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 ส่งพี่อ้วน\สถิติสุขภาพ on web\"/>
    </mc:Choice>
  </mc:AlternateContent>
  <xr:revisionPtr revIDLastSave="0" documentId="13_ncr:1_{1CDEAC8A-59A3-4410-BBFA-E38FEC0576A6}" xr6:coauthVersionLast="47" xr6:coauthVersionMax="47" xr10:uidLastSave="{00000000-0000-0000-0000-000000000000}"/>
  <bookViews>
    <workbookView xWindow="-120" yWindow="-120" windowWidth="29040" windowHeight="15840" tabRatio="975" xr2:uid="{00000000-000D-0000-FFFF-FFFF00000000}"/>
  </bookViews>
  <sheets>
    <sheet name="สารบัญการศึกษา" sheetId="94" r:id="rId1"/>
    <sheet name="1.1" sheetId="2" r:id="rId2"/>
    <sheet name="1.2" sheetId="45" r:id="rId3"/>
    <sheet name="1.3" sheetId="6" r:id="rId4"/>
    <sheet name="1.4" sheetId="54" r:id="rId5"/>
    <sheet name="1.5" sheetId="75" r:id="rId6"/>
    <sheet name="1.6" sheetId="112" r:id="rId7"/>
    <sheet name="1.7" sheetId="48" r:id="rId8"/>
    <sheet name="1.8" sheetId="49" r:id="rId9"/>
    <sheet name="1.9" sheetId="113" r:id="rId10"/>
    <sheet name="2.1" sheetId="10" r:id="rId11"/>
    <sheet name="2.2" sheetId="37" r:id="rId12"/>
    <sheet name="2.3" sheetId="11" r:id="rId13"/>
    <sheet name="2.4" sheetId="13" r:id="rId14"/>
    <sheet name="3.1" sheetId="46" r:id="rId15"/>
    <sheet name="3.2" sheetId="41" r:id="rId16"/>
    <sheet name="3.3" sheetId="90" r:id="rId17"/>
    <sheet name="3.4" sheetId="35" r:id="rId18"/>
    <sheet name="3.5" sheetId="34" r:id="rId19"/>
    <sheet name="3.6" sheetId="36" r:id="rId20"/>
    <sheet name="3.7" sheetId="70" r:id="rId21"/>
    <sheet name="3.8" sheetId="21" r:id="rId22"/>
    <sheet name="3.9" sheetId="47" r:id="rId23"/>
    <sheet name="3.10" sheetId="76" r:id="rId24"/>
    <sheet name="3.11" sheetId="78" r:id="rId25"/>
    <sheet name="3.12" sheetId="93" r:id="rId26"/>
    <sheet name="4.1" sheetId="23" r:id="rId27"/>
    <sheet name="4.2" sheetId="31" r:id="rId28"/>
    <sheet name="4.3" sheetId="84" r:id="rId29"/>
    <sheet name="5.1" sheetId="39" r:id="rId30"/>
    <sheet name="5.2" sheetId="50" r:id="rId31"/>
    <sheet name="5.3" sheetId="105" r:id="rId32"/>
    <sheet name="5.4" sheetId="108" r:id="rId33"/>
    <sheet name="5.5" sheetId="65" r:id="rId34"/>
    <sheet name="5.6" sheetId="66" r:id="rId35"/>
    <sheet name="5.7" sheetId="77" r:id="rId36"/>
  </sheets>
  <definedNames>
    <definedName name="_xlnm._FilterDatabase" localSheetId="8" hidden="1">'1.8'!$A$5:$A$8</definedName>
    <definedName name="_xlnm.Print_Area" localSheetId="1">'1.1'!$A$1:$S$27</definedName>
    <definedName name="_xlnm.Print_Area" localSheetId="2">'1.2'!$A$1:$M$25</definedName>
    <definedName name="_xlnm.Print_Area" localSheetId="3">'1.3'!$A$1:$W$15</definedName>
    <definedName name="_xlnm.Print_Area" localSheetId="4">'1.4'!$B$1:$L$46</definedName>
    <definedName name="_xlnm.Print_Area" localSheetId="5">'1.5'!$B$1:$K$39</definedName>
    <definedName name="_xlnm.Print_Area" localSheetId="7">'1.7'!$A$1:$P$20</definedName>
    <definedName name="_xlnm.Print_Area" localSheetId="8">'1.8'!$A$2:$G$23</definedName>
    <definedName name="_xlnm.Print_Area" localSheetId="10">'2.1'!$A$1:$E$32</definedName>
    <definedName name="_xlnm.Print_Area" localSheetId="11">'2.2'!$A$1:$K$81</definedName>
    <definedName name="_xlnm.Print_Area" localSheetId="12">'2.3'!$A$1:$Z$1</definedName>
    <definedName name="_xlnm.Print_Area" localSheetId="13">'2.4'!#REF!</definedName>
    <definedName name="_xlnm.Print_Area" localSheetId="14">'3.1'!#REF!</definedName>
    <definedName name="_xlnm.Print_Area" localSheetId="23">'3.10'!#REF!</definedName>
    <definedName name="_xlnm.Print_Area" localSheetId="24">'3.11'!#REF!</definedName>
    <definedName name="_xlnm.Print_Area" localSheetId="15">'3.2'!#REF!</definedName>
    <definedName name="_xlnm.Print_Area" localSheetId="17">'3.4'!$A$26:$T$65</definedName>
    <definedName name="_xlnm.Print_Area" localSheetId="18">'3.5'!#REF!</definedName>
    <definedName name="_xlnm.Print_Area" localSheetId="19">'3.6'!#REF!</definedName>
    <definedName name="_xlnm.Print_Area" localSheetId="20">'3.7'!$A$1:$A$1</definedName>
    <definedName name="_xlnm.Print_Area" localSheetId="21">'3.8'!#REF!</definedName>
    <definedName name="_xlnm.Print_Area" localSheetId="22">'3.9'!#REF!</definedName>
    <definedName name="_xlnm.Print_Area" localSheetId="26">'4.1'!$A$1:$G$2</definedName>
    <definedName name="_xlnm.Print_Area" localSheetId="27">'4.2'!$A$1:$H$1</definedName>
    <definedName name="_xlnm.Print_Area" localSheetId="28">'4.3'!$A$1:$K$30</definedName>
    <definedName name="_xlnm.Print_Area" localSheetId="29">'5.1'!$A$25:$S$62</definedName>
    <definedName name="_xlnm.Print_Area" localSheetId="30">'5.2'!#REF!</definedName>
    <definedName name="_xlnm.Print_Area" localSheetId="33">'5.5'!$A$1:$AZ$2</definedName>
    <definedName name="_xlnm.Print_Area" localSheetId="34">'5.6'!$A$1:$CA$2</definedName>
    <definedName name="_xlnm.Print_Area" localSheetId="35">'5.7'!$B$1:$L$29</definedName>
    <definedName name="_xlnm.Print_Area" localSheetId="0">สารบัญการศึกษา!$A$1:$E$41</definedName>
    <definedName name="_xlnm.Print_Titles" localSheetId="7">'1.7'!$A:$A</definedName>
    <definedName name="_xlnm.Print_Titles" localSheetId="11">'2.2'!$3:$4</definedName>
    <definedName name="_xlnm.Print_Titles" localSheetId="19">'3.6'!$A:$A,'3.6'!#REF!</definedName>
    <definedName name="_xlnm.Print_Titles" localSheetId="20">'3.7'!#REF!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1" l="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B16" i="11"/>
  <c r="AZ13" i="48"/>
  <c r="AW17" i="48"/>
  <c r="AQ18" i="48"/>
  <c r="AN14" i="48"/>
  <c r="AK16" i="48"/>
  <c r="AK13" i="48"/>
  <c r="AB18" i="48"/>
  <c r="AB13" i="48"/>
  <c r="Y17" i="48"/>
  <c r="V16" i="48"/>
  <c r="P17" i="48"/>
  <c r="P14" i="48"/>
  <c r="D18" i="48"/>
  <c r="D13" i="48"/>
  <c r="BB18" i="48"/>
  <c r="BA18" i="48"/>
  <c r="BC18" i="48" s="1"/>
  <c r="BB17" i="48"/>
  <c r="BA17" i="48"/>
  <c r="BC17" i="48" s="1"/>
  <c r="BB16" i="48"/>
  <c r="BA16" i="48"/>
  <c r="BC16" i="48" s="1"/>
  <c r="BB14" i="48"/>
  <c r="BA14" i="48"/>
  <c r="BC14" i="48" s="1"/>
  <c r="BB13" i="48"/>
  <c r="BA13" i="48"/>
  <c r="BC13" i="48" s="1"/>
  <c r="AY18" i="48"/>
  <c r="AZ18" i="48" s="1"/>
  <c r="AX18" i="48"/>
  <c r="AY17" i="48"/>
  <c r="AX17" i="48"/>
  <c r="AZ17" i="48" s="1"/>
  <c r="AY16" i="48"/>
  <c r="AX16" i="48"/>
  <c r="AY14" i="48"/>
  <c r="AZ14" i="48" s="1"/>
  <c r="AX14" i="48"/>
  <c r="AY13" i="48"/>
  <c r="AX13" i="48"/>
  <c r="AV18" i="48"/>
  <c r="AU18" i="48"/>
  <c r="AW18" i="48" s="1"/>
  <c r="AV17" i="48"/>
  <c r="AU17" i="48"/>
  <c r="AV16" i="48"/>
  <c r="AU16" i="48"/>
  <c r="AW16" i="48" s="1"/>
  <c r="AV14" i="48"/>
  <c r="AU14" i="48"/>
  <c r="AW14" i="48" s="1"/>
  <c r="AV13" i="48"/>
  <c r="AW13" i="48" s="1"/>
  <c r="AU13" i="48"/>
  <c r="AS18" i="48"/>
  <c r="AR18" i="48"/>
  <c r="AS17" i="48"/>
  <c r="AR17" i="48"/>
  <c r="AT17" i="48" s="1"/>
  <c r="AS16" i="48"/>
  <c r="AT16" i="48" s="1"/>
  <c r="AR16" i="48"/>
  <c r="AS14" i="48"/>
  <c r="AR14" i="48"/>
  <c r="AT14" i="48" s="1"/>
  <c r="AS13" i="48"/>
  <c r="AR13" i="48"/>
  <c r="AT13" i="48" s="1"/>
  <c r="AP18" i="48"/>
  <c r="AO18" i="48"/>
  <c r="AP17" i="48"/>
  <c r="AO17" i="48"/>
  <c r="AQ17" i="48" s="1"/>
  <c r="AP16" i="48"/>
  <c r="AO16" i="48"/>
  <c r="AQ16" i="48" s="1"/>
  <c r="AP14" i="48"/>
  <c r="AO14" i="48"/>
  <c r="AQ14" i="48" s="1"/>
  <c r="AP13" i="48"/>
  <c r="AO13" i="48"/>
  <c r="AQ13" i="48" s="1"/>
  <c r="AM18" i="48"/>
  <c r="AN18" i="48" s="1"/>
  <c r="AL18" i="48"/>
  <c r="AM17" i="48"/>
  <c r="AL17" i="48"/>
  <c r="AN17" i="48" s="1"/>
  <c r="AM16" i="48"/>
  <c r="AL16" i="48"/>
  <c r="AM14" i="48"/>
  <c r="AL14" i="48"/>
  <c r="AM13" i="48"/>
  <c r="AL13" i="48"/>
  <c r="AN13" i="48" s="1"/>
  <c r="AJ18" i="48"/>
  <c r="AI18" i="48"/>
  <c r="AK18" i="48" s="1"/>
  <c r="AJ17" i="48"/>
  <c r="AK17" i="48" s="1"/>
  <c r="AI17" i="48"/>
  <c r="AJ16" i="48"/>
  <c r="AI16" i="48"/>
  <c r="AJ14" i="48"/>
  <c r="AI14" i="48"/>
  <c r="AK14" i="48" s="1"/>
  <c r="AJ13" i="48"/>
  <c r="AI13" i="48"/>
  <c r="AD18" i="48"/>
  <c r="AC18" i="48"/>
  <c r="AE18" i="48" s="1"/>
  <c r="AD17" i="48"/>
  <c r="AC17" i="48"/>
  <c r="AE17" i="48" s="1"/>
  <c r="AD16" i="48"/>
  <c r="AC16" i="48"/>
  <c r="AE16" i="48" s="1"/>
  <c r="AD14" i="48"/>
  <c r="AC14" i="48"/>
  <c r="AE14" i="48" s="1"/>
  <c r="AD13" i="48"/>
  <c r="AC13" i="48"/>
  <c r="AA18" i="48"/>
  <c r="Z18" i="48"/>
  <c r="AA17" i="48"/>
  <c r="Z17" i="48"/>
  <c r="AB17" i="48" s="1"/>
  <c r="AA16" i="48"/>
  <c r="Z16" i="48"/>
  <c r="AB16" i="48" s="1"/>
  <c r="AA14" i="48"/>
  <c r="AB14" i="48" s="1"/>
  <c r="Z14" i="48"/>
  <c r="AA13" i="48"/>
  <c r="Z13" i="48"/>
  <c r="X18" i="48"/>
  <c r="W18" i="48"/>
  <c r="Y18" i="48" s="1"/>
  <c r="X17" i="48"/>
  <c r="W17" i="48"/>
  <c r="X16" i="48"/>
  <c r="W16" i="48"/>
  <c r="Y16" i="48" s="1"/>
  <c r="X14" i="48"/>
  <c r="W14" i="48"/>
  <c r="Y14" i="48" s="1"/>
  <c r="X13" i="48"/>
  <c r="Y13" i="48" s="1"/>
  <c r="W13" i="48"/>
  <c r="U18" i="48"/>
  <c r="T18" i="48"/>
  <c r="V18" i="48" s="1"/>
  <c r="U17" i="48"/>
  <c r="T17" i="48"/>
  <c r="V17" i="48" s="1"/>
  <c r="U16" i="48"/>
  <c r="T16" i="48"/>
  <c r="U14" i="48"/>
  <c r="T14" i="48"/>
  <c r="V14" i="48" s="1"/>
  <c r="U13" i="48"/>
  <c r="T13" i="48"/>
  <c r="V13" i="48" s="1"/>
  <c r="R18" i="48"/>
  <c r="Q18" i="48"/>
  <c r="S18" i="48" s="1"/>
  <c r="R17" i="48"/>
  <c r="Q17" i="48"/>
  <c r="S17" i="48" s="1"/>
  <c r="R16" i="48"/>
  <c r="Q16" i="48"/>
  <c r="S16" i="48" s="1"/>
  <c r="R14" i="48"/>
  <c r="Q14" i="48"/>
  <c r="S14" i="48" s="1"/>
  <c r="R13" i="48"/>
  <c r="Q13" i="48"/>
  <c r="O18" i="48"/>
  <c r="P18" i="48" s="1"/>
  <c r="N18" i="48"/>
  <c r="O17" i="48"/>
  <c r="N17" i="48"/>
  <c r="O16" i="48"/>
  <c r="N16" i="48"/>
  <c r="P16" i="48" s="1"/>
  <c r="O14" i="48"/>
  <c r="N14" i="48"/>
  <c r="O13" i="48"/>
  <c r="N13" i="48"/>
  <c r="P13" i="48" s="1"/>
  <c r="L18" i="48"/>
  <c r="K18" i="48"/>
  <c r="M18" i="48" s="1"/>
  <c r="L17" i="48"/>
  <c r="M17" i="48" s="1"/>
  <c r="K17" i="48"/>
  <c r="L16" i="48"/>
  <c r="K16" i="48"/>
  <c r="M16" i="48" s="1"/>
  <c r="L14" i="48"/>
  <c r="K14" i="48"/>
  <c r="M14" i="48" s="1"/>
  <c r="L13" i="48"/>
  <c r="M13" i="48" s="1"/>
  <c r="K13" i="48"/>
  <c r="I18" i="48"/>
  <c r="H18" i="48"/>
  <c r="J18" i="48" s="1"/>
  <c r="I17" i="48"/>
  <c r="H17" i="48"/>
  <c r="J17" i="48" s="1"/>
  <c r="I16" i="48"/>
  <c r="J16" i="48" s="1"/>
  <c r="H16" i="48"/>
  <c r="I14" i="48"/>
  <c r="H14" i="48"/>
  <c r="J14" i="48" s="1"/>
  <c r="I13" i="48"/>
  <c r="H13" i="48"/>
  <c r="J13" i="48" s="1"/>
  <c r="F18" i="48"/>
  <c r="E18" i="48"/>
  <c r="G18" i="48" s="1"/>
  <c r="F17" i="48"/>
  <c r="E17" i="48"/>
  <c r="G17" i="48" s="1"/>
  <c r="F16" i="48"/>
  <c r="E16" i="48"/>
  <c r="G16" i="48" s="1"/>
  <c r="F14" i="48"/>
  <c r="E14" i="48"/>
  <c r="G14" i="48" s="1"/>
  <c r="F13" i="48"/>
  <c r="E13" i="48"/>
  <c r="C13" i="48"/>
  <c r="C14" i="48"/>
  <c r="C15" i="48"/>
  <c r="C16" i="48"/>
  <c r="C17" i="48"/>
  <c r="C18" i="48"/>
  <c r="B13" i="48"/>
  <c r="B14" i="48"/>
  <c r="D14" i="48" s="1"/>
  <c r="B16" i="48"/>
  <c r="D16" i="48" s="1"/>
  <c r="B17" i="48"/>
  <c r="D17" i="48" s="1"/>
  <c r="B18" i="48"/>
  <c r="C5" i="48"/>
  <c r="D5" i="48"/>
  <c r="C12" i="48" s="1"/>
  <c r="G5" i="48"/>
  <c r="H5" i="48"/>
  <c r="I5" i="48"/>
  <c r="I12" i="48" s="1"/>
  <c r="K5" i="48"/>
  <c r="L5" i="48"/>
  <c r="M5" i="48"/>
  <c r="K12" i="48" s="1"/>
  <c r="O5" i="48"/>
  <c r="P5" i="48"/>
  <c r="O12" i="48" s="1"/>
  <c r="S5" i="48"/>
  <c r="T5" i="48"/>
  <c r="T12" i="48" s="1"/>
  <c r="W5" i="48"/>
  <c r="X5" i="48"/>
  <c r="Y5" i="48"/>
  <c r="W12" i="48" s="1"/>
  <c r="AA5" i="48"/>
  <c r="AB5" i="48"/>
  <c r="AA12" i="48" s="1"/>
  <c r="AC5" i="48"/>
  <c r="AC12" i="48" s="1"/>
  <c r="AE12" i="48" s="1"/>
  <c r="AE5" i="48"/>
  <c r="AF5" i="48"/>
  <c r="AI5" i="48"/>
  <c r="AJ5" i="48"/>
  <c r="AM5" i="48"/>
  <c r="AN5" i="48"/>
  <c r="AM12" i="48" s="1"/>
  <c r="AO5" i="48"/>
  <c r="AO12" i="48" s="1"/>
  <c r="AQ12" i="48" s="1"/>
  <c r="AQ5" i="48"/>
  <c r="AR5" i="48"/>
  <c r="AS5" i="48"/>
  <c r="AS12" i="48" s="1"/>
  <c r="AU5" i="48"/>
  <c r="AV5" i="48"/>
  <c r="AY5" i="48"/>
  <c r="AZ5" i="48"/>
  <c r="AY12" i="48" s="1"/>
  <c r="B5" i="48"/>
  <c r="BC8" i="48"/>
  <c r="BC5" i="48" s="1"/>
  <c r="C8" i="48"/>
  <c r="D8" i="48"/>
  <c r="E8" i="48"/>
  <c r="E15" i="48" s="1"/>
  <c r="F8" i="48"/>
  <c r="F5" i="48" s="1"/>
  <c r="F12" i="48" s="1"/>
  <c r="G8" i="48"/>
  <c r="H8" i="48"/>
  <c r="I8" i="48"/>
  <c r="J8" i="48"/>
  <c r="J5" i="48" s="1"/>
  <c r="K8" i="48"/>
  <c r="K15" i="48" s="1"/>
  <c r="L8" i="48"/>
  <c r="M8" i="48"/>
  <c r="L15" i="48" s="1"/>
  <c r="N8" i="48"/>
  <c r="N5" i="48" s="1"/>
  <c r="N12" i="48" s="1"/>
  <c r="O8" i="48"/>
  <c r="P8" i="48"/>
  <c r="O15" i="48" s="1"/>
  <c r="Q8" i="48"/>
  <c r="Q15" i="48" s="1"/>
  <c r="R8" i="48"/>
  <c r="R5" i="48" s="1"/>
  <c r="R12" i="48" s="1"/>
  <c r="S8" i="48"/>
  <c r="T8" i="48"/>
  <c r="U8" i="48"/>
  <c r="V8" i="48"/>
  <c r="V5" i="48" s="1"/>
  <c r="W8" i="48"/>
  <c r="W15" i="48" s="1"/>
  <c r="X8" i="48"/>
  <c r="Y8" i="48"/>
  <c r="X15" i="48" s="1"/>
  <c r="Z8" i="48"/>
  <c r="Z5" i="48" s="1"/>
  <c r="Z12" i="48" s="1"/>
  <c r="AA8" i="48"/>
  <c r="AB8" i="48"/>
  <c r="AA15" i="48" s="1"/>
  <c r="AC8" i="48"/>
  <c r="AC15" i="48" s="1"/>
  <c r="AD8" i="48"/>
  <c r="AD5" i="48" s="1"/>
  <c r="AD12" i="48" s="1"/>
  <c r="AE8" i="48"/>
  <c r="AF8" i="48"/>
  <c r="AG8" i="48"/>
  <c r="AI8" i="48"/>
  <c r="AI15" i="48" s="1"/>
  <c r="AJ8" i="48"/>
  <c r="AK8" i="48"/>
  <c r="AK5" i="48" s="1"/>
  <c r="AI12" i="48" s="1"/>
  <c r="AL8" i="48"/>
  <c r="AL5" i="48" s="1"/>
  <c r="AL12" i="48" s="1"/>
  <c r="AM8" i="48"/>
  <c r="AN8" i="48"/>
  <c r="AM15" i="48" s="1"/>
  <c r="AO8" i="48"/>
  <c r="AO15" i="48" s="1"/>
  <c r="AP8" i="48"/>
  <c r="AP5" i="48" s="1"/>
  <c r="AP12" i="48" s="1"/>
  <c r="AQ8" i="48"/>
  <c r="AR8" i="48"/>
  <c r="AS8" i="48"/>
  <c r="AT8" i="48"/>
  <c r="AT5" i="48" s="1"/>
  <c r="AU8" i="48"/>
  <c r="AU15" i="48" s="1"/>
  <c r="AV8" i="48"/>
  <c r="AW8" i="48"/>
  <c r="AV15" i="48" s="1"/>
  <c r="AX8" i="48"/>
  <c r="AX5" i="48" s="1"/>
  <c r="AY8" i="48"/>
  <c r="AZ8" i="48"/>
  <c r="AY15" i="48" s="1"/>
  <c r="BA8" i="48"/>
  <c r="BB8" i="48"/>
  <c r="BB5" i="48" s="1"/>
  <c r="BB12" i="48" s="1"/>
  <c r="B8" i="48"/>
  <c r="B15" i="48" s="1"/>
  <c r="D15" i="48" s="1"/>
  <c r="U15" i="45"/>
  <c r="V15" i="45"/>
  <c r="U16" i="45"/>
  <c r="V16" i="45"/>
  <c r="U17" i="45"/>
  <c r="V17" i="45"/>
  <c r="U18" i="45"/>
  <c r="V18" i="45"/>
  <c r="U19" i="45"/>
  <c r="V19" i="45"/>
  <c r="U20" i="45"/>
  <c r="V20" i="45"/>
  <c r="U21" i="45"/>
  <c r="V21" i="45"/>
  <c r="F16" i="2"/>
  <c r="N16" i="2"/>
  <c r="R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B17" i="2"/>
  <c r="B18" i="2"/>
  <c r="B19" i="2"/>
  <c r="B20" i="2"/>
  <c r="B21" i="2"/>
  <c r="B27" i="2"/>
  <c r="B28" i="2"/>
  <c r="B29" i="2"/>
  <c r="B30" i="2"/>
  <c r="B31" i="2"/>
  <c r="C10" i="2"/>
  <c r="C16" i="2" s="1"/>
  <c r="D10" i="2"/>
  <c r="E10" i="2"/>
  <c r="F10" i="2"/>
  <c r="G10" i="2"/>
  <c r="H10" i="2"/>
  <c r="I10" i="2"/>
  <c r="J10" i="2"/>
  <c r="K10" i="2"/>
  <c r="K16" i="2" s="1"/>
  <c r="L10" i="2"/>
  <c r="M10" i="2"/>
  <c r="N10" i="2"/>
  <c r="O10" i="2"/>
  <c r="P10" i="2"/>
  <c r="Q10" i="2"/>
  <c r="R10" i="2"/>
  <c r="S10" i="2"/>
  <c r="S16" i="2" s="1"/>
  <c r="T10" i="2"/>
  <c r="U10" i="2"/>
  <c r="V10" i="2"/>
  <c r="W10" i="2"/>
  <c r="W16" i="2" s="1"/>
  <c r="B10" i="2"/>
  <c r="B16" i="2" s="1"/>
  <c r="C4" i="2"/>
  <c r="D4" i="2"/>
  <c r="D16" i="2" s="1"/>
  <c r="E4" i="2"/>
  <c r="E16" i="2" s="1"/>
  <c r="F4" i="2"/>
  <c r="G4" i="2"/>
  <c r="G16" i="2" s="1"/>
  <c r="H4" i="2"/>
  <c r="H16" i="2" s="1"/>
  <c r="I4" i="2"/>
  <c r="I16" i="2" s="1"/>
  <c r="J4" i="2"/>
  <c r="J16" i="2" s="1"/>
  <c r="K4" i="2"/>
  <c r="L4" i="2"/>
  <c r="L16" i="2" s="1"/>
  <c r="M4" i="2"/>
  <c r="M16" i="2" s="1"/>
  <c r="N4" i="2"/>
  <c r="O4" i="2"/>
  <c r="O16" i="2" s="1"/>
  <c r="P4" i="2"/>
  <c r="P16" i="2" s="1"/>
  <c r="Q4" i="2"/>
  <c r="Q16" i="2" s="1"/>
  <c r="R4" i="2"/>
  <c r="S4" i="2"/>
  <c r="T4" i="2"/>
  <c r="T16" i="2" s="1"/>
  <c r="U4" i="2"/>
  <c r="U16" i="2" s="1"/>
  <c r="V4" i="2"/>
  <c r="V16" i="2" s="1"/>
  <c r="W4" i="2"/>
  <c r="B4" i="2"/>
  <c r="B26" i="2" s="1"/>
  <c r="M12" i="48" l="1"/>
  <c r="AK15" i="48"/>
  <c r="AJ12" i="48"/>
  <c r="AK12" i="48" s="1"/>
  <c r="AN12" i="48"/>
  <c r="AB12" i="48"/>
  <c r="X12" i="48"/>
  <c r="Y12" i="48" s="1"/>
  <c r="H12" i="48"/>
  <c r="J12" i="48" s="1"/>
  <c r="AW15" i="48"/>
  <c r="M15" i="48"/>
  <c r="BA15" i="48"/>
  <c r="AS15" i="48"/>
  <c r="U15" i="48"/>
  <c r="I15" i="48"/>
  <c r="B12" i="48"/>
  <c r="D12" i="48" s="1"/>
  <c r="AW5" i="48"/>
  <c r="AU12" i="48" s="1"/>
  <c r="AR12" i="48"/>
  <c r="AT12" i="48" s="1"/>
  <c r="AG5" i="48"/>
  <c r="Q5" i="48"/>
  <c r="Q12" i="48" s="1"/>
  <c r="S12" i="48" s="1"/>
  <c r="L12" i="48"/>
  <c r="AJ15" i="48"/>
  <c r="AL15" i="48"/>
  <c r="AN15" i="48" s="1"/>
  <c r="AP15" i="48"/>
  <c r="AQ15" i="48" s="1"/>
  <c r="AR15" i="48"/>
  <c r="AX15" i="48"/>
  <c r="AZ15" i="48" s="1"/>
  <c r="BB15" i="48"/>
  <c r="Y15" i="48"/>
  <c r="AX12" i="48"/>
  <c r="AZ12" i="48" s="1"/>
  <c r="P12" i="48"/>
  <c r="BA5" i="48"/>
  <c r="BA12" i="48" s="1"/>
  <c r="BC12" i="48" s="1"/>
  <c r="AV12" i="48"/>
  <c r="U5" i="48"/>
  <c r="U12" i="48" s="1"/>
  <c r="V12" i="48" s="1"/>
  <c r="E5" i="48"/>
  <c r="E12" i="48" s="1"/>
  <c r="G12" i="48" s="1"/>
  <c r="G13" i="48"/>
  <c r="F15" i="48"/>
  <c r="G15" i="48" s="1"/>
  <c r="H15" i="48"/>
  <c r="N15" i="48"/>
  <c r="P15" i="48" s="1"/>
  <c r="S13" i="48"/>
  <c r="R15" i="48"/>
  <c r="S15" i="48" s="1"/>
  <c r="T15" i="48"/>
  <c r="V15" i="48" s="1"/>
  <c r="Z15" i="48"/>
  <c r="AB15" i="48" s="1"/>
  <c r="AE13" i="48"/>
  <c r="AD15" i="48"/>
  <c r="AE15" i="48" s="1"/>
  <c r="AN16" i="48"/>
  <c r="AT18" i="48"/>
  <c r="AZ16" i="48"/>
  <c r="Q29" i="66"/>
  <c r="BJ29" i="66"/>
  <c r="BO29" i="66"/>
  <c r="BU29" i="66"/>
  <c r="CB29" i="66"/>
  <c r="CI29" i="66"/>
  <c r="CB30" i="66"/>
  <c r="CB31" i="66"/>
  <c r="C29" i="66"/>
  <c r="C30" i="66"/>
  <c r="C31" i="66"/>
  <c r="DF34" i="108"/>
  <c r="DF35" i="108"/>
  <c r="DF36" i="108"/>
  <c r="DF37" i="108"/>
  <c r="DF38" i="108"/>
  <c r="DF39" i="108"/>
  <c r="DF41" i="108"/>
  <c r="DF26" i="108"/>
  <c r="DF27" i="108"/>
  <c r="DF28" i="108"/>
  <c r="DJ28" i="108"/>
  <c r="DJ29" i="108"/>
  <c r="DJ30" i="108"/>
  <c r="DF29" i="108"/>
  <c r="DF30" i="108"/>
  <c r="DJ41" i="108"/>
  <c r="DJ39" i="108"/>
  <c r="DJ38" i="108"/>
  <c r="DJ37" i="108"/>
  <c r="DJ36" i="108"/>
  <c r="DJ35" i="108"/>
  <c r="DJ34" i="108"/>
  <c r="DJ33" i="108"/>
  <c r="DJ27" i="108"/>
  <c r="DJ26" i="108"/>
  <c r="DJ25" i="108"/>
  <c r="DJ24" i="108"/>
  <c r="DJ23" i="108"/>
  <c r="DJ22" i="108"/>
  <c r="DJ21" i="108"/>
  <c r="DJ20" i="108"/>
  <c r="DJ16" i="108"/>
  <c r="DJ15" i="108"/>
  <c r="DJ14" i="108"/>
  <c r="DJ13" i="108"/>
  <c r="DJ12" i="108"/>
  <c r="DJ11" i="108"/>
  <c r="DJ10" i="108"/>
  <c r="DJ9" i="108"/>
  <c r="DJ8" i="108"/>
  <c r="DJ7" i="108"/>
  <c r="DH41" i="108"/>
  <c r="DH39" i="108"/>
  <c r="DH38" i="108"/>
  <c r="DH37" i="108"/>
  <c r="DH36" i="108"/>
  <c r="DH35" i="108"/>
  <c r="DH34" i="108"/>
  <c r="DH33" i="108"/>
  <c r="DH30" i="108"/>
  <c r="DH28" i="108"/>
  <c r="DH27" i="108"/>
  <c r="DH26" i="108"/>
  <c r="DH25" i="108"/>
  <c r="DH24" i="108"/>
  <c r="DH23" i="108"/>
  <c r="DH22" i="108"/>
  <c r="DH21" i="108"/>
  <c r="DH20" i="108"/>
  <c r="DH16" i="108"/>
  <c r="DH15" i="108"/>
  <c r="DH14" i="108"/>
  <c r="DH13" i="108"/>
  <c r="DH12" i="108"/>
  <c r="DH11" i="108"/>
  <c r="DH10" i="108"/>
  <c r="DH9" i="108"/>
  <c r="DH8" i="108"/>
  <c r="DH7" i="108"/>
  <c r="DF33" i="108"/>
  <c r="DF25" i="108"/>
  <c r="DF24" i="108"/>
  <c r="DF23" i="108"/>
  <c r="DF22" i="108"/>
  <c r="DF21" i="108"/>
  <c r="DF20" i="108"/>
  <c r="DF16" i="108"/>
  <c r="DF15" i="108"/>
  <c r="DF14" i="108"/>
  <c r="DF13" i="108"/>
  <c r="DF12" i="108"/>
  <c r="DF11" i="108"/>
  <c r="DF10" i="108"/>
  <c r="DF9" i="108"/>
  <c r="DF8" i="108"/>
  <c r="DF7" i="108"/>
  <c r="AO13" i="105"/>
  <c r="AO12" i="105"/>
  <c r="AO11" i="105"/>
  <c r="AO10" i="105"/>
  <c r="AO9" i="105"/>
  <c r="AO8" i="105"/>
  <c r="AO7" i="105"/>
  <c r="AO6" i="105"/>
  <c r="BC15" i="48" l="1"/>
  <c r="J15" i="48"/>
  <c r="AT15" i="48"/>
  <c r="AW12" i="48"/>
  <c r="W15" i="6"/>
  <c r="W14" i="6"/>
  <c r="W13" i="6"/>
  <c r="W8" i="6"/>
  <c r="U16" i="39" l="1"/>
  <c r="U11" i="39" s="1"/>
  <c r="U8" i="39"/>
  <c r="U5" i="39" s="1"/>
  <c r="AN24" i="112"/>
  <c r="AN23" i="112"/>
  <c r="AN22" i="112"/>
  <c r="AN20" i="112"/>
  <c r="AN19" i="112"/>
  <c r="AN18" i="112"/>
  <c r="AN16" i="112"/>
  <c r="AN15" i="112"/>
  <c r="AN14" i="112"/>
  <c r="AN13" i="112"/>
  <c r="AN12" i="112"/>
  <c r="AN11" i="112"/>
  <c r="AN10" i="112"/>
  <c r="AN9" i="112"/>
  <c r="AN8" i="112"/>
  <c r="AN7" i="112"/>
  <c r="AN6" i="112"/>
  <c r="D165" i="41"/>
  <c r="E165" i="41"/>
  <c r="F165" i="41"/>
  <c r="G165" i="41"/>
  <c r="H165" i="41"/>
  <c r="C165" i="41"/>
  <c r="E34" i="49"/>
  <c r="F34" i="49"/>
  <c r="U4" i="39" l="1"/>
  <c r="DI19" i="108"/>
  <c r="CW41" i="66"/>
  <c r="CW39" i="66"/>
  <c r="CW38" i="66"/>
  <c r="CW37" i="66"/>
  <c r="CW36" i="66"/>
  <c r="CW35" i="66"/>
  <c r="CW34" i="66"/>
  <c r="CW33" i="66"/>
  <c r="CW31" i="66"/>
  <c r="CW30" i="66"/>
  <c r="CW29" i="66"/>
  <c r="CW28" i="66"/>
  <c r="CW27" i="66"/>
  <c r="CW26" i="66"/>
  <c r="CW25" i="66"/>
  <c r="CW24" i="66"/>
  <c r="CW23" i="66"/>
  <c r="CW22" i="66"/>
  <c r="CW21" i="66"/>
  <c r="CW20" i="66"/>
  <c r="CW18" i="66"/>
  <c r="CW17" i="66"/>
  <c r="CW16" i="66"/>
  <c r="CW15" i="66"/>
  <c r="CW14" i="66"/>
  <c r="CW13" i="66"/>
  <c r="CW12" i="66"/>
  <c r="CW11" i="66"/>
  <c r="CW10" i="66"/>
  <c r="CW9" i="66"/>
  <c r="CW8" i="66"/>
  <c r="CW7" i="66"/>
  <c r="DB19" i="66"/>
  <c r="DB32" i="66"/>
  <c r="CZ32" i="66"/>
  <c r="CX32" i="66"/>
  <c r="CZ19" i="66"/>
  <c r="DB6" i="66"/>
  <c r="CZ6" i="66"/>
  <c r="CX19" i="66"/>
  <c r="CX6" i="66"/>
  <c r="BU42" i="65"/>
  <c r="BU41" i="65"/>
  <c r="BU40" i="65"/>
  <c r="BU39" i="65"/>
  <c r="BU38" i="65"/>
  <c r="BU37" i="65"/>
  <c r="BU36" i="65"/>
  <c r="BU35" i="65"/>
  <c r="BU34" i="65"/>
  <c r="BU33" i="65"/>
  <c r="BU31" i="65"/>
  <c r="BU30" i="65"/>
  <c r="BU29" i="65"/>
  <c r="BW29" i="65" s="1"/>
  <c r="BU28" i="65"/>
  <c r="BU27" i="65"/>
  <c r="BU26" i="65"/>
  <c r="BU25" i="65"/>
  <c r="BU24" i="65"/>
  <c r="BU23" i="65"/>
  <c r="BU22" i="65"/>
  <c r="BU21" i="65"/>
  <c r="BU20" i="65"/>
  <c r="BU18" i="65"/>
  <c r="BU17" i="65"/>
  <c r="BU16" i="65"/>
  <c r="BW16" i="65" s="1"/>
  <c r="BU15" i="65"/>
  <c r="BU14" i="65"/>
  <c r="BU13" i="65"/>
  <c r="BU12" i="65"/>
  <c r="BU11" i="65"/>
  <c r="BU10" i="65"/>
  <c r="BU9" i="65"/>
  <c r="BU8" i="65"/>
  <c r="BU7" i="65"/>
  <c r="BX32" i="65"/>
  <c r="BX19" i="65"/>
  <c r="BX6" i="65"/>
  <c r="BV32" i="65"/>
  <c r="BV19" i="65"/>
  <c r="BV6" i="65"/>
  <c r="DI32" i="108"/>
  <c r="DI6" i="108"/>
  <c r="DA29" i="66" l="1"/>
  <c r="CY29" i="66"/>
  <c r="BW39" i="65"/>
  <c r="BY39" i="65"/>
  <c r="BW14" i="65"/>
  <c r="BY14" i="65"/>
  <c r="BY15" i="65"/>
  <c r="BW15" i="65"/>
  <c r="BW41" i="65"/>
  <c r="BY41" i="65"/>
  <c r="DC7" i="66"/>
  <c r="DA7" i="66"/>
  <c r="CY7" i="66"/>
  <c r="DC20" i="66"/>
  <c r="CY20" i="66"/>
  <c r="DA20" i="66"/>
  <c r="CW32" i="66"/>
  <c r="CY33" i="66"/>
  <c r="DC33" i="66"/>
  <c r="DA33" i="66"/>
  <c r="BY30" i="65"/>
  <c r="BW30" i="65"/>
  <c r="DC8" i="66"/>
  <c r="DA8" i="66"/>
  <c r="CY8" i="66"/>
  <c r="CW19" i="66"/>
  <c r="DC21" i="66"/>
  <c r="CY21" i="66"/>
  <c r="DA21" i="66"/>
  <c r="CY34" i="66"/>
  <c r="DC34" i="66"/>
  <c r="DA34" i="66"/>
  <c r="BW28" i="65"/>
  <c r="BY28" i="65"/>
  <c r="BY7" i="65"/>
  <c r="BW7" i="65"/>
  <c r="BU19" i="65"/>
  <c r="BY19" i="65" s="1"/>
  <c r="CW6" i="66"/>
  <c r="CY6" i="66" s="1"/>
  <c r="DC9" i="66"/>
  <c r="DA9" i="66"/>
  <c r="CY9" i="66"/>
  <c r="DC22" i="66"/>
  <c r="DA22" i="66"/>
  <c r="CY22" i="66"/>
  <c r="DC35" i="66"/>
  <c r="DA35" i="66"/>
  <c r="CY35" i="66"/>
  <c r="DC30" i="66"/>
  <c r="DA30" i="66"/>
  <c r="CY30" i="66"/>
  <c r="CY19" i="66"/>
  <c r="DA10" i="66"/>
  <c r="CY10" i="66"/>
  <c r="DC10" i="66"/>
  <c r="DC23" i="66"/>
  <c r="DA23" i="66"/>
  <c r="CY23" i="66"/>
  <c r="DC36" i="66"/>
  <c r="DA36" i="66"/>
  <c r="CY36" i="66"/>
  <c r="BY38" i="65"/>
  <c r="BW38" i="65"/>
  <c r="BY27" i="65"/>
  <c r="BW27" i="65"/>
  <c r="BY9" i="65"/>
  <c r="BW9" i="65"/>
  <c r="CX45" i="66"/>
  <c r="CY45" i="66" s="1"/>
  <c r="DA11" i="66"/>
  <c r="CY11" i="66"/>
  <c r="DC11" i="66"/>
  <c r="DA24" i="66"/>
  <c r="CY24" i="66"/>
  <c r="DC24" i="66"/>
  <c r="DC37" i="66"/>
  <c r="DA37" i="66"/>
  <c r="CY37" i="66"/>
  <c r="BY26" i="65"/>
  <c r="BW26" i="65"/>
  <c r="BX45" i="65"/>
  <c r="DA12" i="66"/>
  <c r="CY12" i="66"/>
  <c r="DC12" i="66"/>
  <c r="CY25" i="66"/>
  <c r="DA25" i="66"/>
  <c r="DC25" i="66"/>
  <c r="DA38" i="66"/>
  <c r="DC38" i="66"/>
  <c r="CY38" i="66"/>
  <c r="DC32" i="66"/>
  <c r="BU32" i="65"/>
  <c r="BW32" i="65" s="1"/>
  <c r="BW21" i="65"/>
  <c r="BY21" i="65"/>
  <c r="BW34" i="65"/>
  <c r="BY34" i="65"/>
  <c r="BW11" i="65"/>
  <c r="BY11" i="65"/>
  <c r="BW35" i="65"/>
  <c r="BY35" i="65"/>
  <c r="DA13" i="66"/>
  <c r="CY13" i="66"/>
  <c r="DC13" i="66"/>
  <c r="DA26" i="66"/>
  <c r="CY26" i="66"/>
  <c r="DC26" i="66"/>
  <c r="DA39" i="66"/>
  <c r="CY39" i="66"/>
  <c r="DC39" i="66"/>
  <c r="CY16" i="66"/>
  <c r="DC16" i="66"/>
  <c r="DA16" i="66"/>
  <c r="BY33" i="65"/>
  <c r="BW33" i="65"/>
  <c r="BW10" i="65"/>
  <c r="BY10" i="65"/>
  <c r="DC6" i="66"/>
  <c r="BW12" i="65"/>
  <c r="BY12" i="65"/>
  <c r="BY24" i="65"/>
  <c r="BW24" i="65"/>
  <c r="BW36" i="65"/>
  <c r="BY36" i="65"/>
  <c r="DA19" i="66"/>
  <c r="CY14" i="66"/>
  <c r="DC14" i="66"/>
  <c r="DA14" i="66"/>
  <c r="DA27" i="66"/>
  <c r="CY27" i="66"/>
  <c r="DC27" i="66"/>
  <c r="CY41" i="66"/>
  <c r="DA41" i="66"/>
  <c r="DC41" i="66"/>
  <c r="DA32" i="66"/>
  <c r="DC19" i="66"/>
  <c r="BU6" i="65"/>
  <c r="BU45" i="65" s="1"/>
  <c r="BY8" i="65"/>
  <c r="BW8" i="65"/>
  <c r="BW20" i="65"/>
  <c r="BY20" i="65"/>
  <c r="BW22" i="65"/>
  <c r="BY22" i="65"/>
  <c r="BW19" i="65"/>
  <c r="BW23" i="65"/>
  <c r="BY23" i="65"/>
  <c r="BV45" i="65"/>
  <c r="BW13" i="65"/>
  <c r="BY13" i="65"/>
  <c r="BW25" i="65"/>
  <c r="BY25" i="65"/>
  <c r="BY37" i="65"/>
  <c r="BW37" i="65"/>
  <c r="CY32" i="66"/>
  <c r="CY15" i="66"/>
  <c r="DA15" i="66"/>
  <c r="DC15" i="66"/>
  <c r="DA28" i="66"/>
  <c r="CY28" i="66"/>
  <c r="DC28" i="66"/>
  <c r="DI45" i="108"/>
  <c r="CW45" i="66"/>
  <c r="DB45" i="66"/>
  <c r="CZ45" i="66"/>
  <c r="DG45" i="108"/>
  <c r="DG32" i="108"/>
  <c r="DG19" i="108"/>
  <c r="DG6" i="108"/>
  <c r="BY45" i="65" l="1"/>
  <c r="DA6" i="66"/>
  <c r="BY32" i="65"/>
  <c r="BW45" i="65"/>
  <c r="BY6" i="65"/>
  <c r="DA45" i="66"/>
  <c r="BW6" i="65"/>
  <c r="DC45" i="66"/>
  <c r="DE32" i="108"/>
  <c r="DE19" i="108"/>
  <c r="DE6" i="108"/>
  <c r="DE45" i="108" s="1"/>
  <c r="DD32" i="108"/>
  <c r="DH32" i="108" s="1"/>
  <c r="DD19" i="108"/>
  <c r="DJ19" i="108" s="1"/>
  <c r="DD6" i="108"/>
  <c r="DJ6" i="108" s="1"/>
  <c r="DD45" i="108" l="1"/>
  <c r="DJ32" i="108"/>
  <c r="DH19" i="108"/>
  <c r="DF45" i="108"/>
  <c r="DF6" i="108"/>
  <c r="DH6" i="108"/>
  <c r="DF19" i="108"/>
  <c r="DF32" i="108"/>
  <c r="E34" i="50"/>
  <c r="F34" i="50"/>
  <c r="DJ45" i="108" l="1"/>
  <c r="DH45" i="108"/>
  <c r="S21" i="113"/>
  <c r="S15" i="113"/>
  <c r="S10" i="113"/>
  <c r="S8" i="113" s="1"/>
  <c r="R4" i="113"/>
  <c r="Q4" i="113"/>
  <c r="P4" i="113"/>
  <c r="O4" i="113"/>
  <c r="N4" i="113"/>
  <c r="M4" i="113"/>
  <c r="L4" i="113"/>
  <c r="K4" i="113"/>
  <c r="J4" i="113"/>
  <c r="I4" i="113"/>
  <c r="H4" i="113"/>
  <c r="G4" i="113"/>
  <c r="F4" i="113"/>
  <c r="E4" i="113"/>
  <c r="D4" i="113"/>
  <c r="C4" i="113"/>
  <c r="B4" i="113"/>
  <c r="S4" i="113" l="1"/>
  <c r="CI42" i="66"/>
  <c r="CK42" i="66" s="1"/>
  <c r="C42" i="66"/>
  <c r="CP41" i="66"/>
  <c r="CI41" i="66"/>
  <c r="CM41" i="66" s="1"/>
  <c r="CB41" i="66"/>
  <c r="BU41" i="66"/>
  <c r="BY41" i="66" s="1"/>
  <c r="BN41" i="66"/>
  <c r="BG41" i="66"/>
  <c r="BK41" i="66" s="1"/>
  <c r="C41" i="66"/>
  <c r="CI40" i="66"/>
  <c r="CB40" i="66"/>
  <c r="BU40" i="66"/>
  <c r="BN40" i="66"/>
  <c r="BG40" i="66"/>
  <c r="J40" i="66"/>
  <c r="C40" i="66"/>
  <c r="CP39" i="66"/>
  <c r="CI39" i="66"/>
  <c r="CM39" i="66" s="1"/>
  <c r="CB39" i="66"/>
  <c r="BU39" i="66"/>
  <c r="BY39" i="66" s="1"/>
  <c r="BN39" i="66"/>
  <c r="BG39" i="66"/>
  <c r="BK39" i="66" s="1"/>
  <c r="J39" i="66"/>
  <c r="CP38" i="66"/>
  <c r="CR38" i="66" s="1"/>
  <c r="CI38" i="66"/>
  <c r="CK38" i="66" s="1"/>
  <c r="CB38" i="66"/>
  <c r="CD38" i="66" s="1"/>
  <c r="BU38" i="66"/>
  <c r="BN38" i="66"/>
  <c r="BR38" i="66" s="1"/>
  <c r="BG38" i="66"/>
  <c r="BK38" i="66" s="1"/>
  <c r="J38" i="66"/>
  <c r="CP37" i="66"/>
  <c r="CV37" i="66" s="1"/>
  <c r="CI37" i="66"/>
  <c r="CB37" i="66"/>
  <c r="CH37" i="66" s="1"/>
  <c r="BU37" i="66"/>
  <c r="CA37" i="66" s="1"/>
  <c r="BN37" i="66"/>
  <c r="BT37" i="66" s="1"/>
  <c r="BG37" i="66"/>
  <c r="J37" i="66"/>
  <c r="CT36" i="66"/>
  <c r="CR36" i="66"/>
  <c r="CP36" i="66"/>
  <c r="CV36" i="66" s="1"/>
  <c r="CI36" i="66"/>
  <c r="CO36" i="66" s="1"/>
  <c r="CH36" i="66"/>
  <c r="CB36" i="66"/>
  <c r="CD36" i="66" s="1"/>
  <c r="BY36" i="66"/>
  <c r="BW36" i="66"/>
  <c r="BU36" i="66"/>
  <c r="CA36" i="66" s="1"/>
  <c r="BN36" i="66"/>
  <c r="BT36" i="66" s="1"/>
  <c r="BM36" i="66"/>
  <c r="BG36" i="66"/>
  <c r="BI36" i="66" s="1"/>
  <c r="CT35" i="66"/>
  <c r="CR35" i="66"/>
  <c r="CP35" i="66"/>
  <c r="CV35" i="66" s="1"/>
  <c r="CI35" i="66"/>
  <c r="CO35" i="66" s="1"/>
  <c r="CH35" i="66"/>
  <c r="CB35" i="66"/>
  <c r="CD35" i="66" s="1"/>
  <c r="BY35" i="66"/>
  <c r="BW35" i="66"/>
  <c r="BU35" i="66"/>
  <c r="CA35" i="66" s="1"/>
  <c r="BN35" i="66"/>
  <c r="BT35" i="66" s="1"/>
  <c r="BM35" i="66"/>
  <c r="BG35" i="66"/>
  <c r="BI35" i="66" s="1"/>
  <c r="CT34" i="66"/>
  <c r="CR34" i="66"/>
  <c r="CP34" i="66"/>
  <c r="CV34" i="66" s="1"/>
  <c r="CI34" i="66"/>
  <c r="CO34" i="66" s="1"/>
  <c r="CH34" i="66"/>
  <c r="CB34" i="66"/>
  <c r="CD34" i="66" s="1"/>
  <c r="BY34" i="66"/>
  <c r="BW34" i="66"/>
  <c r="BU34" i="66"/>
  <c r="CA34" i="66" s="1"/>
  <c r="BN34" i="66"/>
  <c r="BT34" i="66" s="1"/>
  <c r="BM34" i="66"/>
  <c r="BG34" i="66"/>
  <c r="BI34" i="66" s="1"/>
  <c r="CT33" i="66"/>
  <c r="CR33" i="66"/>
  <c r="CP33" i="66"/>
  <c r="CV33" i="66" s="1"/>
  <c r="CI33" i="66"/>
  <c r="CO33" i="66" s="1"/>
  <c r="CH33" i="66"/>
  <c r="CB33" i="66"/>
  <c r="CD33" i="66" s="1"/>
  <c r="BY33" i="66"/>
  <c r="BW33" i="66"/>
  <c r="BU33" i="66"/>
  <c r="CA33" i="66" s="1"/>
  <c r="BN33" i="66"/>
  <c r="BT33" i="66" s="1"/>
  <c r="BM33" i="66"/>
  <c r="BG33" i="66"/>
  <c r="BI33" i="66" s="1"/>
  <c r="CU32" i="66"/>
  <c r="CS32" i="66"/>
  <c r="CQ32" i="66"/>
  <c r="CN32" i="66"/>
  <c r="CL32" i="66"/>
  <c r="CJ32" i="66"/>
  <c r="CG32" i="66"/>
  <c r="CE32" i="66"/>
  <c r="CC32" i="66"/>
  <c r="BZ32" i="66"/>
  <c r="BX32" i="66"/>
  <c r="BV32" i="66"/>
  <c r="BS32" i="66"/>
  <c r="BQ32" i="66"/>
  <c r="BO32" i="66"/>
  <c r="BL32" i="66"/>
  <c r="BJ32" i="66"/>
  <c r="BH32" i="66"/>
  <c r="O32" i="66"/>
  <c r="H32" i="66"/>
  <c r="CP31" i="66"/>
  <c r="CT30" i="66"/>
  <c r="CP30" i="66"/>
  <c r="CP29" i="66"/>
  <c r="BJ19" i="66"/>
  <c r="CP28" i="66"/>
  <c r="CV28" i="66" s="1"/>
  <c r="CI28" i="66"/>
  <c r="CO28" i="66" s="1"/>
  <c r="CB28" i="66"/>
  <c r="CD28" i="66" s="1"/>
  <c r="BU28" i="66"/>
  <c r="BN28" i="66"/>
  <c r="BT28" i="66" s="1"/>
  <c r="BG28" i="66"/>
  <c r="BM28" i="66" s="1"/>
  <c r="AZ28" i="66"/>
  <c r="AW28" i="66"/>
  <c r="AS28" i="66"/>
  <c r="AL28" i="66"/>
  <c r="AR28" i="66" s="1"/>
  <c r="AE28" i="66"/>
  <c r="AK28" i="66" s="1"/>
  <c r="X28" i="66"/>
  <c r="Z28" i="66" s="1"/>
  <c r="Q28" i="66"/>
  <c r="J28" i="66"/>
  <c r="P28" i="66" s="1"/>
  <c r="C28" i="66"/>
  <c r="I28" i="66" s="1"/>
  <c r="CP27" i="66"/>
  <c r="CI27" i="66"/>
  <c r="CM27" i="66" s="1"/>
  <c r="CB27" i="66"/>
  <c r="CH27" i="66" s="1"/>
  <c r="BU27" i="66"/>
  <c r="CA27" i="66" s="1"/>
  <c r="BN27" i="66"/>
  <c r="BP27" i="66" s="1"/>
  <c r="BG27" i="66"/>
  <c r="AZ27" i="66"/>
  <c r="BF27" i="66" s="1"/>
  <c r="AS27" i="66"/>
  <c r="AY27" i="66" s="1"/>
  <c r="AL27" i="66"/>
  <c r="AE27" i="66"/>
  <c r="AI27" i="66" s="1"/>
  <c r="X27" i="66"/>
  <c r="AD27" i="66" s="1"/>
  <c r="Q27" i="66"/>
  <c r="W27" i="66" s="1"/>
  <c r="J27" i="66"/>
  <c r="L27" i="66" s="1"/>
  <c r="C27" i="66"/>
  <c r="CP26" i="66"/>
  <c r="CV26" i="66" s="1"/>
  <c r="CI26" i="66"/>
  <c r="CO26" i="66" s="1"/>
  <c r="CB26" i="66"/>
  <c r="BU26" i="66"/>
  <c r="BY26" i="66" s="1"/>
  <c r="BN26" i="66"/>
  <c r="BT26" i="66" s="1"/>
  <c r="BG26" i="66"/>
  <c r="BM26" i="66" s="1"/>
  <c r="AZ26" i="66"/>
  <c r="BB26" i="66" s="1"/>
  <c r="AS26" i="66"/>
  <c r="AL26" i="66"/>
  <c r="AR26" i="66" s="1"/>
  <c r="AE26" i="66"/>
  <c r="AK26" i="66" s="1"/>
  <c r="X26" i="66"/>
  <c r="U26" i="66"/>
  <c r="Q26" i="66"/>
  <c r="J26" i="66"/>
  <c r="P26" i="66" s="1"/>
  <c r="C26" i="66"/>
  <c r="I26" i="66" s="1"/>
  <c r="CP25" i="66"/>
  <c r="CR25" i="66" s="1"/>
  <c r="CI25" i="66"/>
  <c r="CB25" i="66"/>
  <c r="CH25" i="66" s="1"/>
  <c r="BU25" i="66"/>
  <c r="CA25" i="66" s="1"/>
  <c r="BN25" i="66"/>
  <c r="BG25" i="66"/>
  <c r="BK25" i="66" s="1"/>
  <c r="AZ25" i="66"/>
  <c r="BF25" i="66" s="1"/>
  <c r="AS25" i="66"/>
  <c r="AY25" i="66" s="1"/>
  <c r="AL25" i="66"/>
  <c r="AN25" i="66" s="1"/>
  <c r="AE25" i="66"/>
  <c r="X25" i="66"/>
  <c r="AD25" i="66" s="1"/>
  <c r="U25" i="66"/>
  <c r="Q25" i="66"/>
  <c r="W25" i="66" s="1"/>
  <c r="J25" i="66"/>
  <c r="C25" i="66"/>
  <c r="G25" i="66" s="1"/>
  <c r="CP24" i="66"/>
  <c r="CV24" i="66" s="1"/>
  <c r="CI24" i="66"/>
  <c r="CO24" i="66" s="1"/>
  <c r="CB24" i="66"/>
  <c r="CD24" i="66" s="1"/>
  <c r="BU24" i="66"/>
  <c r="BN24" i="66"/>
  <c r="BT24" i="66" s="1"/>
  <c r="BK24" i="66"/>
  <c r="BG24" i="66"/>
  <c r="BM24" i="66" s="1"/>
  <c r="AZ24" i="66"/>
  <c r="AS24" i="66"/>
  <c r="AW24" i="66" s="1"/>
  <c r="AL24" i="66"/>
  <c r="AR24" i="66" s="1"/>
  <c r="AE24" i="66"/>
  <c r="AK24" i="66" s="1"/>
  <c r="X24" i="66"/>
  <c r="Z24" i="66" s="1"/>
  <c r="Q24" i="66"/>
  <c r="U24" i="66" s="1"/>
  <c r="J24" i="66"/>
  <c r="N24" i="66" s="1"/>
  <c r="C24" i="66"/>
  <c r="G24" i="66" s="1"/>
  <c r="CP23" i="66"/>
  <c r="CT23" i="66" s="1"/>
  <c r="CI23" i="66"/>
  <c r="CM23" i="66" s="1"/>
  <c r="CB23" i="66"/>
  <c r="CF23" i="66" s="1"/>
  <c r="BU23" i="66"/>
  <c r="BY23" i="66" s="1"/>
  <c r="BN23" i="66"/>
  <c r="BR23" i="66" s="1"/>
  <c r="BG23" i="66"/>
  <c r="BK23" i="66" s="1"/>
  <c r="AZ23" i="66"/>
  <c r="BD23" i="66" s="1"/>
  <c r="AS23" i="66"/>
  <c r="AW23" i="66" s="1"/>
  <c r="AL23" i="66"/>
  <c r="AP23" i="66" s="1"/>
  <c r="AE23" i="66"/>
  <c r="AI23" i="66" s="1"/>
  <c r="X23" i="66"/>
  <c r="AB23" i="66" s="1"/>
  <c r="Q23" i="66"/>
  <c r="U23" i="66" s="1"/>
  <c r="J23" i="66"/>
  <c r="N23" i="66" s="1"/>
  <c r="C23" i="66"/>
  <c r="G23" i="66" s="1"/>
  <c r="CP22" i="66"/>
  <c r="CT22" i="66" s="1"/>
  <c r="CI22" i="66"/>
  <c r="CM22" i="66" s="1"/>
  <c r="CH22" i="66"/>
  <c r="CB22" i="66"/>
  <c r="CF22" i="66" s="1"/>
  <c r="BU22" i="66"/>
  <c r="BN22" i="66"/>
  <c r="BR22" i="66" s="1"/>
  <c r="BG22" i="66"/>
  <c r="BK22" i="66" s="1"/>
  <c r="AZ22" i="66"/>
  <c r="BD22" i="66" s="1"/>
  <c r="AS22" i="66"/>
  <c r="AL22" i="66"/>
  <c r="AP22" i="66" s="1"/>
  <c r="AK22" i="66"/>
  <c r="AE22" i="66"/>
  <c r="AI22" i="66" s="1"/>
  <c r="X22" i="66"/>
  <c r="AB22" i="66" s="1"/>
  <c r="Q22" i="66"/>
  <c r="J22" i="66"/>
  <c r="N22" i="66" s="1"/>
  <c r="C22" i="66"/>
  <c r="G22" i="66" s="1"/>
  <c r="CP21" i="66"/>
  <c r="CT21" i="66" s="1"/>
  <c r="CI21" i="66"/>
  <c r="CB21" i="66"/>
  <c r="CF21" i="66" s="1"/>
  <c r="BU21" i="66"/>
  <c r="BY21" i="66" s="1"/>
  <c r="BN21" i="66"/>
  <c r="BR21" i="66" s="1"/>
  <c r="BG21" i="66"/>
  <c r="AZ21" i="66"/>
  <c r="BD21" i="66" s="1"/>
  <c r="AS21" i="66"/>
  <c r="AW21" i="66" s="1"/>
  <c r="AL21" i="66"/>
  <c r="AP21" i="66" s="1"/>
  <c r="AE21" i="66"/>
  <c r="X21" i="66"/>
  <c r="AB21" i="66" s="1"/>
  <c r="Q21" i="66"/>
  <c r="U21" i="66" s="1"/>
  <c r="J21" i="66"/>
  <c r="N21" i="66" s="1"/>
  <c r="C21" i="66"/>
  <c r="CP20" i="66"/>
  <c r="CT20" i="66" s="1"/>
  <c r="CI20" i="66"/>
  <c r="CM20" i="66" s="1"/>
  <c r="CB20" i="66"/>
  <c r="CD20" i="66" s="1"/>
  <c r="BU20" i="66"/>
  <c r="BW20" i="66" s="1"/>
  <c r="BN20" i="66"/>
  <c r="BP20" i="66" s="1"/>
  <c r="BG20" i="66"/>
  <c r="BI20" i="66" s="1"/>
  <c r="AZ20" i="66"/>
  <c r="BB20" i="66" s="1"/>
  <c r="AS20" i="66"/>
  <c r="AU20" i="66" s="1"/>
  <c r="AR20" i="66"/>
  <c r="AL20" i="66"/>
  <c r="AN20" i="66" s="1"/>
  <c r="AE20" i="66"/>
  <c r="AG20" i="66" s="1"/>
  <c r="X20" i="66"/>
  <c r="Z20" i="66" s="1"/>
  <c r="W20" i="66"/>
  <c r="Q20" i="66"/>
  <c r="S20" i="66" s="1"/>
  <c r="J20" i="66"/>
  <c r="L20" i="66" s="1"/>
  <c r="C20" i="66"/>
  <c r="E20" i="66" s="1"/>
  <c r="CU19" i="66"/>
  <c r="CS19" i="66"/>
  <c r="CQ19" i="66"/>
  <c r="CN19" i="66"/>
  <c r="CL19" i="66"/>
  <c r="CJ19" i="66"/>
  <c r="CG19" i="66"/>
  <c r="CE19" i="66"/>
  <c r="CC19" i="66"/>
  <c r="BZ19" i="66"/>
  <c r="BX19" i="66"/>
  <c r="BV19" i="66"/>
  <c r="BS19" i="66"/>
  <c r="BQ19" i="66"/>
  <c r="BO19" i="66"/>
  <c r="BL19" i="66"/>
  <c r="BH19" i="66"/>
  <c r="BE19" i="66"/>
  <c r="BC19" i="66"/>
  <c r="BA19" i="66"/>
  <c r="AX19" i="66"/>
  <c r="AV19" i="66"/>
  <c r="AT19" i="66"/>
  <c r="AQ19" i="66"/>
  <c r="AO19" i="66"/>
  <c r="AM19" i="66"/>
  <c r="AJ19" i="66"/>
  <c r="AH19" i="66"/>
  <c r="AF19" i="66"/>
  <c r="AC19" i="66"/>
  <c r="AA19" i="66"/>
  <c r="Y19" i="66"/>
  <c r="V19" i="66"/>
  <c r="T19" i="66"/>
  <c r="R19" i="66"/>
  <c r="O19" i="66"/>
  <c r="M19" i="66"/>
  <c r="K19" i="66"/>
  <c r="H19" i="66"/>
  <c r="F19" i="66"/>
  <c r="D19" i="66"/>
  <c r="CP18" i="66"/>
  <c r="CI18" i="66"/>
  <c r="CB18" i="66"/>
  <c r="BU18" i="66"/>
  <c r="BN18" i="66"/>
  <c r="BG18" i="66"/>
  <c r="AZ18" i="66"/>
  <c r="AS18" i="66"/>
  <c r="AL18" i="66"/>
  <c r="AE18" i="66"/>
  <c r="X18" i="66"/>
  <c r="Q18" i="66"/>
  <c r="J18" i="66"/>
  <c r="C18" i="66"/>
  <c r="CP17" i="66"/>
  <c r="CI17" i="66"/>
  <c r="CB17" i="66"/>
  <c r="BU17" i="66"/>
  <c r="BN17" i="66"/>
  <c r="BG17" i="66"/>
  <c r="AZ17" i="66"/>
  <c r="AS17" i="66"/>
  <c r="AL17" i="66"/>
  <c r="AE17" i="66"/>
  <c r="X17" i="66"/>
  <c r="Q17" i="66"/>
  <c r="J17" i="66"/>
  <c r="C17" i="66"/>
  <c r="CP16" i="66"/>
  <c r="CI16" i="66"/>
  <c r="CB16" i="66"/>
  <c r="BU16" i="66"/>
  <c r="BN16" i="66"/>
  <c r="BG16" i="66"/>
  <c r="AZ16" i="66"/>
  <c r="AS16" i="66"/>
  <c r="AL16" i="66"/>
  <c r="AE16" i="66"/>
  <c r="X16" i="66"/>
  <c r="Q16" i="66"/>
  <c r="J16" i="66"/>
  <c r="C16" i="66"/>
  <c r="CP15" i="66"/>
  <c r="CT15" i="66" s="1"/>
  <c r="CI15" i="66"/>
  <c r="CM15" i="66" s="1"/>
  <c r="CB15" i="66"/>
  <c r="CF15" i="66" s="1"/>
  <c r="BU15" i="66"/>
  <c r="BY15" i="66" s="1"/>
  <c r="BN15" i="66"/>
  <c r="BR15" i="66" s="1"/>
  <c r="BG15" i="66"/>
  <c r="BI15" i="66" s="1"/>
  <c r="AZ15" i="66"/>
  <c r="BB15" i="66" s="1"/>
  <c r="AS15" i="66"/>
  <c r="AL15" i="66"/>
  <c r="AE15" i="66"/>
  <c r="X15" i="66"/>
  <c r="Q15" i="66"/>
  <c r="J15" i="66"/>
  <c r="C15" i="66"/>
  <c r="CP14" i="66"/>
  <c r="CR14" i="66" s="1"/>
  <c r="CI14" i="66"/>
  <c r="CB14" i="66"/>
  <c r="CD14" i="66" s="1"/>
  <c r="BU14" i="66"/>
  <c r="BN14" i="66"/>
  <c r="BP14" i="66" s="1"/>
  <c r="BG14" i="66"/>
  <c r="AZ14" i="66"/>
  <c r="BB14" i="66" s="1"/>
  <c r="AS14" i="66"/>
  <c r="AL14" i="66"/>
  <c r="AN14" i="66" s="1"/>
  <c r="AE14" i="66"/>
  <c r="X14" i="66"/>
  <c r="Z14" i="66" s="1"/>
  <c r="Q14" i="66"/>
  <c r="J14" i="66"/>
  <c r="L14" i="66" s="1"/>
  <c r="C14" i="66"/>
  <c r="CP13" i="66"/>
  <c r="CR13" i="66" s="1"/>
  <c r="CI13" i="66"/>
  <c r="CB13" i="66"/>
  <c r="CD13" i="66" s="1"/>
  <c r="BU13" i="66"/>
  <c r="BN13" i="66"/>
  <c r="BP13" i="66" s="1"/>
  <c r="BG13" i="66"/>
  <c r="AZ13" i="66"/>
  <c r="BB13" i="66" s="1"/>
  <c r="AS13" i="66"/>
  <c r="AL13" i="66"/>
  <c r="AN13" i="66" s="1"/>
  <c r="AE13" i="66"/>
  <c r="AG13" i="66" s="1"/>
  <c r="X13" i="66"/>
  <c r="Z13" i="66" s="1"/>
  <c r="Q13" i="66"/>
  <c r="S13" i="66" s="1"/>
  <c r="J13" i="66"/>
  <c r="L13" i="66" s="1"/>
  <c r="C13" i="66"/>
  <c r="E13" i="66" s="1"/>
  <c r="CP12" i="66"/>
  <c r="CR12" i="66" s="1"/>
  <c r="CI12" i="66"/>
  <c r="CK12" i="66" s="1"/>
  <c r="CB12" i="66"/>
  <c r="BU12" i="66"/>
  <c r="BY12" i="66" s="1"/>
  <c r="BN12" i="66"/>
  <c r="BR12" i="66" s="1"/>
  <c r="BG12" i="66"/>
  <c r="BK12" i="66" s="1"/>
  <c r="AZ12" i="66"/>
  <c r="BD12" i="66" s="1"/>
  <c r="AS12" i="66"/>
  <c r="AY12" i="66" s="1"/>
  <c r="AL12" i="66"/>
  <c r="AE12" i="66"/>
  <c r="AG12" i="66" s="1"/>
  <c r="X12" i="66"/>
  <c r="Q12" i="66"/>
  <c r="S12" i="66" s="1"/>
  <c r="J12" i="66"/>
  <c r="C12" i="66"/>
  <c r="CP11" i="66"/>
  <c r="CI11" i="66"/>
  <c r="CK11" i="66" s="1"/>
  <c r="CB11" i="66"/>
  <c r="BU11" i="66"/>
  <c r="BW11" i="66" s="1"/>
  <c r="BN11" i="66"/>
  <c r="BG11" i="66"/>
  <c r="BM11" i="66" s="1"/>
  <c r="AZ11" i="66"/>
  <c r="BF11" i="66" s="1"/>
  <c r="AS11" i="66"/>
  <c r="AY11" i="66" s="1"/>
  <c r="AL11" i="66"/>
  <c r="AR11" i="66" s="1"/>
  <c r="AE11" i="66"/>
  <c r="AK11" i="66" s="1"/>
  <c r="X11" i="66"/>
  <c r="AD11" i="66" s="1"/>
  <c r="Q11" i="66"/>
  <c r="W11" i="66" s="1"/>
  <c r="J11" i="66"/>
  <c r="P11" i="66" s="1"/>
  <c r="C11" i="66"/>
  <c r="I11" i="66" s="1"/>
  <c r="CP10" i="66"/>
  <c r="CV10" i="66" s="1"/>
  <c r="CI10" i="66"/>
  <c r="CO10" i="66" s="1"/>
  <c r="CB10" i="66"/>
  <c r="CH10" i="66" s="1"/>
  <c r="BU10" i="66"/>
  <c r="CA10" i="66" s="1"/>
  <c r="BN10" i="66"/>
  <c r="BT10" i="66" s="1"/>
  <c r="BG10" i="66"/>
  <c r="BM10" i="66" s="1"/>
  <c r="AZ10" i="66"/>
  <c r="BF10" i="66" s="1"/>
  <c r="AS10" i="66"/>
  <c r="AY10" i="66" s="1"/>
  <c r="AL10" i="66"/>
  <c r="AR10" i="66" s="1"/>
  <c r="AE10" i="66"/>
  <c r="AK10" i="66" s="1"/>
  <c r="X10" i="66"/>
  <c r="AD10" i="66" s="1"/>
  <c r="Q10" i="66"/>
  <c r="W10" i="66" s="1"/>
  <c r="J10" i="66"/>
  <c r="P10" i="66" s="1"/>
  <c r="C10" i="66"/>
  <c r="I10" i="66" s="1"/>
  <c r="CP9" i="66"/>
  <c r="CV9" i="66" s="1"/>
  <c r="CI9" i="66"/>
  <c r="CO9" i="66" s="1"/>
  <c r="CB9" i="66"/>
  <c r="CH9" i="66" s="1"/>
  <c r="BU9" i="66"/>
  <c r="CA9" i="66" s="1"/>
  <c r="BN9" i="66"/>
  <c r="BT9" i="66" s="1"/>
  <c r="BG9" i="66"/>
  <c r="BM9" i="66" s="1"/>
  <c r="AZ9" i="66"/>
  <c r="BF9" i="66" s="1"/>
  <c r="AS9" i="66"/>
  <c r="AY9" i="66" s="1"/>
  <c r="AL9" i="66"/>
  <c r="AR9" i="66" s="1"/>
  <c r="AE9" i="66"/>
  <c r="AK9" i="66" s="1"/>
  <c r="X9" i="66"/>
  <c r="AD9" i="66" s="1"/>
  <c r="Q9" i="66"/>
  <c r="W9" i="66" s="1"/>
  <c r="J9" i="66"/>
  <c r="P9" i="66" s="1"/>
  <c r="C9" i="66"/>
  <c r="I9" i="66" s="1"/>
  <c r="CP8" i="66"/>
  <c r="CV8" i="66" s="1"/>
  <c r="CI8" i="66"/>
  <c r="CO8" i="66" s="1"/>
  <c r="CB8" i="66"/>
  <c r="CH8" i="66" s="1"/>
  <c r="BU8" i="66"/>
  <c r="CA8" i="66" s="1"/>
  <c r="BN8" i="66"/>
  <c r="BT8" i="66" s="1"/>
  <c r="BG8" i="66"/>
  <c r="BM8" i="66" s="1"/>
  <c r="AZ8" i="66"/>
  <c r="BF8" i="66" s="1"/>
  <c r="AS8" i="66"/>
  <c r="AY8" i="66" s="1"/>
  <c r="AL8" i="66"/>
  <c r="AR8" i="66" s="1"/>
  <c r="AE8" i="66"/>
  <c r="AK8" i="66" s="1"/>
  <c r="X8" i="66"/>
  <c r="AD8" i="66" s="1"/>
  <c r="Q8" i="66"/>
  <c r="W8" i="66" s="1"/>
  <c r="J8" i="66"/>
  <c r="P8" i="66" s="1"/>
  <c r="C8" i="66"/>
  <c r="I8" i="66" s="1"/>
  <c r="CP7" i="66"/>
  <c r="CV7" i="66" s="1"/>
  <c r="CI7" i="66"/>
  <c r="CO7" i="66" s="1"/>
  <c r="CB7" i="66"/>
  <c r="CH7" i="66" s="1"/>
  <c r="BU7" i="66"/>
  <c r="CA7" i="66" s="1"/>
  <c r="BN7" i="66"/>
  <c r="BR7" i="66" s="1"/>
  <c r="BG7" i="66"/>
  <c r="BK7" i="66" s="1"/>
  <c r="AZ7" i="66"/>
  <c r="BF7" i="66" s="1"/>
  <c r="AS7" i="66"/>
  <c r="AY7" i="66" s="1"/>
  <c r="AL7" i="66"/>
  <c r="AR7" i="66" s="1"/>
  <c r="AE7" i="66"/>
  <c r="AK7" i="66" s="1"/>
  <c r="X7" i="66"/>
  <c r="AD7" i="66" s="1"/>
  <c r="Q7" i="66"/>
  <c r="W7" i="66" s="1"/>
  <c r="J7" i="66"/>
  <c r="P7" i="66" s="1"/>
  <c r="C7" i="66"/>
  <c r="I7" i="66" s="1"/>
  <c r="CU6" i="66"/>
  <c r="CS6" i="66"/>
  <c r="CQ6" i="66"/>
  <c r="CQ45" i="66" s="1"/>
  <c r="CN6" i="66"/>
  <c r="CL6" i="66"/>
  <c r="CJ6" i="66"/>
  <c r="CG6" i="66"/>
  <c r="CE6" i="66"/>
  <c r="CC6" i="66"/>
  <c r="BZ6" i="66"/>
  <c r="BX6" i="66"/>
  <c r="BV6" i="66"/>
  <c r="BS6" i="66"/>
  <c r="BQ6" i="66"/>
  <c r="BO6" i="66"/>
  <c r="BL6" i="66"/>
  <c r="BJ6" i="66"/>
  <c r="BH6" i="66"/>
  <c r="BE6" i="66"/>
  <c r="BC6" i="66"/>
  <c r="BA6" i="66"/>
  <c r="BA45" i="66" s="1"/>
  <c r="AX6" i="66"/>
  <c r="AV6" i="66"/>
  <c r="AT6" i="66"/>
  <c r="AQ6" i="66"/>
  <c r="AQ45" i="66" s="1"/>
  <c r="AO6" i="66"/>
  <c r="AM6" i="66"/>
  <c r="AM45" i="66" s="1"/>
  <c r="AJ6" i="66"/>
  <c r="AH6" i="66"/>
  <c r="AH45" i="66" s="1"/>
  <c r="AF6" i="66"/>
  <c r="AC6" i="66"/>
  <c r="AA6" i="66"/>
  <c r="Y6" i="66"/>
  <c r="Y45" i="66" s="1"/>
  <c r="V6" i="66"/>
  <c r="T6" i="66"/>
  <c r="R6" i="66"/>
  <c r="O6" i="66"/>
  <c r="M6" i="66"/>
  <c r="K6" i="66"/>
  <c r="K45" i="66" s="1"/>
  <c r="H6" i="66"/>
  <c r="H45" i="66" s="1"/>
  <c r="F6" i="66"/>
  <c r="F45" i="66" s="1"/>
  <c r="D6" i="66"/>
  <c r="BP42" i="65"/>
  <c r="BK42" i="65"/>
  <c r="BF42" i="65"/>
  <c r="BA42" i="65"/>
  <c r="AV42" i="65"/>
  <c r="AQ42" i="65"/>
  <c r="BP41" i="65"/>
  <c r="BT41" i="65" s="1"/>
  <c r="BK41" i="65"/>
  <c r="BM41" i="65" s="1"/>
  <c r="BF41" i="65"/>
  <c r="BJ41" i="65" s="1"/>
  <c r="BA41" i="65"/>
  <c r="AV41" i="65"/>
  <c r="AQ41" i="65"/>
  <c r="AS41" i="65" s="1"/>
  <c r="BP40" i="65"/>
  <c r="BK40" i="65"/>
  <c r="BF40" i="65"/>
  <c r="BA40" i="65"/>
  <c r="AV40" i="65"/>
  <c r="AQ40" i="65"/>
  <c r="BP39" i="65"/>
  <c r="BK39" i="65"/>
  <c r="BM39" i="65" s="1"/>
  <c r="BF39" i="65"/>
  <c r="BA39" i="65"/>
  <c r="BC39" i="65" s="1"/>
  <c r="AV39" i="65"/>
  <c r="AZ39" i="65" s="1"/>
  <c r="AQ39" i="65"/>
  <c r="AS39" i="65" s="1"/>
  <c r="BP38" i="65"/>
  <c r="BK38" i="65"/>
  <c r="BM38" i="65" s="1"/>
  <c r="BF38" i="65"/>
  <c r="BA38" i="65"/>
  <c r="AV38" i="65"/>
  <c r="AQ38" i="65"/>
  <c r="AS38" i="65" s="1"/>
  <c r="BP37" i="65"/>
  <c r="BK37" i="65"/>
  <c r="BM37" i="65" s="1"/>
  <c r="BF37" i="65"/>
  <c r="BJ37" i="65" s="1"/>
  <c r="BA37" i="65"/>
  <c r="BC37" i="65" s="1"/>
  <c r="AV37" i="65"/>
  <c r="AQ37" i="65"/>
  <c r="AS37" i="65" s="1"/>
  <c r="BP36" i="65"/>
  <c r="BK36" i="65"/>
  <c r="BM36" i="65" s="1"/>
  <c r="BF36" i="65"/>
  <c r="BA36" i="65"/>
  <c r="BC36" i="65" s="1"/>
  <c r="AV36" i="65"/>
  <c r="AZ36" i="65" s="1"/>
  <c r="AQ36" i="65"/>
  <c r="AS36" i="65" s="1"/>
  <c r="BP35" i="65"/>
  <c r="BK35" i="65"/>
  <c r="BM35" i="65" s="1"/>
  <c r="BF35" i="65"/>
  <c r="BA35" i="65"/>
  <c r="BC35" i="65" s="1"/>
  <c r="AV35" i="65"/>
  <c r="AQ35" i="65"/>
  <c r="AS35" i="65" s="1"/>
  <c r="BP34" i="65"/>
  <c r="BT34" i="65" s="1"/>
  <c r="BK34" i="65"/>
  <c r="BM34" i="65" s="1"/>
  <c r="BF34" i="65"/>
  <c r="BA34" i="65"/>
  <c r="BC34" i="65" s="1"/>
  <c r="AV34" i="65"/>
  <c r="AQ34" i="65"/>
  <c r="AS34" i="65" s="1"/>
  <c r="BP33" i="65"/>
  <c r="BK33" i="65"/>
  <c r="BM33" i="65" s="1"/>
  <c r="BF33" i="65"/>
  <c r="BJ33" i="65" s="1"/>
  <c r="BA33" i="65"/>
  <c r="BE33" i="65" s="1"/>
  <c r="AV33" i="65"/>
  <c r="AZ33" i="65" s="1"/>
  <c r="AQ33" i="65"/>
  <c r="AS33" i="65" s="1"/>
  <c r="BS32" i="65"/>
  <c r="BQ32" i="65"/>
  <c r="BN32" i="65"/>
  <c r="BL32" i="65"/>
  <c r="BI32" i="65"/>
  <c r="BG32" i="65"/>
  <c r="BD32" i="65"/>
  <c r="BB32" i="65"/>
  <c r="AY32" i="65"/>
  <c r="AW32" i="65"/>
  <c r="AT32" i="65"/>
  <c r="AR32" i="65"/>
  <c r="AO32" i="65"/>
  <c r="AN32" i="65"/>
  <c r="AM32" i="65"/>
  <c r="AL32" i="65"/>
  <c r="AJ32" i="65"/>
  <c r="AI32" i="65"/>
  <c r="AH32" i="65"/>
  <c r="AG32" i="65"/>
  <c r="AE32" i="65"/>
  <c r="AD32" i="65"/>
  <c r="AC32" i="65"/>
  <c r="AB32" i="65"/>
  <c r="Z32" i="65"/>
  <c r="Y32" i="65"/>
  <c r="X32" i="65"/>
  <c r="W32" i="65"/>
  <c r="U32" i="65"/>
  <c r="T32" i="65"/>
  <c r="S32" i="65"/>
  <c r="R32" i="65"/>
  <c r="P32" i="65"/>
  <c r="O32" i="65"/>
  <c r="N32" i="65"/>
  <c r="M32" i="65"/>
  <c r="K32" i="65"/>
  <c r="J32" i="65"/>
  <c r="I32" i="65"/>
  <c r="H32" i="65"/>
  <c r="G32" i="65"/>
  <c r="F32" i="65"/>
  <c r="E32" i="65"/>
  <c r="D32" i="65"/>
  <c r="C32" i="65"/>
  <c r="BP31" i="65"/>
  <c r="BP30" i="65"/>
  <c r="BP29" i="65"/>
  <c r="BK29" i="65"/>
  <c r="BF29" i="65"/>
  <c r="BA29" i="65"/>
  <c r="AV29" i="65"/>
  <c r="AQ29" i="65"/>
  <c r="AL29" i="65"/>
  <c r="AG29" i="65"/>
  <c r="AB29" i="65"/>
  <c r="W29" i="65"/>
  <c r="R29" i="65"/>
  <c r="M29" i="65"/>
  <c r="H29" i="65"/>
  <c r="C29" i="65"/>
  <c r="BP28" i="65"/>
  <c r="BT28" i="65" s="1"/>
  <c r="BK28" i="65"/>
  <c r="BF28" i="65"/>
  <c r="BJ28" i="65" s="1"/>
  <c r="BA28" i="65"/>
  <c r="AV28" i="65"/>
  <c r="AQ28" i="65"/>
  <c r="AU28" i="65" s="1"/>
  <c r="AL28" i="65"/>
  <c r="AP28" i="65" s="1"/>
  <c r="AG28" i="65"/>
  <c r="AI28" i="65" s="1"/>
  <c r="AB28" i="65"/>
  <c r="W28" i="65"/>
  <c r="AA28" i="65" s="1"/>
  <c r="R28" i="65"/>
  <c r="V28" i="65" s="1"/>
  <c r="M28" i="65"/>
  <c r="O28" i="65" s="1"/>
  <c r="H28" i="65"/>
  <c r="J28" i="65" s="1"/>
  <c r="C28" i="65"/>
  <c r="BP27" i="65"/>
  <c r="BT27" i="65" s="1"/>
  <c r="BK27" i="65"/>
  <c r="BF27" i="65"/>
  <c r="BH27" i="65" s="1"/>
  <c r="BA27" i="65"/>
  <c r="BE27" i="65" s="1"/>
  <c r="AV27" i="65"/>
  <c r="AQ27" i="65"/>
  <c r="AS27" i="65" s="1"/>
  <c r="AL27" i="65"/>
  <c r="AP27" i="65" s="1"/>
  <c r="AG27" i="65"/>
  <c r="AK27" i="65" s="1"/>
  <c r="AB27" i="65"/>
  <c r="AF27" i="65" s="1"/>
  <c r="W27" i="65"/>
  <c r="Y27" i="65" s="1"/>
  <c r="R27" i="65"/>
  <c r="T27" i="65" s="1"/>
  <c r="M27" i="65"/>
  <c r="Q27" i="65" s="1"/>
  <c r="H27" i="65"/>
  <c r="L27" i="65" s="1"/>
  <c r="C27" i="65"/>
  <c r="E27" i="65" s="1"/>
  <c r="BP26" i="65"/>
  <c r="BK26" i="65"/>
  <c r="BO26" i="65" s="1"/>
  <c r="BF26" i="65"/>
  <c r="BA26" i="65"/>
  <c r="BC26" i="65" s="1"/>
  <c r="AV26" i="65"/>
  <c r="AZ26" i="65" s="1"/>
  <c r="AQ26" i="65"/>
  <c r="AL26" i="65"/>
  <c r="AP26" i="65" s="1"/>
  <c r="AG26" i="65"/>
  <c r="AB26" i="65"/>
  <c r="AD26" i="65" s="1"/>
  <c r="W26" i="65"/>
  <c r="AA26" i="65" s="1"/>
  <c r="R26" i="65"/>
  <c r="V26" i="65" s="1"/>
  <c r="M26" i="65"/>
  <c r="O26" i="65" s="1"/>
  <c r="H26" i="65"/>
  <c r="C26" i="65"/>
  <c r="G26" i="65" s="1"/>
  <c r="BP25" i="65"/>
  <c r="BT25" i="65" s="1"/>
  <c r="BK25" i="65"/>
  <c r="BM25" i="65" s="1"/>
  <c r="BF25" i="65"/>
  <c r="BH25" i="65" s="1"/>
  <c r="BA25" i="65"/>
  <c r="AV25" i="65"/>
  <c r="AZ25" i="65" s="1"/>
  <c r="AQ25" i="65"/>
  <c r="AL25" i="65"/>
  <c r="AP25" i="65" s="1"/>
  <c r="AG25" i="65"/>
  <c r="AI25" i="65" s="1"/>
  <c r="AB25" i="65"/>
  <c r="W25" i="65"/>
  <c r="Y25" i="65" s="1"/>
  <c r="R25" i="65"/>
  <c r="V25" i="65" s="1"/>
  <c r="M25" i="65"/>
  <c r="Q25" i="65" s="1"/>
  <c r="H25" i="65"/>
  <c r="L25" i="65" s="1"/>
  <c r="C25" i="65"/>
  <c r="E25" i="65" s="1"/>
  <c r="BP24" i="65"/>
  <c r="BR24" i="65" s="1"/>
  <c r="BK24" i="65"/>
  <c r="BO24" i="65" s="1"/>
  <c r="BF24" i="65"/>
  <c r="BJ24" i="65" s="1"/>
  <c r="BA24" i="65"/>
  <c r="BC24" i="65" s="1"/>
  <c r="AV24" i="65"/>
  <c r="AQ24" i="65"/>
  <c r="AU24" i="65" s="1"/>
  <c r="AL24" i="65"/>
  <c r="AG24" i="65"/>
  <c r="AI24" i="65" s="1"/>
  <c r="AB24" i="65"/>
  <c r="AF24" i="65" s="1"/>
  <c r="W24" i="65"/>
  <c r="R24" i="65"/>
  <c r="V24" i="65" s="1"/>
  <c r="M24" i="65"/>
  <c r="H24" i="65"/>
  <c r="L24" i="65" s="1"/>
  <c r="C24" i="65"/>
  <c r="G24" i="65" s="1"/>
  <c r="BP23" i="65"/>
  <c r="BT23" i="65" s="1"/>
  <c r="BK23" i="65"/>
  <c r="BM23" i="65" s="1"/>
  <c r="BF23" i="65"/>
  <c r="BA23" i="65"/>
  <c r="BE23" i="65" s="1"/>
  <c r="AV23" i="65"/>
  <c r="AZ23" i="65" s="1"/>
  <c r="AQ23" i="65"/>
  <c r="AS23" i="65" s="1"/>
  <c r="AL23" i="65"/>
  <c r="AN23" i="65" s="1"/>
  <c r="AG23" i="65"/>
  <c r="AB23" i="65"/>
  <c r="AF23" i="65" s="1"/>
  <c r="W23" i="65"/>
  <c r="R23" i="65"/>
  <c r="V23" i="65" s="1"/>
  <c r="M23" i="65"/>
  <c r="Q23" i="65" s="1"/>
  <c r="H23" i="65"/>
  <c r="L23" i="65" s="1"/>
  <c r="C23" i="65"/>
  <c r="G23" i="65" s="1"/>
  <c r="BP22" i="65"/>
  <c r="BK22" i="65"/>
  <c r="BO22" i="65" s="1"/>
  <c r="BF22" i="65"/>
  <c r="BJ22" i="65" s="1"/>
  <c r="BA22" i="65"/>
  <c r="BC22" i="65" s="1"/>
  <c r="AV22" i="65"/>
  <c r="AZ22" i="65" s="1"/>
  <c r="AQ22" i="65"/>
  <c r="AU22" i="65" s="1"/>
  <c r="AL22" i="65"/>
  <c r="AP22" i="65" s="1"/>
  <c r="AG22" i="65"/>
  <c r="AK22" i="65" s="1"/>
  <c r="AB22" i="65"/>
  <c r="AD22" i="65" s="1"/>
  <c r="W22" i="65"/>
  <c r="R22" i="65"/>
  <c r="V22" i="65" s="1"/>
  <c r="M22" i="65"/>
  <c r="H22" i="65"/>
  <c r="J22" i="65" s="1"/>
  <c r="C22" i="65"/>
  <c r="BP21" i="65"/>
  <c r="BT21" i="65" s="1"/>
  <c r="BK21" i="65"/>
  <c r="BF21" i="65"/>
  <c r="BH21" i="65" s="1"/>
  <c r="BA21" i="65"/>
  <c r="AV21" i="65"/>
  <c r="AZ21" i="65" s="1"/>
  <c r="AQ21" i="65"/>
  <c r="AL21" i="65"/>
  <c r="AN21" i="65" s="1"/>
  <c r="AG21" i="65"/>
  <c r="AB21" i="65"/>
  <c r="AF21" i="65" s="1"/>
  <c r="W21" i="65"/>
  <c r="R21" i="65"/>
  <c r="V21" i="65" s="1"/>
  <c r="M21" i="65"/>
  <c r="Q21" i="65" s="1"/>
  <c r="H21" i="65"/>
  <c r="L21" i="65" s="1"/>
  <c r="C21" i="65"/>
  <c r="G21" i="65" s="1"/>
  <c r="BP20" i="65"/>
  <c r="BK20" i="65"/>
  <c r="BO20" i="65" s="1"/>
  <c r="BF20" i="65"/>
  <c r="BJ20" i="65" s="1"/>
  <c r="BA20" i="65"/>
  <c r="BC20" i="65" s="1"/>
  <c r="AV20" i="65"/>
  <c r="AZ20" i="65" s="1"/>
  <c r="AQ20" i="65"/>
  <c r="AU20" i="65" s="1"/>
  <c r="AL20" i="65"/>
  <c r="AG20" i="65"/>
  <c r="AK20" i="65" s="1"/>
  <c r="AB20" i="65"/>
  <c r="AD20" i="65" s="1"/>
  <c r="W20" i="65"/>
  <c r="R20" i="65"/>
  <c r="V20" i="65" s="1"/>
  <c r="M20" i="65"/>
  <c r="H20" i="65"/>
  <c r="L20" i="65" s="1"/>
  <c r="C20" i="65"/>
  <c r="G20" i="65" s="1"/>
  <c r="BS19" i="65"/>
  <c r="BQ19" i="65"/>
  <c r="BN19" i="65"/>
  <c r="BL19" i="65"/>
  <c r="BI19" i="65"/>
  <c r="BG19" i="65"/>
  <c r="BD19" i="65"/>
  <c r="BB19" i="65"/>
  <c r="AY19" i="65"/>
  <c r="AW19" i="65"/>
  <c r="AT19" i="65"/>
  <c r="AR19" i="65"/>
  <c r="AO19" i="65"/>
  <c r="AM19" i="65"/>
  <c r="AJ19" i="65"/>
  <c r="AH19" i="65"/>
  <c r="AE19" i="65"/>
  <c r="AC19" i="65"/>
  <c r="Z19" i="65"/>
  <c r="X19" i="65"/>
  <c r="U19" i="65"/>
  <c r="S19" i="65"/>
  <c r="P19" i="65"/>
  <c r="N19" i="65"/>
  <c r="K19" i="65"/>
  <c r="I19" i="65"/>
  <c r="F19" i="65"/>
  <c r="D19" i="65"/>
  <c r="BP18" i="65"/>
  <c r="BP17" i="65"/>
  <c r="BP16" i="65"/>
  <c r="BR16" i="65" s="1"/>
  <c r="BK16" i="65"/>
  <c r="BF16" i="65"/>
  <c r="BA16" i="65"/>
  <c r="AV16" i="65"/>
  <c r="AQ16" i="65"/>
  <c r="AL16" i="65"/>
  <c r="AG16" i="65"/>
  <c r="AB16" i="65"/>
  <c r="W16" i="65"/>
  <c r="R16" i="65"/>
  <c r="M16" i="65"/>
  <c r="H16" i="65"/>
  <c r="C16" i="65"/>
  <c r="BP15" i="65"/>
  <c r="BT15" i="65" s="1"/>
  <c r="BK15" i="65"/>
  <c r="BM15" i="65" s="1"/>
  <c r="BF15" i="65"/>
  <c r="BJ15" i="65" s="1"/>
  <c r="BA15" i="65"/>
  <c r="BE15" i="65" s="1"/>
  <c r="AV15" i="65"/>
  <c r="AX15" i="65" s="1"/>
  <c r="AQ15" i="65"/>
  <c r="AS15" i="65" s="1"/>
  <c r="AL15" i="65"/>
  <c r="AP15" i="65" s="1"/>
  <c r="AG15" i="65"/>
  <c r="AB15" i="65"/>
  <c r="W15" i="65"/>
  <c r="R15" i="65"/>
  <c r="M15" i="65"/>
  <c r="H15" i="65"/>
  <c r="L15" i="65" s="1"/>
  <c r="C15" i="65"/>
  <c r="G15" i="65" s="1"/>
  <c r="BP14" i="65"/>
  <c r="BR14" i="65" s="1"/>
  <c r="BK14" i="65"/>
  <c r="BF14" i="65"/>
  <c r="BJ14" i="65" s="1"/>
  <c r="BA14" i="65"/>
  <c r="BE14" i="65" s="1"/>
  <c r="AZ14" i="65"/>
  <c r="AV14" i="65"/>
  <c r="AX14" i="65" s="1"/>
  <c r="AQ14" i="65"/>
  <c r="AL14" i="65"/>
  <c r="AP14" i="65" s="1"/>
  <c r="AG14" i="65"/>
  <c r="AK14" i="65" s="1"/>
  <c r="AB14" i="65"/>
  <c r="AD14" i="65" s="1"/>
  <c r="W14" i="65"/>
  <c r="R14" i="65"/>
  <c r="V14" i="65" s="1"/>
  <c r="M14" i="65"/>
  <c r="Q14" i="65" s="1"/>
  <c r="H14" i="65"/>
  <c r="J14" i="65" s="1"/>
  <c r="C14" i="65"/>
  <c r="BP13" i="65"/>
  <c r="BT13" i="65" s="1"/>
  <c r="BK13" i="65"/>
  <c r="BO13" i="65" s="1"/>
  <c r="BF13" i="65"/>
  <c r="BH13" i="65" s="1"/>
  <c r="BA13" i="65"/>
  <c r="AV13" i="65"/>
  <c r="AZ13" i="65" s="1"/>
  <c r="AQ13" i="65"/>
  <c r="AU13" i="65" s="1"/>
  <c r="AL13" i="65"/>
  <c r="AN13" i="65" s="1"/>
  <c r="AG13" i="65"/>
  <c r="AB13" i="65"/>
  <c r="AF13" i="65" s="1"/>
  <c r="W13" i="65"/>
  <c r="AA13" i="65" s="1"/>
  <c r="R13" i="65"/>
  <c r="T13" i="65" s="1"/>
  <c r="M13" i="65"/>
  <c r="H13" i="65"/>
  <c r="L13" i="65" s="1"/>
  <c r="C13" i="65"/>
  <c r="G13" i="65" s="1"/>
  <c r="BP12" i="65"/>
  <c r="BR12" i="65" s="1"/>
  <c r="BK12" i="65"/>
  <c r="BF12" i="65"/>
  <c r="BA12" i="65"/>
  <c r="BC12" i="65" s="1"/>
  <c r="AV12" i="65"/>
  <c r="AZ12" i="65" s="1"/>
  <c r="AQ12" i="65"/>
  <c r="AU12" i="65" s="1"/>
  <c r="AL12" i="65"/>
  <c r="AP12" i="65" s="1"/>
  <c r="AG12" i="65"/>
  <c r="AB12" i="65"/>
  <c r="AF12" i="65" s="1"/>
  <c r="W12" i="65"/>
  <c r="AA12" i="65" s="1"/>
  <c r="R12" i="65"/>
  <c r="T12" i="65" s="1"/>
  <c r="M12" i="65"/>
  <c r="O12" i="65" s="1"/>
  <c r="H12" i="65"/>
  <c r="L12" i="65" s="1"/>
  <c r="C12" i="65"/>
  <c r="G12" i="65" s="1"/>
  <c r="BP11" i="65"/>
  <c r="BR11" i="65" s="1"/>
  <c r="BK11" i="65"/>
  <c r="BM11" i="65" s="1"/>
  <c r="BF11" i="65"/>
  <c r="BJ11" i="65" s="1"/>
  <c r="BA11" i="65"/>
  <c r="BE11" i="65" s="1"/>
  <c r="AV11" i="65"/>
  <c r="AX11" i="65" s="1"/>
  <c r="AQ11" i="65"/>
  <c r="AS11" i="65" s="1"/>
  <c r="AL11" i="65"/>
  <c r="AP11" i="65" s="1"/>
  <c r="AG11" i="65"/>
  <c r="AK11" i="65" s="1"/>
  <c r="AB11" i="65"/>
  <c r="AD11" i="65" s="1"/>
  <c r="W11" i="65"/>
  <c r="Y11" i="65" s="1"/>
  <c r="R11" i="65"/>
  <c r="V11" i="65" s="1"/>
  <c r="M11" i="65"/>
  <c r="Q11" i="65" s="1"/>
  <c r="H11" i="65"/>
  <c r="J11" i="65" s="1"/>
  <c r="C11" i="65"/>
  <c r="E11" i="65" s="1"/>
  <c r="BP10" i="65"/>
  <c r="BT10" i="65" s="1"/>
  <c r="BK10" i="65"/>
  <c r="BO10" i="65" s="1"/>
  <c r="BF10" i="65"/>
  <c r="BH10" i="65" s="1"/>
  <c r="BA10" i="65"/>
  <c r="BC10" i="65" s="1"/>
  <c r="AV10" i="65"/>
  <c r="AZ10" i="65" s="1"/>
  <c r="AQ10" i="65"/>
  <c r="AU10" i="65" s="1"/>
  <c r="AL10" i="65"/>
  <c r="AN10" i="65" s="1"/>
  <c r="AG10" i="65"/>
  <c r="AI10" i="65" s="1"/>
  <c r="AB10" i="65"/>
  <c r="AF10" i="65" s="1"/>
  <c r="W10" i="65"/>
  <c r="AA10" i="65" s="1"/>
  <c r="R10" i="65"/>
  <c r="T10" i="65" s="1"/>
  <c r="M10" i="65"/>
  <c r="O10" i="65" s="1"/>
  <c r="H10" i="65"/>
  <c r="L10" i="65" s="1"/>
  <c r="C10" i="65"/>
  <c r="G10" i="65" s="1"/>
  <c r="BP9" i="65"/>
  <c r="BR9" i="65" s="1"/>
  <c r="BK9" i="65"/>
  <c r="BM9" i="65" s="1"/>
  <c r="BF9" i="65"/>
  <c r="BJ9" i="65" s="1"/>
  <c r="BA9" i="65"/>
  <c r="BE9" i="65" s="1"/>
  <c r="AV9" i="65"/>
  <c r="AX9" i="65" s="1"/>
  <c r="AQ9" i="65"/>
  <c r="AS9" i="65" s="1"/>
  <c r="AL9" i="65"/>
  <c r="AP9" i="65" s="1"/>
  <c r="AG9" i="65"/>
  <c r="AK9" i="65" s="1"/>
  <c r="AB9" i="65"/>
  <c r="AD9" i="65" s="1"/>
  <c r="W9" i="65"/>
  <c r="Y9" i="65" s="1"/>
  <c r="R9" i="65"/>
  <c r="V9" i="65" s="1"/>
  <c r="M9" i="65"/>
  <c r="Q9" i="65" s="1"/>
  <c r="H9" i="65"/>
  <c r="J9" i="65" s="1"/>
  <c r="C9" i="65"/>
  <c r="E9" i="65" s="1"/>
  <c r="BP8" i="65"/>
  <c r="BT8" i="65" s="1"/>
  <c r="BK8" i="65"/>
  <c r="BO8" i="65" s="1"/>
  <c r="BF8" i="65"/>
  <c r="BH8" i="65" s="1"/>
  <c r="BA8" i="65"/>
  <c r="BC8" i="65" s="1"/>
  <c r="AV8" i="65"/>
  <c r="AZ8" i="65" s="1"/>
  <c r="AQ8" i="65"/>
  <c r="AU8" i="65" s="1"/>
  <c r="AL8" i="65"/>
  <c r="AN8" i="65" s="1"/>
  <c r="AG8" i="65"/>
  <c r="AI8" i="65" s="1"/>
  <c r="AB8" i="65"/>
  <c r="AF8" i="65" s="1"/>
  <c r="W8" i="65"/>
  <c r="AA8" i="65" s="1"/>
  <c r="R8" i="65"/>
  <c r="T8" i="65" s="1"/>
  <c r="M8" i="65"/>
  <c r="O8" i="65" s="1"/>
  <c r="H8" i="65"/>
  <c r="L8" i="65" s="1"/>
  <c r="C8" i="65"/>
  <c r="G8" i="65" s="1"/>
  <c r="BP7" i="65"/>
  <c r="BR7" i="65" s="1"/>
  <c r="BK7" i="65"/>
  <c r="BM7" i="65" s="1"/>
  <c r="BF7" i="65"/>
  <c r="BJ7" i="65" s="1"/>
  <c r="BA7" i="65"/>
  <c r="BE7" i="65" s="1"/>
  <c r="AV7" i="65"/>
  <c r="AX7" i="65" s="1"/>
  <c r="AQ7" i="65"/>
  <c r="AS7" i="65" s="1"/>
  <c r="AL7" i="65"/>
  <c r="AP7" i="65" s="1"/>
  <c r="AG7" i="65"/>
  <c r="AK7" i="65" s="1"/>
  <c r="AB7" i="65"/>
  <c r="AD7" i="65" s="1"/>
  <c r="W7" i="65"/>
  <c r="Y7" i="65" s="1"/>
  <c r="R7" i="65"/>
  <c r="V7" i="65" s="1"/>
  <c r="M7" i="65"/>
  <c r="Q7" i="65" s="1"/>
  <c r="H7" i="65"/>
  <c r="J7" i="65" s="1"/>
  <c r="C7" i="65"/>
  <c r="E7" i="65" s="1"/>
  <c r="BS6" i="65"/>
  <c r="BQ6" i="65"/>
  <c r="BN6" i="65"/>
  <c r="BL6" i="65"/>
  <c r="BI6" i="65"/>
  <c r="BG6" i="65"/>
  <c r="BD6" i="65"/>
  <c r="BB6" i="65"/>
  <c r="AY6" i="65"/>
  <c r="AW6" i="65"/>
  <c r="AT6" i="65"/>
  <c r="AR6" i="65"/>
  <c r="AO6" i="65"/>
  <c r="AM6" i="65"/>
  <c r="AJ6" i="65"/>
  <c r="AH6" i="65"/>
  <c r="AE6" i="65"/>
  <c r="AC6" i="65"/>
  <c r="Z6" i="65"/>
  <c r="X6" i="65"/>
  <c r="U6" i="65"/>
  <c r="S6" i="65"/>
  <c r="P6" i="65"/>
  <c r="N6" i="65"/>
  <c r="K6" i="65"/>
  <c r="I6" i="65"/>
  <c r="F6" i="65"/>
  <c r="D6" i="65"/>
  <c r="CI42" i="108"/>
  <c r="DC41" i="108"/>
  <c r="DA41" i="108"/>
  <c r="CY41" i="108"/>
  <c r="CV41" i="108"/>
  <c r="CT41" i="108"/>
  <c r="CR41" i="108"/>
  <c r="CI41" i="108"/>
  <c r="CO41" i="108" s="1"/>
  <c r="CB41" i="108"/>
  <c r="CH41" i="108" s="1"/>
  <c r="BU41" i="108"/>
  <c r="CA41" i="108" s="1"/>
  <c r="BT41" i="108"/>
  <c r="BR41" i="108"/>
  <c r="BP41" i="108"/>
  <c r="AZ41" i="108"/>
  <c r="AS41" i="108"/>
  <c r="AL41" i="108"/>
  <c r="AE41" i="108"/>
  <c r="X41" i="108"/>
  <c r="Q41" i="108"/>
  <c r="J41" i="108"/>
  <c r="C41" i="108"/>
  <c r="CI40" i="108"/>
  <c r="CB40" i="108"/>
  <c r="BU40" i="108"/>
  <c r="AZ40" i="108"/>
  <c r="AS40" i="108"/>
  <c r="AL40" i="108"/>
  <c r="AE40" i="108"/>
  <c r="X40" i="108"/>
  <c r="Q40" i="108"/>
  <c r="J40" i="108"/>
  <c r="C40" i="108"/>
  <c r="DC39" i="108"/>
  <c r="DA39" i="108"/>
  <c r="CY39" i="108"/>
  <c r="CV39" i="108"/>
  <c r="CT39" i="108"/>
  <c r="CR39" i="108"/>
  <c r="CI39" i="108"/>
  <c r="CO39" i="108" s="1"/>
  <c r="CB39" i="108"/>
  <c r="BU39" i="108"/>
  <c r="CA39" i="108" s="1"/>
  <c r="BT39" i="108"/>
  <c r="BR39" i="108"/>
  <c r="BP39" i="108"/>
  <c r="AZ39" i="108"/>
  <c r="AS39" i="108"/>
  <c r="AL39" i="108"/>
  <c r="AE39" i="108"/>
  <c r="X39" i="108"/>
  <c r="Q39" i="108"/>
  <c r="J39" i="108"/>
  <c r="C39" i="108"/>
  <c r="DC38" i="108"/>
  <c r="DA38" i="108"/>
  <c r="CY38" i="108"/>
  <c r="CV38" i="108"/>
  <c r="CT38" i="108"/>
  <c r="CR38" i="108"/>
  <c r="CM38" i="108"/>
  <c r="CI38" i="108"/>
  <c r="CK38" i="108" s="1"/>
  <c r="CB38" i="108"/>
  <c r="BU38" i="108"/>
  <c r="BW38" i="108" s="1"/>
  <c r="BT38" i="108"/>
  <c r="BR38" i="108"/>
  <c r="BP38" i="108"/>
  <c r="AZ38" i="108"/>
  <c r="AS38" i="108"/>
  <c r="AL38" i="108"/>
  <c r="AE38" i="108"/>
  <c r="X38" i="108"/>
  <c r="Q38" i="108"/>
  <c r="J38" i="108"/>
  <c r="DC37" i="108"/>
  <c r="DA37" i="108"/>
  <c r="CY37" i="108"/>
  <c r="CV37" i="108"/>
  <c r="CT37" i="108"/>
  <c r="CR37" i="108"/>
  <c r="CI37" i="108"/>
  <c r="CK37" i="108" s="1"/>
  <c r="CB37" i="108"/>
  <c r="CD37" i="108" s="1"/>
  <c r="BU37" i="108"/>
  <c r="BW37" i="108" s="1"/>
  <c r="BT37" i="108"/>
  <c r="BR37" i="108"/>
  <c r="BP37" i="108"/>
  <c r="AZ37" i="108"/>
  <c r="AS37" i="108"/>
  <c r="AL37" i="108"/>
  <c r="AE37" i="108"/>
  <c r="X37" i="108"/>
  <c r="Q37" i="108"/>
  <c r="J37" i="108"/>
  <c r="DC36" i="108"/>
  <c r="DA36" i="108"/>
  <c r="CY36" i="108"/>
  <c r="CV36" i="108"/>
  <c r="CT36" i="108"/>
  <c r="CR36" i="108"/>
  <c r="CI36" i="108"/>
  <c r="CK36" i="108" s="1"/>
  <c r="CB36" i="108"/>
  <c r="CD36" i="108" s="1"/>
  <c r="BU36" i="108"/>
  <c r="BW36" i="108" s="1"/>
  <c r="BT36" i="108"/>
  <c r="BR36" i="108"/>
  <c r="BP36" i="108"/>
  <c r="AZ36" i="108"/>
  <c r="AS36" i="108"/>
  <c r="AL36" i="108"/>
  <c r="AE36" i="108"/>
  <c r="X36" i="108"/>
  <c r="Q36" i="108"/>
  <c r="J36" i="108"/>
  <c r="DC35" i="108"/>
  <c r="DA35" i="108"/>
  <c r="CY35" i="108"/>
  <c r="CV35" i="108"/>
  <c r="CT35" i="108"/>
  <c r="CR35" i="108"/>
  <c r="CI35" i="108"/>
  <c r="CK35" i="108" s="1"/>
  <c r="CB35" i="108"/>
  <c r="CD35" i="108" s="1"/>
  <c r="BU35" i="108"/>
  <c r="BW35" i="108" s="1"/>
  <c r="BT35" i="108"/>
  <c r="BR35" i="108"/>
  <c r="BP35" i="108"/>
  <c r="AZ35" i="108"/>
  <c r="AS35" i="108"/>
  <c r="AL35" i="108"/>
  <c r="AE35" i="108"/>
  <c r="X35" i="108"/>
  <c r="Q35" i="108"/>
  <c r="DC34" i="108"/>
  <c r="DA34" i="108"/>
  <c r="CY34" i="108"/>
  <c r="CV34" i="108"/>
  <c r="CT34" i="108"/>
  <c r="CR34" i="108"/>
  <c r="CI34" i="108"/>
  <c r="CK34" i="108" s="1"/>
  <c r="CB34" i="108"/>
  <c r="CD34" i="108" s="1"/>
  <c r="BU34" i="108"/>
  <c r="BW34" i="108" s="1"/>
  <c r="BT34" i="108"/>
  <c r="BR34" i="108"/>
  <c r="BP34" i="108"/>
  <c r="AZ34" i="108"/>
  <c r="AS34" i="108"/>
  <c r="AL34" i="108"/>
  <c r="AE34" i="108"/>
  <c r="X34" i="108"/>
  <c r="Q34" i="108"/>
  <c r="DC33" i="108"/>
  <c r="DA33" i="108"/>
  <c r="CY33" i="108"/>
  <c r="CV33" i="108"/>
  <c r="CT33" i="108"/>
  <c r="CR33" i="108"/>
  <c r="CI33" i="108"/>
  <c r="CO33" i="108" s="1"/>
  <c r="CB33" i="108"/>
  <c r="CH33" i="108" s="1"/>
  <c r="BU33" i="108"/>
  <c r="BW33" i="108" s="1"/>
  <c r="BT33" i="108"/>
  <c r="BR33" i="108"/>
  <c r="BP33" i="108"/>
  <c r="AZ33" i="108"/>
  <c r="AS33" i="108"/>
  <c r="AL33" i="108"/>
  <c r="AE33" i="108"/>
  <c r="X33" i="108"/>
  <c r="Q33" i="108"/>
  <c r="DB32" i="108"/>
  <c r="CZ32" i="108"/>
  <c r="CX32" i="108"/>
  <c r="CW32" i="108"/>
  <c r="CU32" i="108"/>
  <c r="CV32" i="108" s="1"/>
  <c r="CS32" i="108"/>
  <c r="CS45" i="108" s="1"/>
  <c r="CQ32" i="108"/>
  <c r="CR32" i="108" s="1"/>
  <c r="CP32" i="108"/>
  <c r="CN32" i="108"/>
  <c r="CL32" i="108"/>
  <c r="CJ32" i="108"/>
  <c r="CG32" i="108"/>
  <c r="CE32" i="108"/>
  <c r="CC32" i="108"/>
  <c r="BZ32" i="108"/>
  <c r="BX32" i="108"/>
  <c r="BV32" i="108"/>
  <c r="BS32" i="108"/>
  <c r="BQ32" i="108"/>
  <c r="BO32" i="108"/>
  <c r="BN32" i="108"/>
  <c r="BM32" i="108"/>
  <c r="BK32" i="108"/>
  <c r="BI32" i="108"/>
  <c r="BF32" i="108"/>
  <c r="BD32" i="108"/>
  <c r="BB32" i="108"/>
  <c r="AY32" i="108"/>
  <c r="AW32" i="108"/>
  <c r="AU32" i="108"/>
  <c r="AR32" i="108"/>
  <c r="AP32" i="108"/>
  <c r="AN32" i="108"/>
  <c r="AK32" i="108"/>
  <c r="AI32" i="108"/>
  <c r="AG32" i="108"/>
  <c r="AD32" i="108"/>
  <c r="AB32" i="108"/>
  <c r="Z32" i="108"/>
  <c r="W32" i="108"/>
  <c r="U32" i="108"/>
  <c r="S32" i="108"/>
  <c r="P32" i="108"/>
  <c r="N32" i="108"/>
  <c r="L32" i="108"/>
  <c r="K32" i="108"/>
  <c r="H32" i="108"/>
  <c r="F32" i="108"/>
  <c r="D32" i="108"/>
  <c r="BN31" i="108"/>
  <c r="C31" i="108"/>
  <c r="DC30" i="108"/>
  <c r="DA30" i="108"/>
  <c r="CY30" i="108"/>
  <c r="BN30" i="108"/>
  <c r="C30" i="108"/>
  <c r="BN29" i="108"/>
  <c r="C29" i="108"/>
  <c r="DC28" i="108"/>
  <c r="DA28" i="108"/>
  <c r="CY28" i="108"/>
  <c r="CV28" i="108"/>
  <c r="CT28" i="108"/>
  <c r="CR28" i="108"/>
  <c r="CI28" i="108"/>
  <c r="CM28" i="108" s="1"/>
  <c r="CB28" i="108"/>
  <c r="BU28" i="108"/>
  <c r="BY28" i="108" s="1"/>
  <c r="BN28" i="108"/>
  <c r="BG28" i="108"/>
  <c r="AZ28" i="108"/>
  <c r="AS28" i="108"/>
  <c r="AW28" i="108" s="1"/>
  <c r="AL28" i="108"/>
  <c r="AE28" i="108"/>
  <c r="AI28" i="108" s="1"/>
  <c r="X28" i="108"/>
  <c r="S28" i="108"/>
  <c r="Q28" i="108"/>
  <c r="U28" i="108" s="1"/>
  <c r="J28" i="108"/>
  <c r="C28" i="108"/>
  <c r="DC27" i="108"/>
  <c r="DA27" i="108"/>
  <c r="CY27" i="108"/>
  <c r="CV27" i="108"/>
  <c r="CT27" i="108"/>
  <c r="CR27" i="108"/>
  <c r="CI27" i="108"/>
  <c r="CB27" i="108"/>
  <c r="BU27" i="108"/>
  <c r="BW27" i="108" s="1"/>
  <c r="BN27" i="108"/>
  <c r="BP27" i="108" s="1"/>
  <c r="BG27" i="108"/>
  <c r="AZ27" i="108"/>
  <c r="AS27" i="108"/>
  <c r="AU27" i="108" s="1"/>
  <c r="AL27" i="108"/>
  <c r="AN27" i="108" s="1"/>
  <c r="AE27" i="108"/>
  <c r="X27" i="108"/>
  <c r="Q27" i="108"/>
  <c r="S27" i="108" s="1"/>
  <c r="J27" i="108"/>
  <c r="L27" i="108" s="1"/>
  <c r="C27" i="108"/>
  <c r="DC26" i="108"/>
  <c r="DA26" i="108"/>
  <c r="CY26" i="108"/>
  <c r="CV26" i="108"/>
  <c r="CT26" i="108"/>
  <c r="CR26" i="108"/>
  <c r="CI26" i="108"/>
  <c r="CM26" i="108" s="1"/>
  <c r="CB26" i="108"/>
  <c r="CF26" i="108" s="1"/>
  <c r="BU26" i="108"/>
  <c r="BN26" i="108"/>
  <c r="BG26" i="108"/>
  <c r="BK26" i="108" s="1"/>
  <c r="AZ26" i="108"/>
  <c r="AS26" i="108"/>
  <c r="AW26" i="108" s="1"/>
  <c r="AL26" i="108"/>
  <c r="AE26" i="108"/>
  <c r="AI26" i="108" s="1"/>
  <c r="X26" i="108"/>
  <c r="AB26" i="108" s="1"/>
  <c r="Q26" i="108"/>
  <c r="S26" i="108" s="1"/>
  <c r="J26" i="108"/>
  <c r="C26" i="108"/>
  <c r="G26" i="108" s="1"/>
  <c r="DC25" i="108"/>
  <c r="DA25" i="108"/>
  <c r="CY25" i="108"/>
  <c r="CV25" i="108"/>
  <c r="CT25" i="108"/>
  <c r="CR25" i="108"/>
  <c r="CI25" i="108"/>
  <c r="CB25" i="108"/>
  <c r="CH25" i="108" s="1"/>
  <c r="BU25" i="108"/>
  <c r="CA25" i="108" s="1"/>
  <c r="BN25" i="108"/>
  <c r="BP25" i="108" s="1"/>
  <c r="BG25" i="108"/>
  <c r="AZ25" i="108"/>
  <c r="BF25" i="108" s="1"/>
  <c r="AS25" i="108"/>
  <c r="AY25" i="108" s="1"/>
  <c r="AL25" i="108"/>
  <c r="AN25" i="108" s="1"/>
  <c r="AE25" i="108"/>
  <c r="X25" i="108"/>
  <c r="AD25" i="108" s="1"/>
  <c r="Q25" i="108"/>
  <c r="W25" i="108" s="1"/>
  <c r="J25" i="108"/>
  <c r="L25" i="108" s="1"/>
  <c r="C25" i="108"/>
  <c r="DC24" i="108"/>
  <c r="DA24" i="108"/>
  <c r="CY24" i="108"/>
  <c r="CV24" i="108"/>
  <c r="CT24" i="108"/>
  <c r="CR24" i="108"/>
  <c r="CI24" i="108"/>
  <c r="CB24" i="108"/>
  <c r="BU24" i="108"/>
  <c r="BW24" i="108" s="1"/>
  <c r="BN24" i="108"/>
  <c r="BG24" i="108"/>
  <c r="BI24" i="108" s="1"/>
  <c r="AZ24" i="108"/>
  <c r="AS24" i="108"/>
  <c r="AY24" i="108" s="1"/>
  <c r="AL24" i="108"/>
  <c r="AR24" i="108" s="1"/>
  <c r="AE24" i="108"/>
  <c r="AK24" i="108" s="1"/>
  <c r="X24" i="108"/>
  <c r="AD24" i="108" s="1"/>
  <c r="Q24" i="108"/>
  <c r="W24" i="108" s="1"/>
  <c r="J24" i="108"/>
  <c r="P24" i="108" s="1"/>
  <c r="C24" i="108"/>
  <c r="I24" i="108" s="1"/>
  <c r="DC23" i="108"/>
  <c r="DA23" i="108"/>
  <c r="CY23" i="108"/>
  <c r="CV23" i="108"/>
  <c r="CT23" i="108"/>
  <c r="CR23" i="108"/>
  <c r="CK23" i="108"/>
  <c r="CI23" i="108"/>
  <c r="CM23" i="108" s="1"/>
  <c r="CB23" i="108"/>
  <c r="BU23" i="108"/>
  <c r="BT23" i="108"/>
  <c r="BN23" i="108"/>
  <c r="BR23" i="108" s="1"/>
  <c r="BG23" i="108"/>
  <c r="BK23" i="108" s="1"/>
  <c r="AZ23" i="108"/>
  <c r="BB23" i="108" s="1"/>
  <c r="AS23" i="108"/>
  <c r="AL23" i="108"/>
  <c r="AP23" i="108" s="1"/>
  <c r="AE23" i="108"/>
  <c r="AI23" i="108" s="1"/>
  <c r="X23" i="108"/>
  <c r="Q23" i="108"/>
  <c r="J23" i="108"/>
  <c r="N23" i="108" s="1"/>
  <c r="C23" i="108"/>
  <c r="G23" i="108" s="1"/>
  <c r="DC22" i="108"/>
  <c r="DA22" i="108"/>
  <c r="CY22" i="108"/>
  <c r="CV22" i="108"/>
  <c r="CT22" i="108"/>
  <c r="CR22" i="108"/>
  <c r="CI22" i="108"/>
  <c r="CM22" i="108" s="1"/>
  <c r="CB22" i="108"/>
  <c r="CF22" i="108" s="1"/>
  <c r="BU22" i="108"/>
  <c r="BW22" i="108" s="1"/>
  <c r="BN22" i="108"/>
  <c r="BG22" i="108"/>
  <c r="BK22" i="108" s="1"/>
  <c r="AZ22" i="108"/>
  <c r="BD22" i="108" s="1"/>
  <c r="AS22" i="108"/>
  <c r="AU22" i="108" s="1"/>
  <c r="AL22" i="108"/>
  <c r="AE22" i="108"/>
  <c r="AI22" i="108" s="1"/>
  <c r="X22" i="108"/>
  <c r="AB22" i="108" s="1"/>
  <c r="Q22" i="108"/>
  <c r="U22" i="108" s="1"/>
  <c r="J22" i="108"/>
  <c r="C22" i="108"/>
  <c r="DC21" i="108"/>
  <c r="DA21" i="108"/>
  <c r="CY21" i="108"/>
  <c r="CV21" i="108"/>
  <c r="CT21" i="108"/>
  <c r="CR21" i="108"/>
  <c r="CI21" i="108"/>
  <c r="CO21" i="108" s="1"/>
  <c r="CB21" i="108"/>
  <c r="CD21" i="108" s="1"/>
  <c r="BU21" i="108"/>
  <c r="BN21" i="108"/>
  <c r="BT21" i="108" s="1"/>
  <c r="BG21" i="108"/>
  <c r="BM21" i="108" s="1"/>
  <c r="AZ21" i="108"/>
  <c r="AS21" i="108"/>
  <c r="AL21" i="108"/>
  <c r="AR21" i="108" s="1"/>
  <c r="AE21" i="108"/>
  <c r="AK21" i="108" s="1"/>
  <c r="X21" i="108"/>
  <c r="Q21" i="108"/>
  <c r="J21" i="108"/>
  <c r="P21" i="108" s="1"/>
  <c r="C21" i="108"/>
  <c r="I21" i="108" s="1"/>
  <c r="DC20" i="108"/>
  <c r="DA20" i="108"/>
  <c r="CY20" i="108"/>
  <c r="CV20" i="108"/>
  <c r="CT20" i="108"/>
  <c r="CR20" i="108"/>
  <c r="CI20" i="108"/>
  <c r="CM20" i="108" s="1"/>
  <c r="CB20" i="108"/>
  <c r="BU20" i="108"/>
  <c r="BW20" i="108" s="1"/>
  <c r="BN20" i="108"/>
  <c r="BG20" i="108"/>
  <c r="BK20" i="108" s="1"/>
  <c r="AZ20" i="108"/>
  <c r="AS20" i="108"/>
  <c r="AU20" i="108" s="1"/>
  <c r="AL20" i="108"/>
  <c r="AP20" i="108" s="1"/>
  <c r="AE20" i="108"/>
  <c r="AI20" i="108" s="1"/>
  <c r="X20" i="108"/>
  <c r="AB20" i="108" s="1"/>
  <c r="Q20" i="108"/>
  <c r="W20" i="108" s="1"/>
  <c r="J20" i="108"/>
  <c r="N20" i="108" s="1"/>
  <c r="C20" i="108"/>
  <c r="G20" i="108" s="1"/>
  <c r="DB19" i="108"/>
  <c r="CZ19" i="108"/>
  <c r="CX19" i="108"/>
  <c r="CW19" i="108"/>
  <c r="CU19" i="108"/>
  <c r="CQ19" i="108"/>
  <c r="CP19" i="108"/>
  <c r="CT19" i="108" s="1"/>
  <c r="CN19" i="108"/>
  <c r="CL19" i="108"/>
  <c r="CJ19" i="108"/>
  <c r="CG19" i="108"/>
  <c r="CE19" i="108"/>
  <c r="CC19" i="108"/>
  <c r="BZ19" i="108"/>
  <c r="BX19" i="108"/>
  <c r="BV19" i="108"/>
  <c r="BS19" i="108"/>
  <c r="BQ19" i="108"/>
  <c r="BO19" i="108"/>
  <c r="BL19" i="108"/>
  <c r="BJ19" i="108"/>
  <c r="BH19" i="108"/>
  <c r="BE19" i="108"/>
  <c r="BC19" i="108"/>
  <c r="BA19" i="108"/>
  <c r="AX19" i="108"/>
  <c r="AV19" i="108"/>
  <c r="AT19" i="108"/>
  <c r="AQ19" i="108"/>
  <c r="AO19" i="108"/>
  <c r="AM19" i="108"/>
  <c r="AJ19" i="108"/>
  <c r="AH19" i="108"/>
  <c r="AF19" i="108"/>
  <c r="AC19" i="108"/>
  <c r="AA19" i="108"/>
  <c r="Y19" i="108"/>
  <c r="V19" i="108"/>
  <c r="T19" i="108"/>
  <c r="R19" i="108"/>
  <c r="O19" i="108"/>
  <c r="M19" i="108"/>
  <c r="K19" i="108"/>
  <c r="H19" i="108"/>
  <c r="F19" i="108"/>
  <c r="D19" i="108"/>
  <c r="BN18" i="108"/>
  <c r="C18" i="108"/>
  <c r="BN17" i="108"/>
  <c r="C17" i="108"/>
  <c r="DC16" i="108"/>
  <c r="DA16" i="108"/>
  <c r="CY16" i="108"/>
  <c r="BN16" i="108"/>
  <c r="C16" i="108"/>
  <c r="DC15" i="108"/>
  <c r="DA15" i="108"/>
  <c r="CY15" i="108"/>
  <c r="CV15" i="108"/>
  <c r="CT15" i="108"/>
  <c r="CR15" i="108"/>
  <c r="CI15" i="108"/>
  <c r="CK15" i="108" s="1"/>
  <c r="CB15" i="108"/>
  <c r="CD15" i="108" s="1"/>
  <c r="BU15" i="108"/>
  <c r="BN15" i="108"/>
  <c r="BP15" i="108" s="1"/>
  <c r="BG15" i="108"/>
  <c r="Q15" i="108"/>
  <c r="J15" i="108"/>
  <c r="I15" i="108"/>
  <c r="C15" i="108"/>
  <c r="G15" i="108" s="1"/>
  <c r="DC14" i="108"/>
  <c r="DA14" i="108"/>
  <c r="CY14" i="108"/>
  <c r="CV14" i="108"/>
  <c r="CT14" i="108"/>
  <c r="CR14" i="108"/>
  <c r="CI14" i="108"/>
  <c r="CB14" i="108"/>
  <c r="CD14" i="108" s="1"/>
  <c r="BU14" i="108"/>
  <c r="BW14" i="108" s="1"/>
  <c r="BN14" i="108"/>
  <c r="BP14" i="108" s="1"/>
  <c r="BG14" i="108"/>
  <c r="BI14" i="108" s="1"/>
  <c r="AZ14" i="108"/>
  <c r="BB14" i="108" s="1"/>
  <c r="AS14" i="108"/>
  <c r="AL14" i="108"/>
  <c r="AN14" i="108" s="1"/>
  <c r="AE14" i="108"/>
  <c r="AG14" i="108" s="1"/>
  <c r="X14" i="108"/>
  <c r="Z14" i="108" s="1"/>
  <c r="Q14" i="108"/>
  <c r="S14" i="108" s="1"/>
  <c r="J14" i="108"/>
  <c r="L14" i="108" s="1"/>
  <c r="C14" i="108"/>
  <c r="DC13" i="108"/>
  <c r="DA13" i="108"/>
  <c r="CY13" i="108"/>
  <c r="CV13" i="108"/>
  <c r="CT13" i="108"/>
  <c r="CR13" i="108"/>
  <c r="CI13" i="108"/>
  <c r="CM13" i="108" s="1"/>
  <c r="CB13" i="108"/>
  <c r="CF13" i="108" s="1"/>
  <c r="BU13" i="108"/>
  <c r="BN13" i="108"/>
  <c r="BG13" i="108"/>
  <c r="BK13" i="108" s="1"/>
  <c r="AZ13" i="108"/>
  <c r="BD13" i="108" s="1"/>
  <c r="AY13" i="108"/>
  <c r="AS13" i="108"/>
  <c r="AW13" i="108" s="1"/>
  <c r="AL13" i="108"/>
  <c r="AE13" i="108"/>
  <c r="AI13" i="108" s="1"/>
  <c r="X13" i="108"/>
  <c r="AB13" i="108" s="1"/>
  <c r="Q13" i="108"/>
  <c r="U13" i="108" s="1"/>
  <c r="J13" i="108"/>
  <c r="N13" i="108" s="1"/>
  <c r="C13" i="108"/>
  <c r="DC12" i="108"/>
  <c r="DA12" i="108"/>
  <c r="CY12" i="108"/>
  <c r="CV12" i="108"/>
  <c r="CT12" i="108"/>
  <c r="CR12" i="108"/>
  <c r="CI12" i="108"/>
  <c r="CB12" i="108"/>
  <c r="CD12" i="108" s="1"/>
  <c r="BU12" i="108"/>
  <c r="BN12" i="108"/>
  <c r="BP12" i="108" s="1"/>
  <c r="BG12" i="108"/>
  <c r="BI12" i="108" s="1"/>
  <c r="AZ12" i="108"/>
  <c r="BF12" i="108" s="1"/>
  <c r="AS12" i="108"/>
  <c r="AY12" i="108" s="1"/>
  <c r="AL12" i="108"/>
  <c r="AR12" i="108" s="1"/>
  <c r="AE12" i="108"/>
  <c r="AK12" i="108" s="1"/>
  <c r="X12" i="108"/>
  <c r="AD12" i="108" s="1"/>
  <c r="Q12" i="108"/>
  <c r="W12" i="108" s="1"/>
  <c r="J12" i="108"/>
  <c r="P12" i="108" s="1"/>
  <c r="C12" i="108"/>
  <c r="I12" i="108" s="1"/>
  <c r="DC11" i="108"/>
  <c r="DA11" i="108"/>
  <c r="CY11" i="108"/>
  <c r="CV11" i="108"/>
  <c r="CT11" i="108"/>
  <c r="CR11" i="108"/>
  <c r="CI11" i="108"/>
  <c r="CK11" i="108" s="1"/>
  <c r="CB11" i="108"/>
  <c r="BU11" i="108"/>
  <c r="CA11" i="108" s="1"/>
  <c r="BN11" i="108"/>
  <c r="BT11" i="108" s="1"/>
  <c r="BG11" i="108"/>
  <c r="BI11" i="108" s="1"/>
  <c r="AZ11" i="108"/>
  <c r="AS11" i="108"/>
  <c r="AY11" i="108" s="1"/>
  <c r="AL11" i="108"/>
  <c r="AR11" i="108" s="1"/>
  <c r="AE11" i="108"/>
  <c r="AG11" i="108" s="1"/>
  <c r="X11" i="108"/>
  <c r="Q11" i="108"/>
  <c r="W11" i="108" s="1"/>
  <c r="J11" i="108"/>
  <c r="P11" i="108" s="1"/>
  <c r="C11" i="108"/>
  <c r="E11" i="108" s="1"/>
  <c r="DC10" i="108"/>
  <c r="DA10" i="108"/>
  <c r="CY10" i="108"/>
  <c r="CV10" i="108"/>
  <c r="CT10" i="108"/>
  <c r="CR10" i="108"/>
  <c r="CI10" i="108"/>
  <c r="CO10" i="108" s="1"/>
  <c r="CB10" i="108"/>
  <c r="BU10" i="108"/>
  <c r="BN10" i="108"/>
  <c r="BG10" i="108"/>
  <c r="AZ10" i="108"/>
  <c r="AS10" i="108"/>
  <c r="AL10" i="108"/>
  <c r="AE10" i="108"/>
  <c r="X10" i="108"/>
  <c r="Q10" i="108"/>
  <c r="J10" i="108"/>
  <c r="C10" i="108"/>
  <c r="DC9" i="108"/>
  <c r="DA9" i="108"/>
  <c r="CY9" i="108"/>
  <c r="CV9" i="108"/>
  <c r="CT9" i="108"/>
  <c r="CR9" i="108"/>
  <c r="CI9" i="108"/>
  <c r="CK9" i="108" s="1"/>
  <c r="CB9" i="108"/>
  <c r="BU9" i="108"/>
  <c r="CA9" i="108" s="1"/>
  <c r="BN9" i="108"/>
  <c r="BT9" i="108" s="1"/>
  <c r="BG9" i="108"/>
  <c r="BM9" i="108" s="1"/>
  <c r="AZ9" i="108"/>
  <c r="BB9" i="108" s="1"/>
  <c r="AS9" i="108"/>
  <c r="AW9" i="108" s="1"/>
  <c r="AL9" i="108"/>
  <c r="AR9" i="108" s="1"/>
  <c r="AE9" i="108"/>
  <c r="AK9" i="108" s="1"/>
  <c r="X9" i="108"/>
  <c r="Z9" i="108" s="1"/>
  <c r="Q9" i="108"/>
  <c r="U9" i="108" s="1"/>
  <c r="J9" i="108"/>
  <c r="P9" i="108" s="1"/>
  <c r="C9" i="108"/>
  <c r="I9" i="108" s="1"/>
  <c r="DC8" i="108"/>
  <c r="DA8" i="108"/>
  <c r="CY8" i="108"/>
  <c r="CV8" i="108"/>
  <c r="CT8" i="108"/>
  <c r="CR8" i="108"/>
  <c r="CI8" i="108"/>
  <c r="CO8" i="108" s="1"/>
  <c r="CB8" i="108"/>
  <c r="CH8" i="108" s="1"/>
  <c r="BU8" i="108"/>
  <c r="CA8" i="108" s="1"/>
  <c r="BN8" i="108"/>
  <c r="BG8" i="108"/>
  <c r="BM8" i="108" s="1"/>
  <c r="AZ8" i="108"/>
  <c r="BF8" i="108" s="1"/>
  <c r="AY8" i="108"/>
  <c r="AS8" i="108"/>
  <c r="AL8" i="108"/>
  <c r="AR8" i="108" s="1"/>
  <c r="AE8" i="108"/>
  <c r="AK8" i="108" s="1"/>
  <c r="X8" i="108"/>
  <c r="Q8" i="108"/>
  <c r="W8" i="108" s="1"/>
  <c r="J8" i="108"/>
  <c r="C8" i="108"/>
  <c r="I8" i="108" s="1"/>
  <c r="DC7" i="108"/>
  <c r="DA7" i="108"/>
  <c r="CY7" i="108"/>
  <c r="CV7" i="108"/>
  <c r="CT7" i="108"/>
  <c r="CR7" i="108"/>
  <c r="CI7" i="108"/>
  <c r="CK7" i="108" s="1"/>
  <c r="CB7" i="108"/>
  <c r="CF7" i="108" s="1"/>
  <c r="BU7" i="108"/>
  <c r="CA7" i="108" s="1"/>
  <c r="BN7" i="108"/>
  <c r="BT7" i="108" s="1"/>
  <c r="BG7" i="108"/>
  <c r="AZ7" i="108"/>
  <c r="AZ6" i="108" s="1"/>
  <c r="AS7" i="108"/>
  <c r="AY7" i="108" s="1"/>
  <c r="AL7" i="108"/>
  <c r="AR7" i="108" s="1"/>
  <c r="AE7" i="108"/>
  <c r="AG7" i="108" s="1"/>
  <c r="X7" i="108"/>
  <c r="Q7" i="108"/>
  <c r="W7" i="108" s="1"/>
  <c r="J7" i="108"/>
  <c r="P7" i="108" s="1"/>
  <c r="C7" i="108"/>
  <c r="DB6" i="108"/>
  <c r="DB45" i="108" s="1"/>
  <c r="CZ6" i="108"/>
  <c r="CX6" i="108"/>
  <c r="CW6" i="108"/>
  <c r="CU6" i="108"/>
  <c r="CU45" i="108" s="1"/>
  <c r="CQ6" i="108"/>
  <c r="CP6" i="108"/>
  <c r="CN6" i="108"/>
  <c r="CL6" i="108"/>
  <c r="CJ6" i="108"/>
  <c r="CG6" i="108"/>
  <c r="CG45" i="108" s="1"/>
  <c r="CE6" i="108"/>
  <c r="CE45" i="108" s="1"/>
  <c r="CC6" i="108"/>
  <c r="BZ6" i="108"/>
  <c r="BX6" i="108"/>
  <c r="BV6" i="108"/>
  <c r="BS6" i="108"/>
  <c r="BS45" i="108" s="1"/>
  <c r="BQ6" i="108"/>
  <c r="BO6" i="108"/>
  <c r="BO45" i="108" s="1"/>
  <c r="BL6" i="108"/>
  <c r="BJ6" i="108"/>
  <c r="BH6" i="108"/>
  <c r="BH45" i="108" s="1"/>
  <c r="BE6" i="108"/>
  <c r="BE45" i="108" s="1"/>
  <c r="BC6" i="108"/>
  <c r="BC45" i="108" s="1"/>
  <c r="BA6" i="108"/>
  <c r="AX6" i="108"/>
  <c r="AV6" i="108"/>
  <c r="AV45" i="108" s="1"/>
  <c r="AT6" i="108"/>
  <c r="AQ6" i="108"/>
  <c r="AO6" i="108"/>
  <c r="AO45" i="108" s="1"/>
  <c r="AM6" i="108"/>
  <c r="AJ6" i="108"/>
  <c r="AH6" i="108"/>
  <c r="AH45" i="108" s="1"/>
  <c r="AF6" i="108"/>
  <c r="AF45" i="108" s="1"/>
  <c r="AC6" i="108"/>
  <c r="AC45" i="108" s="1"/>
  <c r="AA6" i="108"/>
  <c r="Y6" i="108"/>
  <c r="Y45" i="108" s="1"/>
  <c r="V6" i="108"/>
  <c r="V45" i="108" s="1"/>
  <c r="T6" i="108"/>
  <c r="T45" i="108" s="1"/>
  <c r="R6" i="108"/>
  <c r="O6" i="108"/>
  <c r="M6" i="108"/>
  <c r="K6" i="108"/>
  <c r="H6" i="108"/>
  <c r="F6" i="108"/>
  <c r="F45" i="108" s="1"/>
  <c r="D6" i="108"/>
  <c r="D45" i="108" s="1"/>
  <c r="AM13" i="105"/>
  <c r="AM12" i="105"/>
  <c r="AM11" i="105"/>
  <c r="AM10" i="105"/>
  <c r="AM9" i="105"/>
  <c r="AM8" i="105"/>
  <c r="AM7" i="105"/>
  <c r="AM6" i="105"/>
  <c r="AK13" i="105"/>
  <c r="AK12" i="105"/>
  <c r="AK11" i="105"/>
  <c r="AK10" i="105"/>
  <c r="AK9" i="105"/>
  <c r="AK8" i="105"/>
  <c r="AK7" i="105"/>
  <c r="AK6" i="105"/>
  <c r="AI13" i="105"/>
  <c r="AI12" i="105"/>
  <c r="AI11" i="105"/>
  <c r="AI10" i="105"/>
  <c r="AI9" i="105"/>
  <c r="AI8" i="105"/>
  <c r="AI7" i="105"/>
  <c r="AI6" i="105"/>
  <c r="AG13" i="105"/>
  <c r="AG12" i="105"/>
  <c r="AG11" i="105"/>
  <c r="AG10" i="105"/>
  <c r="AG9" i="105"/>
  <c r="AG8" i="105"/>
  <c r="AG7" i="105"/>
  <c r="AG6" i="105"/>
  <c r="AE13" i="105"/>
  <c r="AE12" i="105"/>
  <c r="AE11" i="105"/>
  <c r="AE10" i="105"/>
  <c r="AE9" i="105"/>
  <c r="AE8" i="105"/>
  <c r="AE7" i="105"/>
  <c r="AE6" i="105"/>
  <c r="AC13" i="105"/>
  <c r="AC12" i="105"/>
  <c r="AC11" i="105"/>
  <c r="AC10" i="105"/>
  <c r="AC9" i="105"/>
  <c r="AC8" i="105"/>
  <c r="AC7" i="105"/>
  <c r="AC6" i="105"/>
  <c r="AA13" i="105"/>
  <c r="AA12" i="105"/>
  <c r="AA11" i="105"/>
  <c r="AA10" i="105"/>
  <c r="AA9" i="105"/>
  <c r="AA8" i="105"/>
  <c r="AA7" i="105"/>
  <c r="AA6" i="105"/>
  <c r="Y13" i="105"/>
  <c r="Y12" i="105"/>
  <c r="Y11" i="105"/>
  <c r="Y10" i="105"/>
  <c r="Y9" i="105"/>
  <c r="Y8" i="105"/>
  <c r="Y7" i="105"/>
  <c r="Y6" i="105"/>
  <c r="W13" i="105"/>
  <c r="W12" i="105"/>
  <c r="W11" i="105"/>
  <c r="W10" i="105"/>
  <c r="W9" i="105"/>
  <c r="W8" i="105"/>
  <c r="W7" i="105"/>
  <c r="W6" i="105"/>
  <c r="U13" i="105"/>
  <c r="U12" i="105"/>
  <c r="U11" i="105"/>
  <c r="U10" i="105"/>
  <c r="U9" i="105"/>
  <c r="U8" i="105"/>
  <c r="U7" i="105"/>
  <c r="U6" i="105"/>
  <c r="S13" i="105"/>
  <c r="S12" i="105"/>
  <c r="S11" i="105"/>
  <c r="S10" i="105"/>
  <c r="S9" i="105"/>
  <c r="S8" i="105"/>
  <c r="S7" i="105"/>
  <c r="S6" i="105"/>
  <c r="Q13" i="105"/>
  <c r="Q12" i="105"/>
  <c r="Q11" i="105"/>
  <c r="Q10" i="105"/>
  <c r="Q9" i="105"/>
  <c r="Q8" i="105"/>
  <c r="Q7" i="105"/>
  <c r="Q6" i="105"/>
  <c r="O13" i="105"/>
  <c r="O12" i="105"/>
  <c r="O11" i="105"/>
  <c r="O10" i="105"/>
  <c r="O9" i="105"/>
  <c r="O8" i="105"/>
  <c r="O7" i="105"/>
  <c r="O6" i="105"/>
  <c r="M13" i="105"/>
  <c r="M12" i="105"/>
  <c r="M11" i="105"/>
  <c r="M10" i="105"/>
  <c r="M9" i="105"/>
  <c r="M8" i="105"/>
  <c r="M7" i="105"/>
  <c r="M6" i="105"/>
  <c r="K13" i="105"/>
  <c r="K12" i="105"/>
  <c r="K11" i="105"/>
  <c r="K10" i="105"/>
  <c r="K9" i="105"/>
  <c r="K8" i="105"/>
  <c r="K7" i="105"/>
  <c r="K6" i="105"/>
  <c r="I13" i="105"/>
  <c r="I12" i="105"/>
  <c r="I11" i="105"/>
  <c r="I10" i="105"/>
  <c r="I9" i="105"/>
  <c r="I8" i="105"/>
  <c r="I7" i="105"/>
  <c r="I6" i="105"/>
  <c r="G13" i="105"/>
  <c r="G12" i="105"/>
  <c r="G11" i="105"/>
  <c r="G10" i="105"/>
  <c r="G9" i="105"/>
  <c r="G8" i="105"/>
  <c r="G7" i="105"/>
  <c r="G6" i="105"/>
  <c r="E13" i="105"/>
  <c r="E12" i="105"/>
  <c r="E11" i="105"/>
  <c r="E10" i="105"/>
  <c r="E9" i="105"/>
  <c r="E8" i="105"/>
  <c r="E7" i="105"/>
  <c r="E6" i="105"/>
  <c r="C12" i="105"/>
  <c r="C11" i="105"/>
  <c r="C10" i="105"/>
  <c r="C13" i="105"/>
  <c r="C9" i="105"/>
  <c r="C8" i="105"/>
  <c r="C7" i="105"/>
  <c r="C6" i="105"/>
  <c r="B17" i="105"/>
  <c r="D17" i="105"/>
  <c r="F17" i="105"/>
  <c r="H17" i="105"/>
  <c r="J17" i="105"/>
  <c r="L17" i="105"/>
  <c r="N17" i="105"/>
  <c r="P17" i="105"/>
  <c r="R17" i="105"/>
  <c r="T17" i="105"/>
  <c r="AD17" i="105"/>
  <c r="AF17" i="105"/>
  <c r="AH17" i="105"/>
  <c r="CX45" i="108" l="1"/>
  <c r="BD7" i="108"/>
  <c r="CY19" i="108"/>
  <c r="U25" i="108"/>
  <c r="N27" i="108"/>
  <c r="CM39" i="108"/>
  <c r="Z45" i="65"/>
  <c r="BD45" i="65"/>
  <c r="AN21" i="66"/>
  <c r="G28" i="66"/>
  <c r="H45" i="108"/>
  <c r="R45" i="108"/>
  <c r="AA45" i="108"/>
  <c r="AJ45" i="108"/>
  <c r="AS6" i="108"/>
  <c r="AY6" i="108" s="1"/>
  <c r="BQ45" i="108"/>
  <c r="CJ45" i="108"/>
  <c r="CQ45" i="108"/>
  <c r="N7" i="108"/>
  <c r="E23" i="108"/>
  <c r="BY25" i="108"/>
  <c r="CK28" i="108"/>
  <c r="D45" i="66"/>
  <c r="M45" i="66"/>
  <c r="V45" i="66"/>
  <c r="AF45" i="66"/>
  <c r="AX45" i="66"/>
  <c r="BH45" i="66"/>
  <c r="BX45" i="66"/>
  <c r="AY20" i="66"/>
  <c r="BT20" i="66"/>
  <c r="BT21" i="66"/>
  <c r="AY23" i="66"/>
  <c r="BP23" i="66"/>
  <c r="BP33" i="66"/>
  <c r="CK33" i="66"/>
  <c r="BP34" i="66"/>
  <c r="CK34" i="66"/>
  <c r="BP35" i="66"/>
  <c r="CK35" i="66"/>
  <c r="BP36" i="66"/>
  <c r="CK36" i="66"/>
  <c r="AT45" i="108"/>
  <c r="AP9" i="108"/>
  <c r="CH12" i="108"/>
  <c r="O45" i="108"/>
  <c r="CA27" i="108"/>
  <c r="BS45" i="66"/>
  <c r="CC45" i="66"/>
  <c r="CU45" i="66"/>
  <c r="BT23" i="66"/>
  <c r="AW27" i="66"/>
  <c r="BK28" i="66"/>
  <c r="BK33" i="66"/>
  <c r="CF33" i="66"/>
  <c r="BK34" i="66"/>
  <c r="CF34" i="66"/>
  <c r="BK35" i="66"/>
  <c r="CF35" i="66"/>
  <c r="BK36" i="66"/>
  <c r="CF36" i="66"/>
  <c r="AO45" i="66"/>
  <c r="BY25" i="66"/>
  <c r="BV45" i="108"/>
  <c r="K45" i="108"/>
  <c r="AM45" i="108"/>
  <c r="BJ45" i="108"/>
  <c r="CL45" i="108"/>
  <c r="BI9" i="108"/>
  <c r="BA45" i="108"/>
  <c r="CC45" i="108"/>
  <c r="CA20" i="108"/>
  <c r="CY32" i="108"/>
  <c r="P45" i="65"/>
  <c r="AT45" i="65"/>
  <c r="AX20" i="65"/>
  <c r="N20" i="66"/>
  <c r="W21" i="66"/>
  <c r="BB22" i="66"/>
  <c r="BR33" i="66"/>
  <c r="CM33" i="66"/>
  <c r="BR34" i="66"/>
  <c r="CM34" i="66"/>
  <c r="BR35" i="66"/>
  <c r="CM35" i="66"/>
  <c r="BR36" i="66"/>
  <c r="CM36" i="66"/>
  <c r="M45" i="108"/>
  <c r="BL45" i="108"/>
  <c r="CN45" i="108"/>
  <c r="P20" i="66"/>
  <c r="BF22" i="66"/>
  <c r="AQ45" i="108"/>
  <c r="CF12" i="108"/>
  <c r="DC32" i="108"/>
  <c r="BR20" i="66"/>
  <c r="CV23" i="66"/>
  <c r="AT45" i="66"/>
  <c r="CS45" i="66"/>
  <c r="CW45" i="108"/>
  <c r="CY45" i="108" s="1"/>
  <c r="CK22" i="108"/>
  <c r="CL45" i="66"/>
  <c r="CA20" i="66"/>
  <c r="AR21" i="66"/>
  <c r="CM26" i="66"/>
  <c r="BJ45" i="66"/>
  <c r="AX45" i="108"/>
  <c r="BX45" i="108"/>
  <c r="BZ45" i="108"/>
  <c r="CZ45" i="108"/>
  <c r="AJ45" i="66"/>
  <c r="AP20" i="66"/>
  <c r="AI26" i="66"/>
  <c r="F45" i="65"/>
  <c r="AJ45" i="65"/>
  <c r="BN45" i="65"/>
  <c r="CB32" i="66"/>
  <c r="T45" i="66"/>
  <c r="AC45" i="66"/>
  <c r="AV45" i="66"/>
  <c r="BE45" i="66"/>
  <c r="BZ45" i="66"/>
  <c r="BO45" i="66"/>
  <c r="R45" i="66"/>
  <c r="AA45" i="66"/>
  <c r="BC45" i="66"/>
  <c r="BL45" i="66"/>
  <c r="BV45" i="66"/>
  <c r="CE45" i="66"/>
  <c r="CN45" i="66"/>
  <c r="BQ45" i="66"/>
  <c r="CG45" i="66"/>
  <c r="CJ45" i="66"/>
  <c r="O45" i="66"/>
  <c r="C6" i="66"/>
  <c r="I6" i="66" s="1"/>
  <c r="J6" i="66"/>
  <c r="N7" i="66"/>
  <c r="AP7" i="66"/>
  <c r="CT7" i="66"/>
  <c r="AB8" i="66"/>
  <c r="BD8" i="66"/>
  <c r="CF8" i="66"/>
  <c r="N9" i="66"/>
  <c r="AP9" i="66"/>
  <c r="BR9" i="66"/>
  <c r="CT9" i="66"/>
  <c r="AB10" i="66"/>
  <c r="BD10" i="66"/>
  <c r="CF10" i="66"/>
  <c r="N11" i="66"/>
  <c r="AP11" i="66"/>
  <c r="BF12" i="66"/>
  <c r="CO15" i="66"/>
  <c r="BU19" i="66"/>
  <c r="CA19" i="66" s="1"/>
  <c r="U20" i="66"/>
  <c r="AD20" i="66"/>
  <c r="AW20" i="66"/>
  <c r="BF20" i="66"/>
  <c r="BY20" i="66"/>
  <c r="CH20" i="66"/>
  <c r="AY21" i="66"/>
  <c r="BP21" i="66"/>
  <c r="CV21" i="66"/>
  <c r="BM22" i="66"/>
  <c r="CD22" i="66"/>
  <c r="P23" i="66"/>
  <c r="CA23" i="66"/>
  <c r="CR23" i="66"/>
  <c r="BI24" i="66"/>
  <c r="BR24" i="66"/>
  <c r="S25" i="66"/>
  <c r="AB25" i="66"/>
  <c r="BW25" i="66"/>
  <c r="CF25" i="66"/>
  <c r="AG26" i="66"/>
  <c r="AP26" i="66"/>
  <c r="CK26" i="66"/>
  <c r="CT26" i="66"/>
  <c r="AU27" i="66"/>
  <c r="BD27" i="66"/>
  <c r="E28" i="66"/>
  <c r="N28" i="66"/>
  <c r="BI28" i="66"/>
  <c r="BR28" i="66"/>
  <c r="CH32" i="66"/>
  <c r="E7" i="66"/>
  <c r="S7" i="66"/>
  <c r="AG7" i="66"/>
  <c r="AU7" i="66"/>
  <c r="BI7" i="66"/>
  <c r="BW7" i="66"/>
  <c r="CK7" i="66"/>
  <c r="E8" i="66"/>
  <c r="S8" i="66"/>
  <c r="AG8" i="66"/>
  <c r="AU8" i="66"/>
  <c r="BI8" i="66"/>
  <c r="BW8" i="66"/>
  <c r="CK8" i="66"/>
  <c r="E9" i="66"/>
  <c r="S9" i="66"/>
  <c r="AG9" i="66"/>
  <c r="AU9" i="66"/>
  <c r="BI9" i="66"/>
  <c r="BW9" i="66"/>
  <c r="CK9" i="66"/>
  <c r="E10" i="66"/>
  <c r="S10" i="66"/>
  <c r="AG10" i="66"/>
  <c r="AU10" i="66"/>
  <c r="BI10" i="66"/>
  <c r="BW10" i="66"/>
  <c r="CK10" i="66"/>
  <c r="E11" i="66"/>
  <c r="S11" i="66"/>
  <c r="AG11" i="66"/>
  <c r="AU11" i="66"/>
  <c r="BI11" i="66"/>
  <c r="AZ19" i="66"/>
  <c r="BB19" i="66" s="1"/>
  <c r="G20" i="66"/>
  <c r="AI20" i="66"/>
  <c r="BK20" i="66"/>
  <c r="CO20" i="66"/>
  <c r="L21" i="66"/>
  <c r="I22" i="66"/>
  <c r="Z22" i="66"/>
  <c r="W23" i="66"/>
  <c r="AN23" i="66"/>
  <c r="AN24" i="66"/>
  <c r="CR24" i="66"/>
  <c r="BB25" i="66"/>
  <c r="L26" i="66"/>
  <c r="BP26" i="66"/>
  <c r="Z27" i="66"/>
  <c r="CD27" i="66"/>
  <c r="AN28" i="66"/>
  <c r="CR28" i="66"/>
  <c r="AZ6" i="66"/>
  <c r="BF6" i="66" s="1"/>
  <c r="U7" i="66"/>
  <c r="AW7" i="66"/>
  <c r="BY7" i="66"/>
  <c r="G8" i="66"/>
  <c r="AI8" i="66"/>
  <c r="BK8" i="66"/>
  <c r="CM8" i="66"/>
  <c r="U9" i="66"/>
  <c r="AW9" i="66"/>
  <c r="BY9" i="66"/>
  <c r="G10" i="66"/>
  <c r="AI10" i="66"/>
  <c r="BK10" i="66"/>
  <c r="CM10" i="66"/>
  <c r="U11" i="66"/>
  <c r="AW11" i="66"/>
  <c r="AL19" i="66"/>
  <c r="AP19" i="66" s="1"/>
  <c r="CB19" i="66"/>
  <c r="CD19" i="66" s="1"/>
  <c r="I20" i="66"/>
  <c r="AB20" i="66"/>
  <c r="AK20" i="66"/>
  <c r="BD20" i="66"/>
  <c r="BM20" i="66"/>
  <c r="CF20" i="66"/>
  <c r="P21" i="66"/>
  <c r="AE19" i="66"/>
  <c r="AK19" i="66" s="1"/>
  <c r="CA21" i="66"/>
  <c r="CR21" i="66"/>
  <c r="AD22" i="66"/>
  <c r="AS19" i="66"/>
  <c r="AW19" i="66" s="1"/>
  <c r="CO22" i="66"/>
  <c r="L23" i="66"/>
  <c r="AR23" i="66"/>
  <c r="I24" i="66"/>
  <c r="AP24" i="66"/>
  <c r="BP24" i="66"/>
  <c r="CT24" i="66"/>
  <c r="Z25" i="66"/>
  <c r="BD25" i="66"/>
  <c r="CD25" i="66"/>
  <c r="N26" i="66"/>
  <c r="AN26" i="66"/>
  <c r="BR26" i="66"/>
  <c r="CR26" i="66"/>
  <c r="AB27" i="66"/>
  <c r="BB27" i="66"/>
  <c r="CF27" i="66"/>
  <c r="L28" i="66"/>
  <c r="AP28" i="66"/>
  <c r="BP28" i="66"/>
  <c r="CT28" i="66"/>
  <c r="S45" i="65"/>
  <c r="AM45" i="65"/>
  <c r="I45" i="65"/>
  <c r="AC45" i="65"/>
  <c r="AW45" i="65"/>
  <c r="BG45" i="65"/>
  <c r="BQ45" i="65"/>
  <c r="BH41" i="65"/>
  <c r="AZ7" i="65"/>
  <c r="O23" i="65"/>
  <c r="Q26" i="65"/>
  <c r="AE45" i="65"/>
  <c r="E26" i="65"/>
  <c r="BC33" i="65"/>
  <c r="Y28" i="65"/>
  <c r="K45" i="65"/>
  <c r="U45" i="65"/>
  <c r="AO45" i="65"/>
  <c r="BI45" i="65"/>
  <c r="BS45" i="65"/>
  <c r="BT9" i="65"/>
  <c r="AX12" i="65"/>
  <c r="AU15" i="65"/>
  <c r="BH15" i="65"/>
  <c r="G27" i="65"/>
  <c r="AS28" i="65"/>
  <c r="BH37" i="65"/>
  <c r="AU38" i="65"/>
  <c r="AX39" i="65"/>
  <c r="AZ41" i="65"/>
  <c r="AX41" i="65"/>
  <c r="AY45" i="65"/>
  <c r="D45" i="65"/>
  <c r="N45" i="65"/>
  <c r="X45" i="65"/>
  <c r="AH45" i="65"/>
  <c r="AR45" i="65"/>
  <c r="BB45" i="65"/>
  <c r="BL45" i="65"/>
  <c r="V12" i="65"/>
  <c r="AP13" i="65"/>
  <c r="Y26" i="65"/>
  <c r="AX28" i="65"/>
  <c r="AZ28" i="65"/>
  <c r="BT7" i="65"/>
  <c r="V10" i="65"/>
  <c r="BJ13" i="65"/>
  <c r="BE22" i="65"/>
  <c r="BT24" i="65"/>
  <c r="BO25" i="65"/>
  <c r="AX26" i="65"/>
  <c r="BM26" i="65"/>
  <c r="BJ27" i="65"/>
  <c r="AK28" i="65"/>
  <c r="BA32" i="65"/>
  <c r="BE32" i="65" s="1"/>
  <c r="AU33" i="65"/>
  <c r="AU35" i="65"/>
  <c r="AX36" i="65"/>
  <c r="BR41" i="65"/>
  <c r="AL6" i="65"/>
  <c r="AN6" i="65" s="1"/>
  <c r="BJ8" i="65"/>
  <c r="L11" i="65"/>
  <c r="E21" i="65"/>
  <c r="AF22" i="65"/>
  <c r="AS22" i="65"/>
  <c r="AP23" i="65"/>
  <c r="AN25" i="65"/>
  <c r="AA27" i="65"/>
  <c r="BC27" i="65"/>
  <c r="AU34" i="65"/>
  <c r="BF6" i="65"/>
  <c r="BH6" i="65" s="1"/>
  <c r="L9" i="65"/>
  <c r="AF11" i="65"/>
  <c r="BR15" i="65"/>
  <c r="AF20" i="65"/>
  <c r="AD24" i="65"/>
  <c r="BM24" i="65"/>
  <c r="O27" i="65"/>
  <c r="AU27" i="65"/>
  <c r="Q28" i="65"/>
  <c r="BO33" i="65"/>
  <c r="DA45" i="108"/>
  <c r="CR6" i="108"/>
  <c r="BR7" i="108"/>
  <c r="E9" i="108"/>
  <c r="BR9" i="108"/>
  <c r="N11" i="108"/>
  <c r="BR11" i="108"/>
  <c r="N21" i="108"/>
  <c r="AG21" i="108"/>
  <c r="CM21" i="108"/>
  <c r="AG28" i="108"/>
  <c r="BT32" i="108"/>
  <c r="C32" i="108"/>
  <c r="BY39" i="108"/>
  <c r="CP45" i="108"/>
  <c r="CV45" i="108" s="1"/>
  <c r="L9" i="108"/>
  <c r="AP11" i="108"/>
  <c r="P13" i="108"/>
  <c r="DC19" i="108"/>
  <c r="AP21" i="108"/>
  <c r="BI21" i="108"/>
  <c r="I23" i="108"/>
  <c r="BM24" i="108"/>
  <c r="AY26" i="108"/>
  <c r="P27" i="108"/>
  <c r="CM33" i="108"/>
  <c r="BD6" i="108"/>
  <c r="AU7" i="108"/>
  <c r="N9" i="108"/>
  <c r="BP9" i="108"/>
  <c r="CH15" i="108"/>
  <c r="BK21" i="108"/>
  <c r="AK23" i="108"/>
  <c r="AW25" i="108"/>
  <c r="AR27" i="108"/>
  <c r="G12" i="66"/>
  <c r="I12" i="66"/>
  <c r="CM21" i="66"/>
  <c r="CO21" i="66"/>
  <c r="CI19" i="66"/>
  <c r="CO19" i="66" s="1"/>
  <c r="CK21" i="66"/>
  <c r="AE6" i="66"/>
  <c r="AL6" i="66"/>
  <c r="AN6" i="66" s="1"/>
  <c r="BB6" i="66"/>
  <c r="G7" i="66"/>
  <c r="Z7" i="66"/>
  <c r="AI7" i="66"/>
  <c r="BB7" i="66"/>
  <c r="CD7" i="66"/>
  <c r="CM7" i="66"/>
  <c r="L8" i="66"/>
  <c r="U8" i="66"/>
  <c r="AN8" i="66"/>
  <c r="AW8" i="66"/>
  <c r="BP8" i="66"/>
  <c r="BY8" i="66"/>
  <c r="CR8" i="66"/>
  <c r="G9" i="66"/>
  <c r="Z9" i="66"/>
  <c r="AI9" i="66"/>
  <c r="BB9" i="66"/>
  <c r="BK9" i="66"/>
  <c r="CD9" i="66"/>
  <c r="CM9" i="66"/>
  <c r="L10" i="66"/>
  <c r="U10" i="66"/>
  <c r="AN10" i="66"/>
  <c r="AW10" i="66"/>
  <c r="BP10" i="66"/>
  <c r="BY10" i="66"/>
  <c r="CR10" i="66"/>
  <c r="G11" i="66"/>
  <c r="Z11" i="66"/>
  <c r="AI11" i="66"/>
  <c r="BB11" i="66"/>
  <c r="BK11" i="66"/>
  <c r="E12" i="66"/>
  <c r="AW12" i="66"/>
  <c r="CA15" i="66"/>
  <c r="BK21" i="66"/>
  <c r="BM21" i="66"/>
  <c r="BG19" i="66"/>
  <c r="BI19" i="66" s="1"/>
  <c r="BI21" i="66"/>
  <c r="BY22" i="66"/>
  <c r="CA22" i="66"/>
  <c r="BW22" i="66"/>
  <c r="BY11" i="66"/>
  <c r="CA11" i="66"/>
  <c r="CM11" i="66"/>
  <c r="CO11" i="66"/>
  <c r="AI12" i="66"/>
  <c r="AK12" i="66"/>
  <c r="CB6" i="66"/>
  <c r="AB7" i="66"/>
  <c r="BD7" i="66"/>
  <c r="BT7" i="66"/>
  <c r="BN6" i="66"/>
  <c r="BP6" i="66" s="1"/>
  <c r="CF7" i="66"/>
  <c r="N8" i="66"/>
  <c r="AP8" i="66"/>
  <c r="BR8" i="66"/>
  <c r="CT8" i="66"/>
  <c r="AB9" i="66"/>
  <c r="BD9" i="66"/>
  <c r="CF9" i="66"/>
  <c r="N10" i="66"/>
  <c r="AP10" i="66"/>
  <c r="BR10" i="66"/>
  <c r="CT10" i="66"/>
  <c r="AB11" i="66"/>
  <c r="BD11" i="66"/>
  <c r="BR11" i="66"/>
  <c r="BT11" i="66"/>
  <c r="CF11" i="66"/>
  <c r="CH11" i="66"/>
  <c r="CT11" i="66"/>
  <c r="CV11" i="66"/>
  <c r="N12" i="66"/>
  <c r="P12" i="66"/>
  <c r="AB12" i="66"/>
  <c r="AD12" i="66"/>
  <c r="AP12" i="66"/>
  <c r="AR12" i="66"/>
  <c r="AI21" i="66"/>
  <c r="AK21" i="66"/>
  <c r="AG21" i="66"/>
  <c r="AW22" i="66"/>
  <c r="AY22" i="66"/>
  <c r="AU22" i="66"/>
  <c r="U12" i="66"/>
  <c r="W12" i="66"/>
  <c r="X6" i="66"/>
  <c r="CI6" i="66"/>
  <c r="CP6" i="66"/>
  <c r="CR6" i="66" s="1"/>
  <c r="L7" i="66"/>
  <c r="AN7" i="66"/>
  <c r="BM7" i="66"/>
  <c r="BG6" i="66"/>
  <c r="BK6" i="66" s="1"/>
  <c r="BP7" i="66"/>
  <c r="CR7" i="66"/>
  <c r="Z8" i="66"/>
  <c r="BB8" i="66"/>
  <c r="CD8" i="66"/>
  <c r="L9" i="66"/>
  <c r="AN9" i="66"/>
  <c r="BP9" i="66"/>
  <c r="CR9" i="66"/>
  <c r="Z10" i="66"/>
  <c r="BB10" i="66"/>
  <c r="CD10" i="66"/>
  <c r="L11" i="66"/>
  <c r="AN11" i="66"/>
  <c r="BP11" i="66"/>
  <c r="CD11" i="66"/>
  <c r="CR11" i="66"/>
  <c r="L12" i="66"/>
  <c r="Z12" i="66"/>
  <c r="AN12" i="66"/>
  <c r="BW12" i="66"/>
  <c r="CR16" i="66"/>
  <c r="CV16" i="66"/>
  <c r="G21" i="66"/>
  <c r="I21" i="66"/>
  <c r="E21" i="66"/>
  <c r="U22" i="66"/>
  <c r="W22" i="66"/>
  <c r="Q19" i="66"/>
  <c r="S19" i="66" s="1"/>
  <c r="S22" i="66"/>
  <c r="BP12" i="66"/>
  <c r="AS6" i="66"/>
  <c r="AU6" i="66" s="1"/>
  <c r="BT15" i="66"/>
  <c r="CH15" i="66"/>
  <c r="CV15" i="66"/>
  <c r="AY19" i="66"/>
  <c r="CK20" i="66"/>
  <c r="CV20" i="66"/>
  <c r="S21" i="66"/>
  <c r="AD21" i="66"/>
  <c r="AU21" i="66"/>
  <c r="BF21" i="66"/>
  <c r="BW21" i="66"/>
  <c r="CH21" i="66"/>
  <c r="E22" i="66"/>
  <c r="P22" i="66"/>
  <c r="AG22" i="66"/>
  <c r="AR22" i="66"/>
  <c r="BI22" i="66"/>
  <c r="BT22" i="66"/>
  <c r="CK22" i="66"/>
  <c r="CV22" i="66"/>
  <c r="S23" i="66"/>
  <c r="AD23" i="66"/>
  <c r="AU23" i="66"/>
  <c r="BF23" i="66"/>
  <c r="BW23" i="66"/>
  <c r="CH23" i="66"/>
  <c r="E24" i="66"/>
  <c r="P24" i="66"/>
  <c r="AD24" i="66"/>
  <c r="AB24" i="66"/>
  <c r="AI24" i="66"/>
  <c r="AY24" i="66"/>
  <c r="AU24" i="66"/>
  <c r="CH24" i="66"/>
  <c r="CF24" i="66"/>
  <c r="CM24" i="66"/>
  <c r="I25" i="66"/>
  <c r="E25" i="66"/>
  <c r="AR25" i="66"/>
  <c r="AP25" i="66"/>
  <c r="AW25" i="66"/>
  <c r="BM25" i="66"/>
  <c r="BI25" i="66"/>
  <c r="CV25" i="66"/>
  <c r="CT25" i="66"/>
  <c r="G26" i="66"/>
  <c r="W26" i="66"/>
  <c r="S26" i="66"/>
  <c r="BF26" i="66"/>
  <c r="BD26" i="66"/>
  <c r="BK26" i="66"/>
  <c r="CA26" i="66"/>
  <c r="BW26" i="66"/>
  <c r="P27" i="66"/>
  <c r="N27" i="66"/>
  <c r="U27" i="66"/>
  <c r="AK27" i="66"/>
  <c r="AG27" i="66"/>
  <c r="BT27" i="66"/>
  <c r="BR27" i="66"/>
  <c r="BY27" i="66"/>
  <c r="CO27" i="66"/>
  <c r="CK27" i="66"/>
  <c r="AD28" i="66"/>
  <c r="AB28" i="66"/>
  <c r="AI28" i="66"/>
  <c r="AY28" i="66"/>
  <c r="AU28" i="66"/>
  <c r="CH28" i="66"/>
  <c r="CF28" i="66"/>
  <c r="CM28" i="66"/>
  <c r="CV30" i="66"/>
  <c r="CR30" i="66"/>
  <c r="AU19" i="66"/>
  <c r="E23" i="66"/>
  <c r="AG23" i="66"/>
  <c r="BI23" i="66"/>
  <c r="CK23" i="66"/>
  <c r="S24" i="66"/>
  <c r="BF24" i="66"/>
  <c r="BD24" i="66"/>
  <c r="CA24" i="66"/>
  <c r="BW24" i="66"/>
  <c r="P25" i="66"/>
  <c r="N25" i="66"/>
  <c r="AK25" i="66"/>
  <c r="AG25" i="66"/>
  <c r="BT25" i="66"/>
  <c r="BR25" i="66"/>
  <c r="CO25" i="66"/>
  <c r="CK25" i="66"/>
  <c r="AD26" i="66"/>
  <c r="AB26" i="66"/>
  <c r="AY26" i="66"/>
  <c r="AU26" i="66"/>
  <c r="CH26" i="66"/>
  <c r="CF26" i="66"/>
  <c r="I27" i="66"/>
  <c r="E27" i="66"/>
  <c r="AR27" i="66"/>
  <c r="AP27" i="66"/>
  <c r="BM27" i="66"/>
  <c r="BI27" i="66"/>
  <c r="CV27" i="66"/>
  <c r="CT27" i="66"/>
  <c r="W28" i="66"/>
  <c r="S28" i="66"/>
  <c r="BF28" i="66"/>
  <c r="BD28" i="66"/>
  <c r="CA28" i="66"/>
  <c r="BW28" i="66"/>
  <c r="BM37" i="66"/>
  <c r="BG32" i="66"/>
  <c r="BI32" i="66" s="1"/>
  <c r="CO37" i="66"/>
  <c r="CI32" i="66"/>
  <c r="CM32" i="66" s="1"/>
  <c r="BT39" i="66"/>
  <c r="BP39" i="66"/>
  <c r="CH39" i="66"/>
  <c r="CD39" i="66"/>
  <c r="CV39" i="66"/>
  <c r="CR39" i="66"/>
  <c r="BT41" i="66"/>
  <c r="BP41" i="66"/>
  <c r="CH41" i="66"/>
  <c r="CD41" i="66"/>
  <c r="CV41" i="66"/>
  <c r="CR41" i="66"/>
  <c r="J19" i="66"/>
  <c r="N19" i="66" s="1"/>
  <c r="X19" i="66"/>
  <c r="Z19" i="66" s="1"/>
  <c r="CP19" i="66"/>
  <c r="CT19" i="66" s="1"/>
  <c r="CR20" i="66"/>
  <c r="Z21" i="66"/>
  <c r="BB21" i="66"/>
  <c r="CD21" i="66"/>
  <c r="L22" i="66"/>
  <c r="AN22" i="66"/>
  <c r="BP22" i="66"/>
  <c r="CR22" i="66"/>
  <c r="I23" i="66"/>
  <c r="Z23" i="66"/>
  <c r="AK23" i="66"/>
  <c r="BB23" i="66"/>
  <c r="BM23" i="66"/>
  <c r="CD23" i="66"/>
  <c r="CO23" i="66"/>
  <c r="L24" i="66"/>
  <c r="W24" i="66"/>
  <c r="AG24" i="66"/>
  <c r="BB24" i="66"/>
  <c r="BY24" i="66"/>
  <c r="CK24" i="66"/>
  <c r="L25" i="66"/>
  <c r="AI25" i="66"/>
  <c r="AU25" i="66"/>
  <c r="BP25" i="66"/>
  <c r="CM25" i="66"/>
  <c r="E26" i="66"/>
  <c r="Z26" i="66"/>
  <c r="AW26" i="66"/>
  <c r="BI26" i="66"/>
  <c r="CD26" i="66"/>
  <c r="G27" i="66"/>
  <c r="S27" i="66"/>
  <c r="AN27" i="66"/>
  <c r="BK27" i="66"/>
  <c r="BW27" i="66"/>
  <c r="CR27" i="66"/>
  <c r="U28" i="66"/>
  <c r="AG28" i="66"/>
  <c r="BB28" i="66"/>
  <c r="BY28" i="66"/>
  <c r="CK28" i="66"/>
  <c r="BM32" i="66"/>
  <c r="BU32" i="66"/>
  <c r="CA32" i="66" s="1"/>
  <c r="CD32" i="66"/>
  <c r="CK32" i="66"/>
  <c r="BR39" i="66"/>
  <c r="CF39" i="66"/>
  <c r="CT39" i="66"/>
  <c r="BR41" i="66"/>
  <c r="CF41" i="66"/>
  <c r="CT41" i="66"/>
  <c r="CF32" i="66"/>
  <c r="BM39" i="66"/>
  <c r="BI39" i="66"/>
  <c r="CA39" i="66"/>
  <c r="BW39" i="66"/>
  <c r="CO39" i="66"/>
  <c r="CK39" i="66"/>
  <c r="BM41" i="66"/>
  <c r="BI41" i="66"/>
  <c r="CA41" i="66"/>
  <c r="BW41" i="66"/>
  <c r="CO41" i="66"/>
  <c r="CK41" i="66"/>
  <c r="CP32" i="66"/>
  <c r="CT32" i="66" s="1"/>
  <c r="AY6" i="66"/>
  <c r="Q6" i="66"/>
  <c r="AG6" i="66"/>
  <c r="AK6" i="66"/>
  <c r="BI6" i="66"/>
  <c r="BU6" i="66"/>
  <c r="CK6" i="66"/>
  <c r="BM12" i="66"/>
  <c r="BT12" i="66"/>
  <c r="CA12" i="66"/>
  <c r="CM12" i="66"/>
  <c r="CT12" i="66"/>
  <c r="G13" i="66"/>
  <c r="N13" i="66"/>
  <c r="U13" i="66"/>
  <c r="AB13" i="66"/>
  <c r="AI13" i="66"/>
  <c r="AP13" i="66"/>
  <c r="BF13" i="66"/>
  <c r="BD13" i="66"/>
  <c r="BT13" i="66"/>
  <c r="BR13" i="66"/>
  <c r="CH13" i="66"/>
  <c r="CF13" i="66"/>
  <c r="CV13" i="66"/>
  <c r="CT13" i="66"/>
  <c r="P14" i="66"/>
  <c r="N14" i="66"/>
  <c r="AD14" i="66"/>
  <c r="AB14" i="66"/>
  <c r="AR14" i="66"/>
  <c r="AP14" i="66"/>
  <c r="BF14" i="66"/>
  <c r="BD14" i="66"/>
  <c r="BT14" i="66"/>
  <c r="BR14" i="66"/>
  <c r="CH14" i="66"/>
  <c r="CF14" i="66"/>
  <c r="CV14" i="66"/>
  <c r="CT14" i="66"/>
  <c r="P15" i="66"/>
  <c r="N15" i="66"/>
  <c r="L15" i="66"/>
  <c r="N6" i="66"/>
  <c r="AP6" i="66"/>
  <c r="CO12" i="66"/>
  <c r="CV12" i="66"/>
  <c r="I13" i="66"/>
  <c r="P13" i="66"/>
  <c r="W13" i="66"/>
  <c r="AD13" i="66"/>
  <c r="AK13" i="66"/>
  <c r="AR13" i="66"/>
  <c r="G6" i="66"/>
  <c r="AI6" i="66"/>
  <c r="AY13" i="66"/>
  <c r="AW13" i="66"/>
  <c r="BM13" i="66"/>
  <c r="BK13" i="66"/>
  <c r="CA13" i="66"/>
  <c r="BY13" i="66"/>
  <c r="CO13" i="66"/>
  <c r="CM13" i="66"/>
  <c r="I14" i="66"/>
  <c r="G14" i="66"/>
  <c r="W14" i="66"/>
  <c r="U14" i="66"/>
  <c r="AK14" i="66"/>
  <c r="AI14" i="66"/>
  <c r="AY14" i="66"/>
  <c r="AW14" i="66"/>
  <c r="BM14" i="66"/>
  <c r="BK14" i="66"/>
  <c r="CA14" i="66"/>
  <c r="BY14" i="66"/>
  <c r="CO14" i="66"/>
  <c r="CM14" i="66"/>
  <c r="I15" i="66"/>
  <c r="G15" i="66"/>
  <c r="L6" i="66"/>
  <c r="P6" i="66"/>
  <c r="AB6" i="66"/>
  <c r="AR6" i="66"/>
  <c r="BD6" i="66"/>
  <c r="CF6" i="66"/>
  <c r="CV6" i="66"/>
  <c r="AU13" i="66"/>
  <c r="BI13" i="66"/>
  <c r="BW13" i="66"/>
  <c r="CK13" i="66"/>
  <c r="E14" i="66"/>
  <c r="S14" i="66"/>
  <c r="AG14" i="66"/>
  <c r="AU14" i="66"/>
  <c r="BI14" i="66"/>
  <c r="BW14" i="66"/>
  <c r="CK14" i="66"/>
  <c r="E15" i="66"/>
  <c r="BN19" i="66"/>
  <c r="BR19" i="66" s="1"/>
  <c r="BN32" i="66"/>
  <c r="BR32" i="66" s="1"/>
  <c r="BM38" i="66"/>
  <c r="BT38" i="66"/>
  <c r="CF38" i="66"/>
  <c r="CM38" i="66"/>
  <c r="CT38" i="66"/>
  <c r="CM42" i="66"/>
  <c r="C19" i="66"/>
  <c r="BI37" i="66"/>
  <c r="BP37" i="66"/>
  <c r="BW37" i="66"/>
  <c r="CD37" i="66"/>
  <c r="CK37" i="66"/>
  <c r="CR37" i="66"/>
  <c r="CH38" i="66"/>
  <c r="CO38" i="66"/>
  <c r="CV38" i="66"/>
  <c r="CO42" i="66"/>
  <c r="BP15" i="66"/>
  <c r="BW15" i="66"/>
  <c r="CD15" i="66"/>
  <c r="CK15" i="66"/>
  <c r="CR15" i="66"/>
  <c r="BK37" i="66"/>
  <c r="BR37" i="66"/>
  <c r="BY37" i="66"/>
  <c r="CF37" i="66"/>
  <c r="CM37" i="66"/>
  <c r="CT37" i="66"/>
  <c r="BI38" i="66"/>
  <c r="BP38" i="66"/>
  <c r="R6" i="65"/>
  <c r="AF7" i="65"/>
  <c r="AP8" i="65"/>
  <c r="AZ9" i="65"/>
  <c r="BJ10" i="65"/>
  <c r="BT11" i="65"/>
  <c r="AD12" i="65"/>
  <c r="V13" i="65"/>
  <c r="AF14" i="65"/>
  <c r="BO15" i="65"/>
  <c r="BE20" i="65"/>
  <c r="O21" i="65"/>
  <c r="AX22" i="65"/>
  <c r="AX23" i="65"/>
  <c r="BO23" i="65"/>
  <c r="J25" i="65"/>
  <c r="AF26" i="65"/>
  <c r="V27" i="65"/>
  <c r="AD27" i="65"/>
  <c r="AN27" i="65"/>
  <c r="BR27" i="65"/>
  <c r="L28" i="65"/>
  <c r="T28" i="65"/>
  <c r="AN28" i="65"/>
  <c r="BH28" i="65"/>
  <c r="AV32" i="65"/>
  <c r="AZ32" i="65" s="1"/>
  <c r="AX33" i="65"/>
  <c r="BH33" i="65"/>
  <c r="BE35" i="65"/>
  <c r="BE36" i="65"/>
  <c r="BE39" i="65"/>
  <c r="AU41" i="65"/>
  <c r="BK6" i="65"/>
  <c r="BF19" i="65"/>
  <c r="BJ19" i="65" s="1"/>
  <c r="AI27" i="65"/>
  <c r="L7" i="65"/>
  <c r="V8" i="65"/>
  <c r="AF9" i="65"/>
  <c r="AP10" i="65"/>
  <c r="AZ11" i="65"/>
  <c r="AN12" i="65"/>
  <c r="BT12" i="65"/>
  <c r="L14" i="65"/>
  <c r="AN14" i="65"/>
  <c r="BT14" i="65"/>
  <c r="AZ15" i="65"/>
  <c r="R19" i="65"/>
  <c r="T19" i="65" s="1"/>
  <c r="E20" i="65"/>
  <c r="E23" i="65"/>
  <c r="E24" i="65"/>
  <c r="BE24" i="65"/>
  <c r="T25" i="65"/>
  <c r="AK25" i="65"/>
  <c r="BJ25" i="65"/>
  <c r="BR25" i="65"/>
  <c r="T26" i="65"/>
  <c r="BE26" i="65"/>
  <c r="J27" i="65"/>
  <c r="BR28" i="65"/>
  <c r="BR34" i="65"/>
  <c r="BO36" i="65"/>
  <c r="BO37" i="65"/>
  <c r="BO39" i="65"/>
  <c r="BO41" i="65"/>
  <c r="BM12" i="65"/>
  <c r="BO12" i="65"/>
  <c r="G22" i="65"/>
  <c r="E22" i="65"/>
  <c r="AD28" i="65"/>
  <c r="AF28" i="65"/>
  <c r="W6" i="65"/>
  <c r="T7" i="65"/>
  <c r="AN7" i="65"/>
  <c r="BH7" i="65"/>
  <c r="J8" i="65"/>
  <c r="AD8" i="65"/>
  <c r="AX8" i="65"/>
  <c r="BR8" i="65"/>
  <c r="T9" i="65"/>
  <c r="AN9" i="65"/>
  <c r="BH9" i="65"/>
  <c r="J10" i="65"/>
  <c r="AD10" i="65"/>
  <c r="AX10" i="65"/>
  <c r="BR10" i="65"/>
  <c r="T11" i="65"/>
  <c r="AN11" i="65"/>
  <c r="BH11" i="65"/>
  <c r="J12" i="65"/>
  <c r="BC13" i="65"/>
  <c r="BE13" i="65"/>
  <c r="AS14" i="65"/>
  <c r="AU14" i="65"/>
  <c r="AA20" i="65"/>
  <c r="Y20" i="65"/>
  <c r="AP20" i="65"/>
  <c r="AL19" i="65"/>
  <c r="AN19" i="65" s="1"/>
  <c r="BR20" i="65"/>
  <c r="BT20" i="65"/>
  <c r="Y24" i="65"/>
  <c r="AA24" i="65"/>
  <c r="AP24" i="65"/>
  <c r="AN24" i="65"/>
  <c r="AS25" i="65"/>
  <c r="AU25" i="65"/>
  <c r="J26" i="65"/>
  <c r="L26" i="65"/>
  <c r="AS26" i="65"/>
  <c r="AU26" i="65"/>
  <c r="BR26" i="65"/>
  <c r="BT26" i="65"/>
  <c r="AZ27" i="65"/>
  <c r="AX27" i="65"/>
  <c r="BK32" i="65"/>
  <c r="BO32" i="65" s="1"/>
  <c r="BH35" i="65"/>
  <c r="BJ35" i="65"/>
  <c r="BJ36" i="65"/>
  <c r="BH36" i="65"/>
  <c r="BH38" i="65"/>
  <c r="BJ38" i="65"/>
  <c r="BJ39" i="65"/>
  <c r="BH39" i="65"/>
  <c r="AI12" i="65"/>
  <c r="AK12" i="65"/>
  <c r="BM14" i="65"/>
  <c r="BO14" i="65"/>
  <c r="BE21" i="65"/>
  <c r="BC21" i="65"/>
  <c r="BA19" i="65"/>
  <c r="BC19" i="65" s="1"/>
  <c r="BJ26" i="65"/>
  <c r="BH26" i="65"/>
  <c r="AZ35" i="65"/>
  <c r="AX35" i="65"/>
  <c r="AZ37" i="65"/>
  <c r="AX37" i="65"/>
  <c r="C6" i="65"/>
  <c r="AQ6" i="65"/>
  <c r="G7" i="65"/>
  <c r="AA7" i="65"/>
  <c r="AU7" i="65"/>
  <c r="BO7" i="65"/>
  <c r="Q8" i="65"/>
  <c r="AK8" i="65"/>
  <c r="BE8" i="65"/>
  <c r="G9" i="65"/>
  <c r="AA9" i="65"/>
  <c r="AU9" i="65"/>
  <c r="BO9" i="65"/>
  <c r="Q10" i="65"/>
  <c r="AK10" i="65"/>
  <c r="BE10" i="65"/>
  <c r="G11" i="65"/>
  <c r="AA11" i="65"/>
  <c r="AU11" i="65"/>
  <c r="BO11" i="65"/>
  <c r="Q12" i="65"/>
  <c r="O13" i="65"/>
  <c r="Q13" i="65"/>
  <c r="Y14" i="65"/>
  <c r="AA14" i="65"/>
  <c r="O20" i="65"/>
  <c r="M19" i="65"/>
  <c r="O19" i="65" s="1"/>
  <c r="Q20" i="65"/>
  <c r="BR22" i="65"/>
  <c r="BT22" i="65"/>
  <c r="O24" i="65"/>
  <c r="Q24" i="65"/>
  <c r="AX24" i="65"/>
  <c r="AZ24" i="65"/>
  <c r="AF25" i="65"/>
  <c r="AD25" i="65"/>
  <c r="BE25" i="65"/>
  <c r="BC25" i="65"/>
  <c r="AI26" i="65"/>
  <c r="AK26" i="65"/>
  <c r="G28" i="65"/>
  <c r="E28" i="65"/>
  <c r="BM28" i="65"/>
  <c r="BO28" i="65"/>
  <c r="BT33" i="65"/>
  <c r="BR33" i="65"/>
  <c r="BT35" i="65"/>
  <c r="BR35" i="65"/>
  <c r="AX38" i="65"/>
  <c r="AZ38" i="65"/>
  <c r="BT38" i="65"/>
  <c r="BR38" i="65"/>
  <c r="E14" i="65"/>
  <c r="G14" i="65"/>
  <c r="AK21" i="65"/>
  <c r="AI21" i="65"/>
  <c r="AG19" i="65"/>
  <c r="AK19" i="65" s="1"/>
  <c r="AA22" i="65"/>
  <c r="Y22" i="65"/>
  <c r="Y23" i="65"/>
  <c r="AA23" i="65"/>
  <c r="AX34" i="65"/>
  <c r="AZ34" i="65"/>
  <c r="AI13" i="65"/>
  <c r="AK13" i="65"/>
  <c r="Y21" i="65"/>
  <c r="AA21" i="65"/>
  <c r="AS21" i="65"/>
  <c r="AU21" i="65"/>
  <c r="BM21" i="65"/>
  <c r="BO21" i="65"/>
  <c r="O22" i="65"/>
  <c r="Q22" i="65"/>
  <c r="AK23" i="65"/>
  <c r="AI23" i="65"/>
  <c r="BH23" i="65"/>
  <c r="BJ23" i="65"/>
  <c r="BM27" i="65"/>
  <c r="BO27" i="65"/>
  <c r="BC28" i="65"/>
  <c r="BE28" i="65"/>
  <c r="BR30" i="65"/>
  <c r="BT30" i="65"/>
  <c r="BJ34" i="65"/>
  <c r="BH34" i="65"/>
  <c r="BR36" i="65"/>
  <c r="BT36" i="65"/>
  <c r="BT37" i="65"/>
  <c r="BR37" i="65"/>
  <c r="BR39" i="65"/>
  <c r="BT39" i="65"/>
  <c r="BE12" i="65"/>
  <c r="AN15" i="65"/>
  <c r="J20" i="65"/>
  <c r="AI20" i="65"/>
  <c r="AS20" i="65"/>
  <c r="T21" i="65"/>
  <c r="AI22" i="65"/>
  <c r="T23" i="65"/>
  <c r="AU23" i="65"/>
  <c r="BC23" i="65"/>
  <c r="BR23" i="65"/>
  <c r="J24" i="65"/>
  <c r="BH24" i="65"/>
  <c r="G25" i="65"/>
  <c r="O25" i="65"/>
  <c r="J13" i="65"/>
  <c r="AD13" i="65"/>
  <c r="AX13" i="65"/>
  <c r="BR13" i="65"/>
  <c r="T14" i="65"/>
  <c r="BH14" i="65"/>
  <c r="J15" i="65"/>
  <c r="BM20" i="65"/>
  <c r="AP21" i="65"/>
  <c r="BJ21" i="65"/>
  <c r="L22" i="65"/>
  <c r="BM22" i="65"/>
  <c r="T24" i="65"/>
  <c r="AK24" i="65"/>
  <c r="AS24" i="65"/>
  <c r="AA25" i="65"/>
  <c r="AX25" i="65"/>
  <c r="AN26" i="65"/>
  <c r="H6" i="65"/>
  <c r="AB6" i="65"/>
  <c r="AV6" i="65"/>
  <c r="BP6" i="65"/>
  <c r="O7" i="65"/>
  <c r="AI7" i="65"/>
  <c r="BC7" i="65"/>
  <c r="E8" i="65"/>
  <c r="Y8" i="65"/>
  <c r="AS8" i="65"/>
  <c r="BM8" i="65"/>
  <c r="O9" i="65"/>
  <c r="AI9" i="65"/>
  <c r="BC9" i="65"/>
  <c r="E10" i="65"/>
  <c r="Y10" i="65"/>
  <c r="AS10" i="65"/>
  <c r="BM10" i="65"/>
  <c r="O11" i="65"/>
  <c r="AI11" i="65"/>
  <c r="BC11" i="65"/>
  <c r="E12" i="65"/>
  <c r="Y12" i="65"/>
  <c r="AS12" i="65"/>
  <c r="E13" i="65"/>
  <c r="Y13" i="65"/>
  <c r="AS13" i="65"/>
  <c r="BM13" i="65"/>
  <c r="O14" i="65"/>
  <c r="AI14" i="65"/>
  <c r="BC14" i="65"/>
  <c r="E15" i="65"/>
  <c r="BC15" i="65"/>
  <c r="C19" i="65"/>
  <c r="E19" i="65" s="1"/>
  <c r="W19" i="65"/>
  <c r="AA19" i="65" s="1"/>
  <c r="AQ19" i="65"/>
  <c r="AU19" i="65" s="1"/>
  <c r="BK19" i="65"/>
  <c r="BO19" i="65" s="1"/>
  <c r="T20" i="65"/>
  <c r="AN20" i="65"/>
  <c r="BH20" i="65"/>
  <c r="J21" i="65"/>
  <c r="AD21" i="65"/>
  <c r="AX21" i="65"/>
  <c r="BR21" i="65"/>
  <c r="T22" i="65"/>
  <c r="AN22" i="65"/>
  <c r="BH22" i="65"/>
  <c r="J23" i="65"/>
  <c r="AD23" i="65"/>
  <c r="AQ32" i="65"/>
  <c r="AU32" i="65" s="1"/>
  <c r="BF32" i="65"/>
  <c r="BH32" i="65" s="1"/>
  <c r="BO35" i="65"/>
  <c r="AU36" i="65"/>
  <c r="BO38" i="65"/>
  <c r="AU39" i="65"/>
  <c r="BE41" i="65"/>
  <c r="BC41" i="65"/>
  <c r="AA6" i="65"/>
  <c r="M6" i="65"/>
  <c r="AG6" i="65"/>
  <c r="BA6" i="65"/>
  <c r="H19" i="65"/>
  <c r="AB19" i="65"/>
  <c r="AV19" i="65"/>
  <c r="BP19" i="65"/>
  <c r="BP32" i="65"/>
  <c r="BT32" i="65" s="1"/>
  <c r="BE34" i="65"/>
  <c r="BO34" i="65"/>
  <c r="AU37" i="65"/>
  <c r="BE37" i="65"/>
  <c r="Q6" i="108"/>
  <c r="S6" i="108" s="1"/>
  <c r="BU6" i="108"/>
  <c r="BY6" i="108" s="1"/>
  <c r="CB6" i="108"/>
  <c r="CF6" i="108" s="1"/>
  <c r="L7" i="108"/>
  <c r="U7" i="108"/>
  <c r="BP7" i="108"/>
  <c r="BY7" i="108"/>
  <c r="AN9" i="108"/>
  <c r="BY9" i="108"/>
  <c r="L11" i="108"/>
  <c r="AN11" i="108"/>
  <c r="BP11" i="108"/>
  <c r="L13" i="108"/>
  <c r="AU13" i="108"/>
  <c r="BI13" i="108"/>
  <c r="CF15" i="108"/>
  <c r="L20" i="108"/>
  <c r="G21" i="108"/>
  <c r="BR21" i="108"/>
  <c r="CK21" i="108"/>
  <c r="W22" i="108"/>
  <c r="P23" i="108"/>
  <c r="AG23" i="108"/>
  <c r="BM23" i="108"/>
  <c r="S25" i="108"/>
  <c r="AU25" i="108"/>
  <c r="BW25" i="108"/>
  <c r="AD26" i="108"/>
  <c r="AU26" i="108"/>
  <c r="W27" i="108"/>
  <c r="AP27" i="108"/>
  <c r="BT27" i="108"/>
  <c r="CF33" i="108"/>
  <c r="AL19" i="108"/>
  <c r="AP19" i="108" s="1"/>
  <c r="S7" i="108"/>
  <c r="AW7" i="108"/>
  <c r="BW7" i="108"/>
  <c r="G9" i="108"/>
  <c r="BK9" i="108"/>
  <c r="U11" i="108"/>
  <c r="AW11" i="108"/>
  <c r="BY11" i="108"/>
  <c r="W13" i="108"/>
  <c r="CO15" i="108"/>
  <c r="AD20" i="108"/>
  <c r="AY20" i="108"/>
  <c r="E21" i="108"/>
  <c r="AI21" i="108"/>
  <c r="S22" i="108"/>
  <c r="AG22" i="108"/>
  <c r="AR23" i="108"/>
  <c r="BI23" i="108"/>
  <c r="CO23" i="108"/>
  <c r="AB25" i="108"/>
  <c r="BD25" i="108"/>
  <c r="CF25" i="108"/>
  <c r="CH26" i="108"/>
  <c r="AY27" i="108"/>
  <c r="BR27" i="108"/>
  <c r="CD33" i="108"/>
  <c r="CO38" i="108"/>
  <c r="I7" i="108"/>
  <c r="G7" i="108"/>
  <c r="AD7" i="108"/>
  <c r="Z7" i="108"/>
  <c r="BM7" i="108"/>
  <c r="BK7" i="108"/>
  <c r="BW12" i="108"/>
  <c r="CA12" i="108"/>
  <c r="G13" i="108"/>
  <c r="E13" i="108"/>
  <c r="AP13" i="108"/>
  <c r="AR13" i="108"/>
  <c r="I14" i="108"/>
  <c r="G14" i="108"/>
  <c r="AY14" i="108"/>
  <c r="AW14" i="108"/>
  <c r="CO14" i="108"/>
  <c r="CM14" i="108"/>
  <c r="W21" i="108"/>
  <c r="U21" i="108"/>
  <c r="S21" i="108"/>
  <c r="G22" i="108"/>
  <c r="E22" i="108"/>
  <c r="AB23" i="108"/>
  <c r="AD23" i="108"/>
  <c r="CF23" i="108"/>
  <c r="CH23" i="108"/>
  <c r="CK27" i="108"/>
  <c r="CO27" i="108"/>
  <c r="X6" i="108"/>
  <c r="E7" i="108"/>
  <c r="AN7" i="108"/>
  <c r="BI7" i="108"/>
  <c r="AG9" i="108"/>
  <c r="AD11" i="108"/>
  <c r="AB11" i="108"/>
  <c r="Z11" i="108"/>
  <c r="BF11" i="108"/>
  <c r="BD11" i="108"/>
  <c r="BB11" i="108"/>
  <c r="CH11" i="108"/>
  <c r="CF11" i="108"/>
  <c r="CD11" i="108"/>
  <c r="BY12" i="108"/>
  <c r="AN13" i="108"/>
  <c r="BY13" i="108"/>
  <c r="CA13" i="108"/>
  <c r="CK14" i="108"/>
  <c r="AD21" i="108"/>
  <c r="AB21" i="108"/>
  <c r="X19" i="108"/>
  <c r="AB19" i="108" s="1"/>
  <c r="BF21" i="108"/>
  <c r="BD21" i="108"/>
  <c r="N22" i="108"/>
  <c r="P22" i="108"/>
  <c r="L22" i="108"/>
  <c r="BI22" i="108"/>
  <c r="Z23" i="108"/>
  <c r="CD24" i="108"/>
  <c r="CH24" i="108"/>
  <c r="AK25" i="108"/>
  <c r="AI25" i="108"/>
  <c r="AG25" i="108"/>
  <c r="CO25" i="108"/>
  <c r="CM25" i="108"/>
  <c r="CK25" i="108"/>
  <c r="CT6" i="108"/>
  <c r="DA6" i="108"/>
  <c r="AK7" i="108"/>
  <c r="AI7" i="108"/>
  <c r="AP7" i="108"/>
  <c r="BF7" i="108"/>
  <c r="BB7" i="108"/>
  <c r="CO7" i="108"/>
  <c r="CM7" i="108"/>
  <c r="AD9" i="108"/>
  <c r="AB9" i="108"/>
  <c r="AI9" i="108"/>
  <c r="AY9" i="108"/>
  <c r="AU9" i="108"/>
  <c r="CH9" i="108"/>
  <c r="CF9" i="108"/>
  <c r="CD9" i="108"/>
  <c r="I11" i="108"/>
  <c r="G11" i="108"/>
  <c r="AK11" i="108"/>
  <c r="AI11" i="108"/>
  <c r="BM11" i="108"/>
  <c r="BK11" i="108"/>
  <c r="CO11" i="108"/>
  <c r="CM11" i="108"/>
  <c r="BW13" i="108"/>
  <c r="P14" i="108"/>
  <c r="N14" i="108"/>
  <c r="AD14" i="108"/>
  <c r="AB14" i="108"/>
  <c r="AR14" i="108"/>
  <c r="AP14" i="108"/>
  <c r="BF14" i="108"/>
  <c r="BD14" i="108"/>
  <c r="BT14" i="108"/>
  <c r="BR14" i="108"/>
  <c r="CH14" i="108"/>
  <c r="CF14" i="108"/>
  <c r="N15" i="108"/>
  <c r="P15" i="108"/>
  <c r="L15" i="108"/>
  <c r="BW15" i="108"/>
  <c r="BY15" i="108"/>
  <c r="CB19" i="108"/>
  <c r="CH19" i="108" s="1"/>
  <c r="S20" i="108"/>
  <c r="Z21" i="108"/>
  <c r="BB21" i="108"/>
  <c r="CK24" i="108"/>
  <c r="CO24" i="108"/>
  <c r="P25" i="108"/>
  <c r="N25" i="108"/>
  <c r="AR25" i="108"/>
  <c r="AP25" i="108"/>
  <c r="BT25" i="108"/>
  <c r="BR25" i="108"/>
  <c r="U26" i="108"/>
  <c r="W26" i="108"/>
  <c r="BY26" i="108"/>
  <c r="BW26" i="108"/>
  <c r="CA26" i="108"/>
  <c r="BK28" i="108"/>
  <c r="BI28" i="108"/>
  <c r="CV6" i="108"/>
  <c r="CO9" i="108"/>
  <c r="CM9" i="108"/>
  <c r="C6" i="108"/>
  <c r="BR20" i="108"/>
  <c r="BN19" i="108"/>
  <c r="BT19" i="108" s="1"/>
  <c r="BP20" i="108"/>
  <c r="BY22" i="108"/>
  <c r="CA22" i="108"/>
  <c r="U23" i="108"/>
  <c r="W23" i="108"/>
  <c r="S23" i="108"/>
  <c r="AW23" i="108"/>
  <c r="AY23" i="108"/>
  <c r="AU23" i="108"/>
  <c r="BY23" i="108"/>
  <c r="CA23" i="108"/>
  <c r="BW23" i="108"/>
  <c r="BP24" i="108"/>
  <c r="BT24" i="108"/>
  <c r="Z27" i="108"/>
  <c r="AD27" i="108"/>
  <c r="AB27" i="108"/>
  <c r="BB27" i="108"/>
  <c r="BF27" i="108"/>
  <c r="BD27" i="108"/>
  <c r="CD27" i="108"/>
  <c r="CH27" i="108"/>
  <c r="CF27" i="108"/>
  <c r="AP28" i="108"/>
  <c r="AN28" i="108"/>
  <c r="W9" i="108"/>
  <c r="S9" i="108"/>
  <c r="BF9" i="108"/>
  <c r="BD9" i="108"/>
  <c r="BR13" i="108"/>
  <c r="BT13" i="108"/>
  <c r="BP13" i="108"/>
  <c r="W14" i="108"/>
  <c r="U14" i="108"/>
  <c r="BM14" i="108"/>
  <c r="BK14" i="108"/>
  <c r="AY21" i="108"/>
  <c r="AW21" i="108"/>
  <c r="AU21" i="108"/>
  <c r="E27" i="108"/>
  <c r="I27" i="108"/>
  <c r="BI27" i="108"/>
  <c r="BM27" i="108"/>
  <c r="G28" i="108"/>
  <c r="E28" i="108"/>
  <c r="W6" i="108"/>
  <c r="CH7" i="108"/>
  <c r="CD7" i="108"/>
  <c r="AK14" i="108"/>
  <c r="AI14" i="108"/>
  <c r="CA14" i="108"/>
  <c r="BY14" i="108"/>
  <c r="BI15" i="108"/>
  <c r="BM15" i="108"/>
  <c r="BK15" i="108"/>
  <c r="CA21" i="108"/>
  <c r="BY21" i="108"/>
  <c r="BW21" i="108"/>
  <c r="BD23" i="108"/>
  <c r="BF23" i="108"/>
  <c r="AG27" i="108"/>
  <c r="AK27" i="108"/>
  <c r="AB7" i="108"/>
  <c r="CK13" i="108"/>
  <c r="E14" i="108"/>
  <c r="AU14" i="108"/>
  <c r="AZ19" i="108"/>
  <c r="BD19" i="108" s="1"/>
  <c r="CH21" i="108"/>
  <c r="CF21" i="108"/>
  <c r="AW22" i="108"/>
  <c r="AY22" i="108"/>
  <c r="CD23" i="108"/>
  <c r="I25" i="108"/>
  <c r="G25" i="108"/>
  <c r="E25" i="108"/>
  <c r="BM25" i="108"/>
  <c r="BK25" i="108"/>
  <c r="BI25" i="108"/>
  <c r="G27" i="108"/>
  <c r="AI27" i="108"/>
  <c r="BK27" i="108"/>
  <c r="CM27" i="108"/>
  <c r="BD28" i="108"/>
  <c r="BB28" i="108"/>
  <c r="BW28" i="108"/>
  <c r="BD20" i="108"/>
  <c r="BF20" i="108"/>
  <c r="CF20" i="108"/>
  <c r="CD20" i="108"/>
  <c r="AP22" i="108"/>
  <c r="AR22" i="108"/>
  <c r="BR22" i="108"/>
  <c r="BP22" i="108"/>
  <c r="BB24" i="108"/>
  <c r="BF24" i="108"/>
  <c r="BD26" i="108"/>
  <c r="BF26" i="108"/>
  <c r="AB28" i="108"/>
  <c r="Z28" i="108"/>
  <c r="CF28" i="108"/>
  <c r="CD28" i="108"/>
  <c r="AE32" i="108"/>
  <c r="AL32" i="108"/>
  <c r="Q32" i="108"/>
  <c r="AS32" i="108"/>
  <c r="BW9" i="108"/>
  <c r="S11" i="108"/>
  <c r="AU11" i="108"/>
  <c r="BW11" i="108"/>
  <c r="BR12" i="108"/>
  <c r="S13" i="108"/>
  <c r="AG13" i="108"/>
  <c r="E15" i="108"/>
  <c r="CM15" i="108"/>
  <c r="J19" i="108"/>
  <c r="P19" i="108" s="1"/>
  <c r="Z20" i="108"/>
  <c r="AN20" i="108"/>
  <c r="BB20" i="108"/>
  <c r="CH20" i="108"/>
  <c r="L21" i="108"/>
  <c r="AN21" i="108"/>
  <c r="BP21" i="108"/>
  <c r="AN22" i="108"/>
  <c r="BT22" i="108"/>
  <c r="L23" i="108"/>
  <c r="AN23" i="108"/>
  <c r="BP23" i="108"/>
  <c r="CA24" i="108"/>
  <c r="Z25" i="108"/>
  <c r="BB25" i="108"/>
  <c r="CD25" i="108"/>
  <c r="U27" i="108"/>
  <c r="AW27" i="108"/>
  <c r="BY27" i="108"/>
  <c r="N28" i="108"/>
  <c r="L28" i="108"/>
  <c r="AU28" i="108"/>
  <c r="BR28" i="108"/>
  <c r="BP28" i="108"/>
  <c r="BY34" i="108"/>
  <c r="CA34" i="108"/>
  <c r="CM34" i="108"/>
  <c r="CO34" i="108"/>
  <c r="X32" i="108"/>
  <c r="BG32" i="108"/>
  <c r="AZ32" i="108"/>
  <c r="CA33" i="108"/>
  <c r="BY33" i="108"/>
  <c r="BU32" i="108"/>
  <c r="CA32" i="108" s="1"/>
  <c r="CF34" i="108"/>
  <c r="CH34" i="108"/>
  <c r="CH39" i="108"/>
  <c r="CF39" i="108"/>
  <c r="DA19" i="108"/>
  <c r="BP32" i="108"/>
  <c r="CI32" i="108"/>
  <c r="CM32" i="108" s="1"/>
  <c r="CT32" i="108"/>
  <c r="DA32" i="108"/>
  <c r="CK33" i="108"/>
  <c r="BR32" i="108"/>
  <c r="G6" i="108"/>
  <c r="N8" i="108"/>
  <c r="L8" i="108"/>
  <c r="AB8" i="108"/>
  <c r="Z8" i="108"/>
  <c r="BR8" i="108"/>
  <c r="BP8" i="108"/>
  <c r="AK10" i="108"/>
  <c r="AI10" i="108"/>
  <c r="AG10" i="108"/>
  <c r="Z6" i="108"/>
  <c r="BB6" i="108"/>
  <c r="CY6" i="108"/>
  <c r="P8" i="108"/>
  <c r="AD8" i="108"/>
  <c r="P10" i="108"/>
  <c r="N10" i="108"/>
  <c r="L10" i="108"/>
  <c r="AR10" i="108"/>
  <c r="AP10" i="108"/>
  <c r="AN10" i="108"/>
  <c r="BT10" i="108"/>
  <c r="BR10" i="108"/>
  <c r="BP10" i="108"/>
  <c r="G8" i="108"/>
  <c r="E8" i="108"/>
  <c r="U8" i="108"/>
  <c r="S8" i="108"/>
  <c r="AI8" i="108"/>
  <c r="AE6" i="108"/>
  <c r="AG8" i="108"/>
  <c r="AW8" i="108"/>
  <c r="AU8" i="108"/>
  <c r="BK8" i="108"/>
  <c r="BG6" i="108"/>
  <c r="BI8" i="108"/>
  <c r="BY8" i="108"/>
  <c r="BW8" i="108"/>
  <c r="CM8" i="108"/>
  <c r="CI6" i="108"/>
  <c r="CK8" i="108"/>
  <c r="W10" i="108"/>
  <c r="U10" i="108"/>
  <c r="S10" i="108"/>
  <c r="AY10" i="108"/>
  <c r="AW10" i="108"/>
  <c r="AU10" i="108"/>
  <c r="CA10" i="108"/>
  <c r="BY10" i="108"/>
  <c r="BW10" i="108"/>
  <c r="CA6" i="108"/>
  <c r="BW6" i="108"/>
  <c r="G10" i="108"/>
  <c r="E10" i="108"/>
  <c r="AD10" i="108"/>
  <c r="AB10" i="108"/>
  <c r="Z10" i="108"/>
  <c r="BF10" i="108"/>
  <c r="BD10" i="108"/>
  <c r="BB10" i="108"/>
  <c r="CH10" i="108"/>
  <c r="CF10" i="108"/>
  <c r="CD10" i="108"/>
  <c r="AD6" i="108"/>
  <c r="BF6" i="108"/>
  <c r="AP8" i="108"/>
  <c r="AN8" i="108"/>
  <c r="CF8" i="108"/>
  <c r="CD8" i="108"/>
  <c r="BM10" i="108"/>
  <c r="BK10" i="108"/>
  <c r="BI10" i="108"/>
  <c r="DC6" i="108"/>
  <c r="BD8" i="108"/>
  <c r="BB8" i="108"/>
  <c r="I10" i="108"/>
  <c r="BT8" i="108"/>
  <c r="N19" i="108"/>
  <c r="CV19" i="108"/>
  <c r="J6" i="108"/>
  <c r="L6" i="108" s="1"/>
  <c r="AL6" i="108"/>
  <c r="BN6" i="108"/>
  <c r="CK10" i="108"/>
  <c r="E12" i="108"/>
  <c r="L12" i="108"/>
  <c r="S12" i="108"/>
  <c r="Z12" i="108"/>
  <c r="AG12" i="108"/>
  <c r="AN12" i="108"/>
  <c r="AU12" i="108"/>
  <c r="BB12" i="108"/>
  <c r="BK12" i="108"/>
  <c r="BT12" i="108"/>
  <c r="I13" i="108"/>
  <c r="Z13" i="108"/>
  <c r="AK13" i="108"/>
  <c r="BB13" i="108"/>
  <c r="BM13" i="108"/>
  <c r="CD13" i="108"/>
  <c r="CO13" i="108"/>
  <c r="BR15" i="108"/>
  <c r="CA15" i="108"/>
  <c r="E20" i="108"/>
  <c r="P20" i="108"/>
  <c r="AG20" i="108"/>
  <c r="AR20" i="108"/>
  <c r="BI20" i="108"/>
  <c r="BT20" i="108"/>
  <c r="CK20" i="108"/>
  <c r="I22" i="108"/>
  <c r="Z22" i="108"/>
  <c r="AK22" i="108"/>
  <c r="BB22" i="108"/>
  <c r="BM22" i="108"/>
  <c r="CD22" i="108"/>
  <c r="CO22" i="108"/>
  <c r="N26" i="108"/>
  <c r="P26" i="108"/>
  <c r="L26" i="108"/>
  <c r="CM10" i="108"/>
  <c r="G12" i="108"/>
  <c r="N12" i="108"/>
  <c r="U12" i="108"/>
  <c r="AB12" i="108"/>
  <c r="AI12" i="108"/>
  <c r="AP12" i="108"/>
  <c r="AW12" i="108"/>
  <c r="BD12" i="108"/>
  <c r="BM12" i="108"/>
  <c r="AD13" i="108"/>
  <c r="BF13" i="108"/>
  <c r="CH13" i="108"/>
  <c r="BT15" i="108"/>
  <c r="AN19" i="108"/>
  <c r="AR19" i="108"/>
  <c r="CR19" i="108"/>
  <c r="I20" i="108"/>
  <c r="U20" i="108"/>
  <c r="Q19" i="108"/>
  <c r="U19" i="108" s="1"/>
  <c r="AK20" i="108"/>
  <c r="AW20" i="108"/>
  <c r="AS19" i="108"/>
  <c r="BM20" i="108"/>
  <c r="BY20" i="108"/>
  <c r="BU19" i="108"/>
  <c r="CO20" i="108"/>
  <c r="AD22" i="108"/>
  <c r="BF22" i="108"/>
  <c r="CH22" i="108"/>
  <c r="E24" i="108"/>
  <c r="G24" i="108"/>
  <c r="S24" i="108"/>
  <c r="U24" i="108"/>
  <c r="AG24" i="108"/>
  <c r="AI24" i="108"/>
  <c r="AU24" i="108"/>
  <c r="AW24" i="108"/>
  <c r="C19" i="108"/>
  <c r="G19" i="108" s="1"/>
  <c r="AE19" i="108"/>
  <c r="AI19" i="108" s="1"/>
  <c r="BG19" i="108"/>
  <c r="BK19" i="108" s="1"/>
  <c r="CI19" i="108"/>
  <c r="CM19" i="108" s="1"/>
  <c r="BR26" i="108"/>
  <c r="BT26" i="108"/>
  <c r="BP26" i="108"/>
  <c r="L24" i="108"/>
  <c r="N24" i="108"/>
  <c r="Z24" i="108"/>
  <c r="AB24" i="108"/>
  <c r="AN24" i="108"/>
  <c r="AP24" i="108"/>
  <c r="AP26" i="108"/>
  <c r="AR26" i="108"/>
  <c r="AN26" i="108"/>
  <c r="BD24" i="108"/>
  <c r="BK24" i="108"/>
  <c r="BR24" i="108"/>
  <c r="BY24" i="108"/>
  <c r="CF24" i="108"/>
  <c r="CM24" i="108"/>
  <c r="I26" i="108"/>
  <c r="Z26" i="108"/>
  <c r="AK26" i="108"/>
  <c r="BB26" i="108"/>
  <c r="BM26" i="108"/>
  <c r="CD26" i="108"/>
  <c r="CO26" i="108"/>
  <c r="E26" i="108"/>
  <c r="AG26" i="108"/>
  <c r="BI26" i="108"/>
  <c r="CK26" i="108"/>
  <c r="I28" i="108"/>
  <c r="P28" i="108"/>
  <c r="W28" i="108"/>
  <c r="AD28" i="108"/>
  <c r="AK28" i="108"/>
  <c r="AR28" i="108"/>
  <c r="AY28" i="108"/>
  <c r="BF28" i="108"/>
  <c r="BM28" i="108"/>
  <c r="BT28" i="108"/>
  <c r="CA28" i="108"/>
  <c r="CH28" i="108"/>
  <c r="CO28" i="108"/>
  <c r="BY35" i="108"/>
  <c r="CF35" i="108"/>
  <c r="CM35" i="108"/>
  <c r="BY36" i="108"/>
  <c r="CF36" i="108"/>
  <c r="CM36" i="108"/>
  <c r="BY37" i="108"/>
  <c r="CF37" i="108"/>
  <c r="CM37" i="108"/>
  <c r="BY38" i="108"/>
  <c r="CA35" i="108"/>
  <c r="CH35" i="108"/>
  <c r="CO35" i="108"/>
  <c r="CA36" i="108"/>
  <c r="CH36" i="108"/>
  <c r="CO36" i="108"/>
  <c r="CA37" i="108"/>
  <c r="CH37" i="108"/>
  <c r="CO37" i="108"/>
  <c r="CA38" i="108"/>
  <c r="BW39" i="108"/>
  <c r="CD39" i="108"/>
  <c r="CK39" i="108"/>
  <c r="BW41" i="108"/>
  <c r="CD41" i="108"/>
  <c r="CK41" i="108"/>
  <c r="BY41" i="108"/>
  <c r="CF41" i="108"/>
  <c r="CM41" i="108"/>
  <c r="CB32" i="108"/>
  <c r="AS45" i="108" l="1"/>
  <c r="CH6" i="108"/>
  <c r="AU6" i="108"/>
  <c r="AW6" i="108"/>
  <c r="E6" i="66"/>
  <c r="DC45" i="108"/>
  <c r="CD6" i="108"/>
  <c r="BR6" i="66"/>
  <c r="BM19" i="108"/>
  <c r="CF19" i="108"/>
  <c r="AS19" i="65"/>
  <c r="BT6" i="66"/>
  <c r="BK19" i="66"/>
  <c r="Z19" i="108"/>
  <c r="AE45" i="108"/>
  <c r="AK45" i="108" s="1"/>
  <c r="X45" i="66"/>
  <c r="AB45" i="66" s="1"/>
  <c r="CM19" i="66"/>
  <c r="CK19" i="66"/>
  <c r="AZ45" i="66"/>
  <c r="BD45" i="66" s="1"/>
  <c r="BY19" i="66"/>
  <c r="BD19" i="66"/>
  <c r="AN19" i="66"/>
  <c r="BF19" i="66"/>
  <c r="AR19" i="66"/>
  <c r="CI45" i="66"/>
  <c r="CM45" i="66" s="1"/>
  <c r="CH19" i="66"/>
  <c r="BY32" i="66"/>
  <c r="BW32" i="66"/>
  <c r="CV32" i="66"/>
  <c r="CR32" i="66"/>
  <c r="CF19" i="66"/>
  <c r="W19" i="66"/>
  <c r="AL45" i="66"/>
  <c r="BW19" i="66"/>
  <c r="BY6" i="66"/>
  <c r="BU45" i="66"/>
  <c r="U6" i="66"/>
  <c r="Q45" i="66"/>
  <c r="AI19" i="66"/>
  <c r="AG19" i="66"/>
  <c r="U19" i="66"/>
  <c r="BM6" i="66"/>
  <c r="BG45" i="66"/>
  <c r="CT6" i="66"/>
  <c r="CP45" i="66"/>
  <c r="BN45" i="66"/>
  <c r="CH6" i="66"/>
  <c r="CB45" i="66"/>
  <c r="AE45" i="66"/>
  <c r="J45" i="66"/>
  <c r="AS45" i="66"/>
  <c r="Z6" i="66"/>
  <c r="C45" i="66"/>
  <c r="Y19" i="65"/>
  <c r="AP19" i="65"/>
  <c r="BJ6" i="65"/>
  <c r="V19" i="65"/>
  <c r="AG45" i="65"/>
  <c r="AI45" i="65" s="1"/>
  <c r="BC32" i="65"/>
  <c r="AX32" i="65"/>
  <c r="BH19" i="65"/>
  <c r="Q19" i="65"/>
  <c r="AP6" i="65"/>
  <c r="BA45" i="65"/>
  <c r="L6" i="65"/>
  <c r="H45" i="65"/>
  <c r="AU6" i="65"/>
  <c r="AQ45" i="65"/>
  <c r="BM6" i="65"/>
  <c r="BK45" i="65"/>
  <c r="T6" i="65"/>
  <c r="R45" i="65"/>
  <c r="M45" i="65"/>
  <c r="BR6" i="65"/>
  <c r="BP45" i="65"/>
  <c r="V6" i="65"/>
  <c r="E6" i="65"/>
  <c r="C45" i="65"/>
  <c r="Y6" i="65"/>
  <c r="W45" i="65"/>
  <c r="BO6" i="65"/>
  <c r="AZ6" i="65"/>
  <c r="AV45" i="65"/>
  <c r="AS6" i="65"/>
  <c r="AI19" i="65"/>
  <c r="AD6" i="65"/>
  <c r="AB45" i="65"/>
  <c r="BF45" i="65"/>
  <c r="AL45" i="65"/>
  <c r="AY45" i="108"/>
  <c r="AW45" i="108"/>
  <c r="AU45" i="108"/>
  <c r="P6" i="108"/>
  <c r="J45" i="108"/>
  <c r="CO6" i="108"/>
  <c r="CI45" i="108"/>
  <c r="E6" i="108"/>
  <c r="C45" i="108"/>
  <c r="BB19" i="108"/>
  <c r="L19" i="108"/>
  <c r="BM6" i="108"/>
  <c r="BG45" i="108"/>
  <c r="U6" i="108"/>
  <c r="I6" i="108"/>
  <c r="BU45" i="108"/>
  <c r="CR45" i="108"/>
  <c r="AZ45" i="108"/>
  <c r="BR6" i="108"/>
  <c r="BN45" i="108"/>
  <c r="Q45" i="108"/>
  <c r="CT45" i="108"/>
  <c r="AP6" i="108"/>
  <c r="AL45" i="108"/>
  <c r="AB6" i="108"/>
  <c r="X45" i="108"/>
  <c r="CB45" i="108"/>
  <c r="CM6" i="66"/>
  <c r="AW6" i="66"/>
  <c r="BK32" i="66"/>
  <c r="BM19" i="66"/>
  <c r="CO32" i="66"/>
  <c r="CR19" i="66"/>
  <c r="AD19" i="66"/>
  <c r="BT32" i="66"/>
  <c r="AB19" i="66"/>
  <c r="AD6" i="66"/>
  <c r="CO6" i="66"/>
  <c r="CV19" i="66"/>
  <c r="L19" i="66"/>
  <c r="CD6" i="66"/>
  <c r="P19" i="66"/>
  <c r="BT19" i="66"/>
  <c r="E19" i="66"/>
  <c r="BP32" i="66"/>
  <c r="CA6" i="66"/>
  <c r="BW6" i="66"/>
  <c r="G19" i="66"/>
  <c r="BP19" i="66"/>
  <c r="I19" i="66"/>
  <c r="W6" i="66"/>
  <c r="S6" i="66"/>
  <c r="BE19" i="65"/>
  <c r="G6" i="65"/>
  <c r="AF6" i="65"/>
  <c r="J6" i="65"/>
  <c r="BM32" i="65"/>
  <c r="G19" i="65"/>
  <c r="AZ19" i="65"/>
  <c r="AX19" i="65"/>
  <c r="BJ32" i="65"/>
  <c r="AX6" i="65"/>
  <c r="BT6" i="65"/>
  <c r="AF19" i="65"/>
  <c r="AD19" i="65"/>
  <c r="AI6" i="65"/>
  <c r="AK6" i="65"/>
  <c r="AS32" i="65"/>
  <c r="BR19" i="65"/>
  <c r="BT19" i="65"/>
  <c r="L19" i="65"/>
  <c r="J19" i="65"/>
  <c r="Q6" i="65"/>
  <c r="O6" i="65"/>
  <c r="BM19" i="65"/>
  <c r="BE6" i="65"/>
  <c r="BC6" i="65"/>
  <c r="BR32" i="65"/>
  <c r="CO32" i="108"/>
  <c r="I19" i="108"/>
  <c r="CK32" i="108"/>
  <c r="N6" i="108"/>
  <c r="BF19" i="108"/>
  <c r="AD19" i="108"/>
  <c r="CD19" i="108"/>
  <c r="BR19" i="108"/>
  <c r="BI6" i="108"/>
  <c r="BY32" i="108"/>
  <c r="BW32" i="108"/>
  <c r="BP19" i="108"/>
  <c r="BI19" i="108"/>
  <c r="CK19" i="108"/>
  <c r="CO19" i="108"/>
  <c r="AK19" i="108"/>
  <c r="W19" i="108"/>
  <c r="S19" i="108"/>
  <c r="BY19" i="108"/>
  <c r="BP6" i="108"/>
  <c r="BT6" i="108"/>
  <c r="AN6" i="108"/>
  <c r="AR6" i="108"/>
  <c r="E19" i="108"/>
  <c r="BK6" i="108"/>
  <c r="CH32" i="108"/>
  <c r="CD32" i="108"/>
  <c r="CF32" i="108"/>
  <c r="AU19" i="108"/>
  <c r="AY19" i="108"/>
  <c r="AW19" i="108"/>
  <c r="AI6" i="108"/>
  <c r="BW19" i="108"/>
  <c r="CA19" i="108"/>
  <c r="AG19" i="108"/>
  <c r="CM6" i="108"/>
  <c r="CK6" i="108"/>
  <c r="AG6" i="108"/>
  <c r="AK6" i="108"/>
  <c r="AI45" i="108" l="1"/>
  <c r="AG45" i="108"/>
  <c r="BF45" i="66"/>
  <c r="Z45" i="66"/>
  <c r="AD45" i="66"/>
  <c r="CO45" i="66"/>
  <c r="BB45" i="66"/>
  <c r="CK45" i="66"/>
  <c r="AI45" i="66"/>
  <c r="AK45" i="66"/>
  <c r="AG45" i="66"/>
  <c r="CT45" i="66"/>
  <c r="CR45" i="66"/>
  <c r="CV45" i="66"/>
  <c r="AW45" i="66"/>
  <c r="AY45" i="66"/>
  <c r="AU45" i="66"/>
  <c r="CF45" i="66"/>
  <c r="CH45" i="66"/>
  <c r="CD45" i="66"/>
  <c r="BY45" i="66"/>
  <c r="BW45" i="66"/>
  <c r="CA45" i="66"/>
  <c r="BK45" i="66"/>
  <c r="BI45" i="66"/>
  <c r="BM45" i="66"/>
  <c r="AP45" i="66"/>
  <c r="AN45" i="66"/>
  <c r="AR45" i="66"/>
  <c r="G45" i="66"/>
  <c r="E45" i="66"/>
  <c r="I45" i="66"/>
  <c r="N45" i="66"/>
  <c r="P45" i="66"/>
  <c r="L45" i="66"/>
  <c r="BR45" i="66"/>
  <c r="BT45" i="66"/>
  <c r="BP45" i="66"/>
  <c r="U45" i="66"/>
  <c r="S45" i="66"/>
  <c r="W45" i="66"/>
  <c r="AK45" i="65"/>
  <c r="BC45" i="65"/>
  <c r="BE45" i="65"/>
  <c r="G45" i="65"/>
  <c r="E45" i="65"/>
  <c r="AN45" i="65"/>
  <c r="AP45" i="65"/>
  <c r="O45" i="65"/>
  <c r="Q45" i="65"/>
  <c r="BO45" i="65"/>
  <c r="BM45" i="65"/>
  <c r="L45" i="65"/>
  <c r="J45" i="65"/>
  <c r="BH45" i="65"/>
  <c r="BJ45" i="65"/>
  <c r="Y45" i="65"/>
  <c r="AA45" i="65"/>
  <c r="AD45" i="65"/>
  <c r="AF45" i="65"/>
  <c r="AZ45" i="65"/>
  <c r="AX45" i="65"/>
  <c r="BR45" i="65"/>
  <c r="BT45" i="65"/>
  <c r="T45" i="65"/>
  <c r="V45" i="65"/>
  <c r="AS45" i="65"/>
  <c r="AU45" i="65"/>
  <c r="AB45" i="108"/>
  <c r="Z45" i="108"/>
  <c r="AD45" i="108"/>
  <c r="BY45" i="108"/>
  <c r="CA45" i="108"/>
  <c r="BW45" i="108"/>
  <c r="BD45" i="108"/>
  <c r="BB45" i="108"/>
  <c r="BF45" i="108"/>
  <c r="CM45" i="108"/>
  <c r="CO45" i="108"/>
  <c r="CK45" i="108"/>
  <c r="AP45" i="108"/>
  <c r="AR45" i="108"/>
  <c r="AN45" i="108"/>
  <c r="U45" i="108"/>
  <c r="S45" i="108"/>
  <c r="W45" i="108"/>
  <c r="CF45" i="108"/>
  <c r="CD45" i="108"/>
  <c r="CH45" i="108"/>
  <c r="BR45" i="108"/>
  <c r="BT45" i="108"/>
  <c r="BP45" i="108"/>
  <c r="BI45" i="108"/>
  <c r="BM45" i="108"/>
  <c r="BK45" i="108"/>
  <c r="N45" i="108"/>
  <c r="L45" i="108"/>
  <c r="P45" i="108"/>
  <c r="I45" i="108"/>
  <c r="G45" i="108"/>
  <c r="E45" i="108"/>
  <c r="I46" i="66" l="1"/>
  <c r="AK24" i="112"/>
  <c r="AK23" i="112"/>
  <c r="AK22" i="112"/>
  <c r="AK20" i="112"/>
  <c r="AK19" i="112"/>
  <c r="AK18" i="112"/>
  <c r="AK16" i="112"/>
  <c r="AK15" i="112"/>
  <c r="AK14" i="112"/>
  <c r="AK13" i="112"/>
  <c r="AK12" i="112"/>
  <c r="AK11" i="112"/>
  <c r="AK10" i="112"/>
  <c r="AK9" i="112"/>
  <c r="AK8" i="112"/>
  <c r="AK7" i="112"/>
  <c r="AK6" i="112"/>
  <c r="AH24" i="112" l="1"/>
  <c r="AE24" i="112"/>
  <c r="AH23" i="112"/>
  <c r="AE23" i="112"/>
  <c r="AH22" i="112"/>
  <c r="AE22" i="112"/>
  <c r="AH20" i="112"/>
  <c r="AE20" i="112"/>
  <c r="AH19" i="112"/>
  <c r="AE19" i="112"/>
  <c r="AH18" i="112"/>
  <c r="AE18" i="112"/>
  <c r="AH16" i="112"/>
  <c r="AE16" i="112"/>
  <c r="AH15" i="112"/>
  <c r="AE15" i="112"/>
  <c r="AH14" i="112"/>
  <c r="AE14" i="112"/>
  <c r="AH13" i="112"/>
  <c r="AE13" i="112"/>
  <c r="AH12" i="112"/>
  <c r="AE12" i="112"/>
  <c r="AH11" i="112"/>
  <c r="AE11" i="112"/>
  <c r="AH10" i="112"/>
  <c r="AE10" i="112"/>
  <c r="AH9" i="112"/>
  <c r="AE9" i="112"/>
  <c r="AH8" i="112"/>
  <c r="AE8" i="112"/>
  <c r="AH7" i="112"/>
  <c r="AE7" i="112"/>
  <c r="AH6" i="112"/>
  <c r="AE6" i="112"/>
  <c r="N23" i="77" l="1"/>
  <c r="N24" i="77"/>
  <c r="N25" i="77"/>
  <c r="N26" i="77"/>
  <c r="N27" i="77"/>
  <c r="M23" i="77"/>
  <c r="M24" i="77"/>
  <c r="M25" i="77"/>
  <c r="M26" i="77"/>
  <c r="M27" i="77"/>
  <c r="M22" i="77"/>
  <c r="AA13" i="77"/>
  <c r="Z11" i="77"/>
  <c r="Z5" i="77"/>
  <c r="AA7" i="77" s="1"/>
  <c r="Y16" i="77"/>
  <c r="Y15" i="77"/>
  <c r="Y14" i="77"/>
  <c r="Y13" i="77"/>
  <c r="Y12" i="77"/>
  <c r="Y10" i="77"/>
  <c r="Y9" i="77"/>
  <c r="Y8" i="77"/>
  <c r="Y7" i="77"/>
  <c r="Y6" i="77"/>
  <c r="D33" i="50"/>
  <c r="T16" i="39"/>
  <c r="T11" i="39" s="1"/>
  <c r="T8" i="39"/>
  <c r="T5" i="39" s="1"/>
  <c r="D155" i="41"/>
  <c r="E155" i="41"/>
  <c r="F155" i="41"/>
  <c r="G155" i="41"/>
  <c r="H155" i="41"/>
  <c r="C155" i="41"/>
  <c r="F6" i="49"/>
  <c r="F7" i="49"/>
  <c r="F8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1" i="49"/>
  <c r="F32" i="49"/>
  <c r="F5" i="49"/>
  <c r="E6" i="49"/>
  <c r="E7" i="49"/>
  <c r="E8" i="49"/>
  <c r="E9" i="49"/>
  <c r="E10" i="49"/>
  <c r="E11" i="49"/>
  <c r="E12" i="49"/>
  <c r="E13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5" i="49"/>
  <c r="D33" i="49"/>
  <c r="E33" i="49" l="1"/>
  <c r="F33" i="49"/>
  <c r="F33" i="50"/>
  <c r="E33" i="50"/>
  <c r="N22" i="77"/>
  <c r="T4" i="39"/>
  <c r="AA8" i="77"/>
  <c r="AA9" i="77"/>
  <c r="AA14" i="77"/>
  <c r="AA6" i="77"/>
  <c r="AA10" i="77"/>
  <c r="AA15" i="77"/>
  <c r="AA12" i="77"/>
  <c r="AA16" i="77"/>
  <c r="P15" i="45"/>
  <c r="P16" i="45"/>
  <c r="P17" i="45"/>
  <c r="P18" i="45"/>
  <c r="P19" i="45"/>
  <c r="P20" i="45"/>
  <c r="P21" i="45"/>
  <c r="Q15" i="45"/>
  <c r="Q16" i="45"/>
  <c r="Q17" i="45"/>
  <c r="Q18" i="45"/>
  <c r="Q19" i="45"/>
  <c r="Q20" i="45"/>
  <c r="Q21" i="45"/>
  <c r="R15" i="45"/>
  <c r="R16" i="45"/>
  <c r="R17" i="45"/>
  <c r="R18" i="45"/>
  <c r="R19" i="45"/>
  <c r="R20" i="45"/>
  <c r="R21" i="45"/>
  <c r="S15" i="45"/>
  <c r="S16" i="45"/>
  <c r="S17" i="45"/>
  <c r="S18" i="45"/>
  <c r="S19" i="45"/>
  <c r="S20" i="45"/>
  <c r="S21" i="45"/>
  <c r="T15" i="45"/>
  <c r="T16" i="45"/>
  <c r="T17" i="45"/>
  <c r="T18" i="45"/>
  <c r="T20" i="45"/>
  <c r="T21" i="45"/>
  <c r="H145" i="41" l="1"/>
  <c r="G145" i="41" l="1"/>
  <c r="F145" i="41"/>
  <c r="E145" i="41"/>
  <c r="D145" i="41"/>
  <c r="C145" i="41"/>
  <c r="D32" i="50" l="1"/>
  <c r="E32" i="50" l="1"/>
  <c r="F32" i="50"/>
  <c r="I93" i="37"/>
  <c r="I94" i="37"/>
  <c r="F93" i="37"/>
  <c r="F94" i="37"/>
  <c r="C93" i="37"/>
  <c r="C94" i="37"/>
  <c r="I92" i="37"/>
  <c r="F92" i="37"/>
  <c r="C92" i="37"/>
  <c r="T11" i="45" l="1"/>
  <c r="T19" i="45" s="1"/>
  <c r="M21" i="45" l="1"/>
  <c r="M20" i="45"/>
  <c r="M19" i="45"/>
  <c r="M18" i="45"/>
  <c r="M17" i="45"/>
  <c r="M16" i="45"/>
  <c r="M15" i="45"/>
  <c r="L21" i="45"/>
  <c r="L20" i="45"/>
  <c r="L19" i="45"/>
  <c r="L18" i="45"/>
  <c r="L17" i="45"/>
  <c r="L16" i="45"/>
  <c r="L15" i="45"/>
  <c r="K21" i="45"/>
  <c r="K20" i="45"/>
  <c r="K19" i="45"/>
  <c r="K18" i="45"/>
  <c r="K17" i="45"/>
  <c r="K16" i="45"/>
  <c r="K15" i="45"/>
  <c r="J21" i="45"/>
  <c r="J20" i="45"/>
  <c r="J19" i="45"/>
  <c r="J18" i="45"/>
  <c r="J17" i="45"/>
  <c r="J16" i="45"/>
  <c r="J15" i="45"/>
  <c r="I21" i="45"/>
  <c r="I20" i="45"/>
  <c r="I19" i="45"/>
  <c r="I18" i="45"/>
  <c r="I17" i="45"/>
  <c r="I16" i="45"/>
  <c r="I15" i="45"/>
  <c r="H21" i="45"/>
  <c r="H20" i="45"/>
  <c r="H19" i="45"/>
  <c r="H18" i="45"/>
  <c r="H17" i="45"/>
  <c r="H16" i="45"/>
  <c r="H15" i="45"/>
  <c r="G21" i="45"/>
  <c r="G20" i="45"/>
  <c r="G19" i="45"/>
  <c r="G18" i="45"/>
  <c r="G17" i="45"/>
  <c r="G16" i="45"/>
  <c r="G15" i="45"/>
  <c r="F21" i="45"/>
  <c r="F20" i="45"/>
  <c r="F19" i="45"/>
  <c r="F18" i="45"/>
  <c r="F17" i="45"/>
  <c r="F16" i="45"/>
  <c r="F15" i="45"/>
  <c r="E21" i="45"/>
  <c r="E20" i="45"/>
  <c r="E19" i="45"/>
  <c r="E18" i="45"/>
  <c r="E17" i="45"/>
  <c r="E16" i="45"/>
  <c r="E15" i="45"/>
  <c r="D21" i="45"/>
  <c r="D20" i="45"/>
  <c r="D19" i="45"/>
  <c r="D18" i="45"/>
  <c r="D17" i="45"/>
  <c r="D16" i="45"/>
  <c r="D15" i="45"/>
  <c r="N21" i="45" l="1"/>
  <c r="N20" i="45"/>
  <c r="N19" i="45"/>
  <c r="N18" i="45"/>
  <c r="N17" i="45"/>
  <c r="N16" i="45"/>
  <c r="N15" i="45"/>
  <c r="O21" i="45"/>
  <c r="O20" i="45"/>
  <c r="O19" i="45"/>
  <c r="O18" i="45"/>
  <c r="O17" i="45"/>
  <c r="O16" i="45"/>
  <c r="O15" i="45"/>
  <c r="B19" i="45"/>
  <c r="B16" i="45"/>
  <c r="B15" i="45"/>
  <c r="C19" i="45"/>
  <c r="C16" i="45"/>
  <c r="C15" i="45"/>
  <c r="H135" i="41" l="1"/>
  <c r="G135" i="41"/>
  <c r="F135" i="41"/>
  <c r="E135" i="41"/>
  <c r="D135" i="41"/>
  <c r="C135" i="41"/>
  <c r="H126" i="41"/>
  <c r="G126" i="41"/>
  <c r="F126" i="41"/>
  <c r="E126" i="41"/>
  <c r="D126" i="41"/>
  <c r="C126" i="41"/>
  <c r="D83" i="37" l="1"/>
  <c r="E83" i="37"/>
  <c r="F83" i="37"/>
  <c r="G83" i="37"/>
  <c r="H83" i="37"/>
  <c r="I83" i="37"/>
  <c r="J83" i="37"/>
  <c r="K83" i="37"/>
  <c r="C83" i="37"/>
  <c r="H25" i="84" l="1"/>
  <c r="G25" i="84"/>
  <c r="H24" i="84"/>
  <c r="G24" i="84"/>
  <c r="H23" i="84"/>
  <c r="G23" i="84"/>
  <c r="H22" i="84"/>
  <c r="G22" i="84"/>
  <c r="H21" i="84"/>
  <c r="G21" i="84"/>
  <c r="H20" i="84"/>
  <c r="G20" i="84"/>
  <c r="H19" i="84"/>
  <c r="G19" i="84"/>
  <c r="H18" i="84"/>
  <c r="G18" i="84"/>
  <c r="H17" i="84"/>
  <c r="G17" i="84"/>
  <c r="H16" i="84"/>
  <c r="G16" i="84"/>
  <c r="H15" i="84"/>
  <c r="G15" i="84"/>
  <c r="H14" i="84"/>
  <c r="G14" i="84"/>
  <c r="H13" i="84"/>
  <c r="G13" i="84"/>
  <c r="H12" i="84"/>
  <c r="G12" i="84"/>
  <c r="H11" i="84"/>
  <c r="G11" i="84"/>
  <c r="H10" i="84"/>
  <c r="G10" i="84"/>
  <c r="H9" i="84"/>
  <c r="G9" i="84"/>
  <c r="H8" i="84"/>
  <c r="G8" i="84"/>
  <c r="H7" i="84"/>
  <c r="G7" i="84"/>
  <c r="H6" i="84"/>
  <c r="G6" i="84"/>
  <c r="H5" i="84"/>
  <c r="G5" i="84"/>
  <c r="J35" i="37" l="1"/>
  <c r="C12" i="11" l="1"/>
  <c r="C9" i="11"/>
  <c r="C7" i="11" l="1"/>
  <c r="C16" i="11" s="1"/>
  <c r="AH11" i="48"/>
  <c r="AH10" i="48"/>
  <c r="AH9" i="48"/>
  <c r="AH7" i="48"/>
  <c r="AH6" i="48"/>
  <c r="AG17" i="48" l="1"/>
  <c r="AF17" i="48"/>
  <c r="AH17" i="48" s="1"/>
  <c r="AH5" i="48"/>
  <c r="AG13" i="48"/>
  <c r="AF13" i="48"/>
  <c r="AF18" i="48"/>
  <c r="AG18" i="48"/>
  <c r="AF16" i="48"/>
  <c r="AH16" i="48" s="1"/>
  <c r="AG16" i="48"/>
  <c r="AH8" i="48"/>
  <c r="AF14" i="48"/>
  <c r="AG14" i="48"/>
  <c r="AF12" i="48" l="1"/>
  <c r="AG12" i="48"/>
  <c r="AF15" i="48"/>
  <c r="AG15" i="48"/>
  <c r="AH18" i="48"/>
  <c r="AH14" i="48"/>
  <c r="AH13" i="48"/>
  <c r="AH15" i="48" l="1"/>
  <c r="AH12" i="48"/>
</calcChain>
</file>

<file path=xl/sharedStrings.xml><?xml version="1.0" encoding="utf-8"?>
<sst xmlns="http://schemas.openxmlformats.org/spreadsheetml/2006/main" count="2467" uniqueCount="590">
  <si>
    <t>ระดับการศึกษา</t>
  </si>
  <si>
    <t>ปีการศึกษา</t>
  </si>
  <si>
    <t>รวมทั้งสิ้น</t>
  </si>
  <si>
    <t>สังกัด</t>
  </si>
  <si>
    <t>รวม</t>
  </si>
  <si>
    <t>กทม.</t>
  </si>
  <si>
    <t>ภูมิภาค</t>
  </si>
  <si>
    <t>กระทรวงศึกษาธิการ</t>
  </si>
  <si>
    <t>ส่วนราชการอื่น</t>
  </si>
  <si>
    <t>  38,827</t>
  </si>
  <si>
    <t>  1,637</t>
  </si>
  <si>
    <t>  569,573</t>
  </si>
  <si>
    <t>  13,881,622</t>
  </si>
  <si>
    <t>  1,909,313</t>
  </si>
  <si>
    <t>  11,972,309</t>
  </si>
  <si>
    <t>  37,544</t>
  </si>
  <si>
    <t>  1,148</t>
  </si>
  <si>
    <t>  542,711</t>
  </si>
  <si>
    <t>  12,260,257</t>
  </si>
  <si>
    <t>  1,005,123</t>
  </si>
  <si>
    <t>  11,255,134</t>
  </si>
  <si>
    <t>    1,283</t>
  </si>
  <si>
    <t>     489</t>
  </si>
  <si>
    <t>    26,862</t>
  </si>
  <si>
    <t>    1,621,365</t>
  </si>
  <si>
    <t>     904,190</t>
  </si>
  <si>
    <t>        717,175</t>
  </si>
  <si>
    <t>ภาพรวมระดับประเทศ</t>
  </si>
  <si>
    <t>ประถมศึกษาปีที่ 6</t>
  </si>
  <si>
    <t>ภาษาไทย</t>
  </si>
  <si>
    <t>คณิตศาสตร์</t>
  </si>
  <si>
    <t>ภาษาอังกฤษ</t>
  </si>
  <si>
    <t>วิทยาศาสตร์</t>
  </si>
  <si>
    <t>มัธยมศึกษาปีที่ 3</t>
  </si>
  <si>
    <t>มัธยมศึกษาปีที่ 6</t>
  </si>
  <si>
    <t>จำนวนนักเรียน (คน)</t>
  </si>
  <si>
    <t>จำนวน</t>
  </si>
  <si>
    <t>-</t>
  </si>
  <si>
    <t>ก่อนประถมศึกษา</t>
  </si>
  <si>
    <t>ประถมศึกษา</t>
  </si>
  <si>
    <t>มัธยมศึกษาตอนต้น</t>
  </si>
  <si>
    <t>มัธยมศึกษาตอนปลาย</t>
  </si>
  <si>
    <t>ร้อยละ</t>
  </si>
  <si>
    <t>รวมทั้งหมด</t>
  </si>
  <si>
    <t>2. กระทรวงการพัฒนาสังคมและความมั่นคงของมนุษย์</t>
  </si>
  <si>
    <t>3. องค์กรในกำกับขึ้นตรงนายกรัฐมนตรี</t>
  </si>
  <si>
    <t>ปีงบประมาณ</t>
  </si>
  <si>
    <t>กระบี่</t>
  </si>
  <si>
    <t>กรุงเทพมหานคร</t>
  </si>
  <si>
    <t>กาญจนบุรี</t>
  </si>
  <si>
    <t>กาฬสินธุ์</t>
  </si>
  <si>
    <t>กำแพงเพชร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</si>
  <si>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</si>
  <si>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</si>
  <si>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</si>
  <si>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</si>
  <si>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</si>
  <si>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</si>
  <si>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</si>
  <si>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</si>
  <si>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</si>
  <si>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</si>
  <si>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</si>
  <si>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</si>
  <si>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</si>
  <si>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</si>
  <si>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</si>
  <si>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</si>
  <si>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</si>
  <si>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</si>
  <si>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</si>
  <si>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</si>
  <si>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</si>
  <si>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</si>
  <si>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</si>
  <si>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</si>
  <si>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</si>
  <si>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</si>
  <si>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</si>
  <si>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</si>
  <si>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</si>
  <si>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</si>
  <si>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</si>
  <si>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</si>
  <si>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</si>
  <si>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</si>
  <si>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</si>
  <si>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</si>
  <si>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</si>
  <si>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</si>
  <si>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</si>
  <si>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</si>
  <si>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</si>
  <si>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</si>
  <si>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</si>
  <si>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</si>
  <si>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</si>
  <si>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ลำปาง</t>
  </si>
  <si>
    <t>ลำพูน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</si>
  <si>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</si>
  <si>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</si>
  <si>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</si>
  <si>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</si>
  <si>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</si>
  <si>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</si>
  <si>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</si>
  <si>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</si>
  <si>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</si>
  <si>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</si>
  <si>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</si>
  <si>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</si>
  <si>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</si>
  <si>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</si>
  <si>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</si>
  <si>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</si>
  <si>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</si>
  <si>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</si>
  <si>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</si>
  <si>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อุดรธานี</t>
  </si>
  <si>
    <t>อุตรดิตถ์</t>
  </si>
  <si>
    <t>อุทัยธานี</t>
  </si>
  <si>
    <t>อุบลราชธานี</t>
  </si>
  <si>
    <t>หน่วย : ล้านบาท</t>
  </si>
  <si>
    <t>ระดับอุดมศึกษา</t>
  </si>
  <si>
    <t>ไม่ทราบ</t>
  </si>
  <si>
    <t>หน่วย : คน</t>
  </si>
  <si>
    <t>15 ปีขึ้นไป</t>
  </si>
  <si>
    <t>  37,190</t>
  </si>
  <si>
    <t>  652,693</t>
  </si>
  <si>
    <t>  83,120</t>
  </si>
  <si>
    <t>  36,396</t>
  </si>
  <si>
    <t>  593,308</t>
  </si>
  <si>
    <t>  50,597</t>
  </si>
  <si>
    <t>        794</t>
  </si>
  <si>
    <t>    59,385</t>
  </si>
  <si>
    <t>  32,523</t>
  </si>
  <si>
    <t>ชาย</t>
  </si>
  <si>
    <t>หญิง</t>
  </si>
  <si>
    <t>ในเขตเทศบาล</t>
  </si>
  <si>
    <t>นอกเขตเทศบาล</t>
  </si>
  <si>
    <t>ภาคกลาง</t>
  </si>
  <si>
    <t>ภาคเหนือ</t>
  </si>
  <si>
    <t>ภาคใต้</t>
  </si>
  <si>
    <t>กระทรวงการท่องเที่ยวและกีฬา</t>
  </si>
  <si>
    <t>กระทรวงวัฒนธรรม</t>
  </si>
  <si>
    <t>กระทรวงมหาดไทย</t>
  </si>
  <si>
    <t>สำนักงานตำรวจแห่งชาติ</t>
  </si>
  <si>
    <t>กระทรวงการพัฒนาสังคมและความมั่นคงของมนุษย์</t>
  </si>
  <si>
    <t>รวมทุกสังกัด</t>
  </si>
  <si>
    <t xml:space="preserve">กระทรวงศึกษาธิการ </t>
  </si>
  <si>
    <t>รัฐบาล</t>
  </si>
  <si>
    <t>เอกชน</t>
  </si>
  <si>
    <t>อาชีวศึกษา</t>
  </si>
  <si>
    <t>สัดส่วน</t>
  </si>
  <si>
    <t>สัดส่วน (ร้อยละ)</t>
  </si>
  <si>
    <t>สถานศึกษา (แห่ง)</t>
  </si>
  <si>
    <t xml:space="preserve"> ปีงบประมาณ</t>
  </si>
  <si>
    <t>ศิลปะ</t>
  </si>
  <si>
    <t>ฐานะยากจน</t>
  </si>
  <si>
    <t>มีปัญหาครอบครัว</t>
  </si>
  <si>
    <t>สรุปผลที่ได้จากการติดตาม</t>
  </si>
  <si>
    <t>ศึกษาต่อ</t>
  </si>
  <si>
    <t>เข้าสู่ตลาดแรงงาน</t>
  </si>
  <si>
    <t>อื่นๆ</t>
  </si>
  <si>
    <t>ปวช.</t>
  </si>
  <si>
    <t>ปวส.</t>
  </si>
  <si>
    <t>ไม่มีงานทำ</t>
  </si>
  <si>
    <t>ตรงตามวุฒิ</t>
  </si>
  <si>
    <t>ไม่ตรงตามวุฒิ</t>
  </si>
  <si>
    <t>15-39 ปี</t>
  </si>
  <si>
    <t>40-59 ปี</t>
  </si>
  <si>
    <t>15-59 ปี</t>
  </si>
  <si>
    <t>60 ปีขึ้นไป</t>
  </si>
  <si>
    <t>จำนวนประชากรในวัยเรียน (คน)*</t>
  </si>
  <si>
    <t xml:space="preserve">ระดับการศึกษา </t>
  </si>
  <si>
    <t xml:space="preserve"> -</t>
  </si>
  <si>
    <t>ที่มา: สำนักงานคณะกรรมการการศึกษาขั้นพื้นฐาน (สพฐ.)</t>
  </si>
  <si>
    <t>ประมาณการผู้เข้าสู่ตลาดแรงงาน</t>
  </si>
  <si>
    <t>อัตราการอ่านออกเขียนได้ (ร้อยละ)</t>
  </si>
  <si>
    <t>จำนวนประชากร (พันคน)</t>
  </si>
  <si>
    <t>หน่วย : ปี</t>
  </si>
  <si>
    <t>บึงกาฬ</t>
  </si>
  <si>
    <t xml:space="preserve">              </t>
  </si>
  <si>
    <t>4. กรุงเทพมหานคร</t>
  </si>
  <si>
    <t>จำนวนผู้สำเร็จการศึกษา (คน)</t>
  </si>
  <si>
    <t>ที่มา : สำนักงานเลขาธิการสภาการศึกษา กระทรวงศึกษาธิการ</t>
  </si>
  <si>
    <t>หน่วย : ร้อยละ</t>
  </si>
  <si>
    <t>1. กระทรวงมหาดไทย</t>
  </si>
  <si>
    <t>ครู/อาจารย์ (คน)</t>
  </si>
  <si>
    <t>นักเรียน นิสิต นักศึกษา (คน)</t>
  </si>
  <si>
    <t>ล้านบาท</t>
  </si>
  <si>
    <t>รวมสัญญาการกู้เงิน</t>
  </si>
  <si>
    <t>ที่มา : กองวิจัยตลาดแรงงาน กรมการจัดหางาน กระทรวงแรงงาน</t>
  </si>
  <si>
    <t>พระนครศรีอยุธยา</t>
  </si>
  <si>
    <t>ที่มา : สถิติการศึกษา สำนักงานปลัดกระทรวงศึกษาธิการ</t>
  </si>
  <si>
    <t xml:space="preserve">ที่มา : สถิติการศึกษา สำนักงานปลัดกระทรวงศึกษาธิการ </t>
  </si>
  <si>
    <t>หมายเหตุ : เฉพาะนักเรียนในสังกัด สพฐ.</t>
  </si>
  <si>
    <t>มีปัญหาในการปรับตัว</t>
  </si>
  <si>
    <t>ต้องคดีถูกจับ</t>
  </si>
  <si>
    <t>เจ็บป่วยอุบัติเหตุ</t>
  </si>
  <si>
    <t>อพยพตามผู้ปกครอง</t>
  </si>
  <si>
    <t>หาเลี้ยงครอบครัว</t>
  </si>
  <si>
    <t>กรณีอื่นๆ</t>
  </si>
  <si>
    <t>ที่มา : สำนักงานคณะกรรมการการศึกษาขั้นพื้นฐาน (สพฐ.)</t>
  </si>
  <si>
    <t>เข้าเรียนชั้น ป.1 ปีการศึกษา 2539 ถึงระดับ ม.ปลาย ปีการศึกษา 2550</t>
  </si>
  <si>
    <t>เข้าเรียนชั้น ป.1 ปีการศึกษา 2540 ถึงระดับ ม.ปลาย ปีการศึกษา 2551</t>
  </si>
  <si>
    <t>เข้าเรียนชั้น ป.1 ปีการศึกษา 2541 ถึงระดับ ม.ปลาย ปีการศึกษา 2552</t>
  </si>
  <si>
    <t>เข้าเรียนชั้น ป.1 ปีการศึกษา 2542 ถึงระดับ ม.ปลาย ปีการศึกษา 2553</t>
  </si>
  <si>
    <t>เข้าเรียนชั้น ป.1 ปีการศึกษา 2543 ถึงระดับ ม.ปลาย ปีการศึกษา 2554</t>
  </si>
  <si>
    <t>เข้าเรียนชั้น ป.1 ปีการศึกษา 2544 ถึงระดับ ม.ปลาย ปีการศึกษา 2555</t>
  </si>
  <si>
    <t>เข้าเรียนชั้น ป.1 ปีการศึกษา 2545 ถึงระดับ ม.ปลาย ปีการศึกษา 2556</t>
  </si>
  <si>
    <t>จำนวนนักเรียนมัธยมศึกษาตอนปลาย (คน)</t>
  </si>
  <si>
    <t>ประเภทการศึกษา</t>
  </si>
  <si>
    <t>สามัญศึกษา</t>
  </si>
  <si>
    <t>มัธยมศึกษาตอนปลาย (สามัญ)</t>
  </si>
  <si>
    <t>มัธยมศึกษาตอนปลาย (อาชีวะ)</t>
  </si>
  <si>
    <t>หมายเหตุ  :  ระดับอุดมศึกษารวมทั้งสถาบันจำกัดรับ และไม่จำกัดรับ</t>
  </si>
  <si>
    <t>ปี</t>
  </si>
  <si>
    <t>na.</t>
  </si>
  <si>
    <t>สังคมศึกษา ศาสนาและวัฒนธรรม</t>
  </si>
  <si>
    <t>การงานอาชีพและเทคโนโลยี</t>
  </si>
  <si>
    <t>สุขศึกษาและพลศึกษา</t>
  </si>
  <si>
    <t>งบประมาณด้านการศึกษา</t>
  </si>
  <si>
    <t>การศึกษาไม่กำหนดระดับ</t>
  </si>
  <si>
    <t>การบริการสนับสนุนการศึกษา</t>
  </si>
  <si>
    <t>การวิจัยและการพัฒนาด้านการศึกษา</t>
  </si>
  <si>
    <t>สมรส</t>
  </si>
  <si>
    <t>ระดับ/ประเภทการศึกษา</t>
  </si>
  <si>
    <t>คะแนนเฉลี่ยรวม</t>
  </si>
  <si>
    <t>รวมทุกชั้น</t>
  </si>
  <si>
    <t>ภาคตะวันออกเฉียงเหนือ</t>
  </si>
  <si>
    <t xml:space="preserve">   ป. 1</t>
  </si>
  <si>
    <t xml:space="preserve">   ป. 2</t>
  </si>
  <si>
    <t xml:space="preserve">   ป. 3</t>
  </si>
  <si>
    <t xml:space="preserve">   ป. 4</t>
  </si>
  <si>
    <t xml:space="preserve">   ป. 5</t>
  </si>
  <si>
    <t xml:space="preserve">   ป. 6</t>
  </si>
  <si>
    <t xml:space="preserve">   ม. 1</t>
  </si>
  <si>
    <t xml:space="preserve">   ม. 2</t>
  </si>
  <si>
    <t xml:space="preserve">   ม. 3</t>
  </si>
  <si>
    <t xml:space="preserve">   ม. 4 / ปวช. 1</t>
  </si>
  <si>
    <t xml:space="preserve">   ม. 5 / ปวช. 2</t>
  </si>
  <si>
    <t xml:space="preserve">   ม. 6 / ปวช. 3</t>
  </si>
  <si>
    <t xml:space="preserve">   ม.ปลาย สายสามัญ</t>
  </si>
  <si>
    <t xml:space="preserve">   ม.ปลาย สายอาชีวศึกษา (ปวช.)</t>
  </si>
  <si>
    <t>จำนวนผู้ที่อ่านออกเขียนได้ (พันคน)</t>
  </si>
  <si>
    <t>ระดับก่อนวัยเรียน ประถมศึกษาและมัธยมศึกษา</t>
  </si>
  <si>
    <t>รวมการศึกษา</t>
  </si>
  <si>
    <t>ปีที่เข้าศึกษา</t>
  </si>
  <si>
    <t>จำนวนผู้จบชั้น ป.6 (คน)</t>
  </si>
  <si>
    <t>จำนวนผู้จบชั้น ม.3 (คน)</t>
  </si>
  <si>
    <t>อัตราการเรียนต่อ (ร้อยละ)</t>
  </si>
  <si>
    <t>จำนวนผู้จบชั้น ม.ตอนปลาย (คน)</t>
  </si>
  <si>
    <t>ผลิตภัณฑ์มวลรวมภายในประเทศ (GDP)</t>
  </si>
  <si>
    <t>งบประมาณแผ่นดิน</t>
  </si>
  <si>
    <t>งบประมาณรายจ่ายการศึกษา</t>
  </si>
  <si>
    <t>การศึกษาอื่น</t>
  </si>
  <si>
    <t>รายการ</t>
  </si>
  <si>
    <t>จำนวนนักเรียนต้นปี (คน)</t>
  </si>
  <si>
    <t>จำนวนนักเรียนออกกลางคัน (คน)</t>
  </si>
  <si>
    <t xml:space="preserve">   - ก่อนประถมศึกษา</t>
  </si>
  <si>
    <t xml:space="preserve">   - ประถมศึกษา</t>
  </si>
  <si>
    <t xml:space="preserve">   - มัธยมศึกษาตอนต้น</t>
  </si>
  <si>
    <t xml:space="preserve">   - มัธยมศึกษาตอนปลาย</t>
  </si>
  <si>
    <t xml:space="preserve">   - ปริญญาตรีและต่ำกว่า</t>
  </si>
  <si>
    <t xml:space="preserve">   - เรียนต่อชั้น ม.1</t>
  </si>
  <si>
    <t xml:space="preserve">   - เรียนต่อชั้น ม.4 / ปวช.1</t>
  </si>
  <si>
    <t xml:space="preserve">   - เรียนต่อชั้น ม.4</t>
  </si>
  <si>
    <t xml:space="preserve">   - เรียนต่อชั้น ปวช.1</t>
  </si>
  <si>
    <t xml:space="preserve">   - เรียนต่อชั้นอุดมศึกษาปีที่ 1</t>
  </si>
  <si>
    <t xml:space="preserve">   - เรียนต่อชั้น ปวส.1</t>
  </si>
  <si>
    <t xml:space="preserve">   - เรียนต่อชั้นปริญญาตรีปีที่ 1</t>
  </si>
  <si>
    <t xml:space="preserve">   - ป.6 เรียนต่อชั้น ม.1</t>
  </si>
  <si>
    <t xml:space="preserve">   - ม.3 เรียนต่อชั้น ม.4 / ปวช.1 </t>
  </si>
  <si>
    <t xml:space="preserve">   - ม.ปลาย เรียนต่อชั้นอุดมศึกษาปีที่ 1</t>
  </si>
  <si>
    <t>ปีการการศึกษา</t>
  </si>
  <si>
    <t>ระดับชั้น</t>
  </si>
  <si>
    <t xml:space="preserve">   - มัธยมศึกษา</t>
  </si>
  <si>
    <t xml:space="preserve">   - อุดมศึกษา</t>
  </si>
  <si>
    <t>รวมนักเรียน นิสิต นักศึกษาทุกระดับชั้น (คน)</t>
  </si>
  <si>
    <t>ที่มา :  สำนักงานเลขาธิการสภาการศึกษา กระทรวงศึกษาธิการ</t>
  </si>
  <si>
    <t>หมายเหตุ : 1) จำนวนผู้เรียนการศึกษานอกระบบโรงเรียน สังกัดสำนักงานส่งเสริมการศึกษานอกระบบและการศึกษาตามอัธยาศัย</t>
  </si>
  <si>
    <t xml:space="preserve">       - สำนักพัฒนาสังคม</t>
  </si>
  <si>
    <t xml:space="preserve">       - สำนักงานตำรวจแห่งชาติ : กองบัญชาการตำรวจตระเวนชายแดน</t>
  </si>
  <si>
    <t xml:space="preserve">     - แบบรายหัว (คน)</t>
  </si>
  <si>
    <t xml:space="preserve">     - เทียบเท่าทำงานเต็มเวลา (FTE)</t>
  </si>
  <si>
    <t>ที่มา : สำนักงานคณะกรรมการวิจัยแห่งชาติ</t>
  </si>
  <si>
    <t xml:space="preserve">หมายเหตุ :  1) บุคลากรทางการวิจัยและพัฒนา ประกอบด้วย 1. นักวิจัย 2. ผู้ช่วยนักวิจัย และ 3. ผู้ทำงานสนับสนุนอื่น ๆ </t>
  </si>
  <si>
    <t>วิชา</t>
  </si>
  <si>
    <t>กลุ่มอายุ</t>
  </si>
  <si>
    <t>เพศ</t>
  </si>
  <si>
    <t>ที่มา : สำนักงานเลขาธิการสภาการศึกษา กระทรวงศึกษาธิการ คำนวณจากข้อมูลตัวอย่างของการสํารวจภาวะการทํางานของประชากรทั่วราชอาณาจักร รอบที่ 3 สำรวจโดยสำนักงานสถิติแห่งชาติ</t>
  </si>
  <si>
    <t xml:space="preserve">กลุ่มอายุ </t>
  </si>
  <si>
    <t>เขตที่อยู่อาศัย</t>
  </si>
  <si>
    <t>ประเทศ</t>
  </si>
  <si>
    <t xml:space="preserve">ไทย </t>
  </si>
  <si>
    <t xml:space="preserve">ญี่ปุ่น </t>
  </si>
  <si>
    <t xml:space="preserve">สิงคโปร์ </t>
  </si>
  <si>
    <t>ไต้หวัน</t>
  </si>
  <si>
    <t>มาเลเซีย</t>
  </si>
  <si>
    <t>ฟิลิปปินส์</t>
  </si>
  <si>
    <t>อินโดนีเซีย</t>
  </si>
  <si>
    <t>รวมประเทศทั้งหมด</t>
  </si>
  <si>
    <t>สิงคโปร์</t>
  </si>
  <si>
    <t xml:space="preserve">ไต้หวัน </t>
  </si>
  <si>
    <t xml:space="preserve">มาเลเซีย </t>
  </si>
  <si>
    <t>ญี่ปุ่น</t>
  </si>
  <si>
    <t>ไทย</t>
  </si>
  <si>
    <t>หมายเหตุ  ปีงบประมาณ 2546 มีการปรับโครงสร้างกระทรวงศึกษาธิการ โดยรวมสำนักงานคณะกรรมการการประถมศึกษาแห่งชาติ กรมสามัญศึกษา กรมวิชาการ และสำนักงานศึกษาธิการจังหวัดและสำนักงานศึกษาธิการอำเภอ เป็นสำนักงานคณะกรรมการการศึกษาขั้นพื้นฐาน</t>
  </si>
  <si>
    <t xml:space="preserve">              การศึกษาขั้นพื้นฐาน หมายถึง การศึกษาระดับก่อนวัยเรียน ประถมศึกษาและมัธยมศึกษา</t>
  </si>
  <si>
    <t>งบประมาณกองทุน กยศ. (ล้านบาท)</t>
  </si>
  <si>
    <t>หมายเหตุ : ปี 2549 เปลี่ยนเป็นการกู้ยืม กรอ. และถูกยกเลิกไปในปี 2550</t>
  </si>
  <si>
    <t>หนี้ที่ได้รับชำระ (สะสม) (ล้านบาท)</t>
  </si>
  <si>
    <t>ที่มา :  สถาบันทดสอบทางการศึกษาแห่งชาติ (องค์การมหาชน)  ประมวลผลโดยกองพัฒนาข้อมูลและตัวชี้วัดสังคม สศช.</t>
  </si>
  <si>
    <t xml:space="preserve">   - ปริญญาตรี</t>
  </si>
  <si>
    <t>ที่มา : สำนักงานคณะกรรมการการอาชีวศึกษา กระทรวงศึกษาธิการ</t>
  </si>
  <si>
    <t>ประเภทวิชา</t>
  </si>
  <si>
    <t xml:space="preserve">   - มัธยมศึกษาปีที่ 3</t>
  </si>
  <si>
    <t xml:space="preserve">   - มัธยมศึกษาปีที่ 6</t>
  </si>
  <si>
    <t xml:space="preserve">   - ประกาศนียบัตรวิชาชีพ (ปวช. ปีที่ 3)</t>
  </si>
  <si>
    <t xml:space="preserve">   - ประกาศนียบัตรวิชาชีพชั้นสูง/อนุปริญญา</t>
  </si>
  <si>
    <t xml:space="preserve">      - ม. 4</t>
  </si>
  <si>
    <t xml:space="preserve">      - ม. 5</t>
  </si>
  <si>
    <t xml:space="preserve">      - ม. 6</t>
  </si>
  <si>
    <t xml:space="preserve">     - ปวช. 2</t>
  </si>
  <si>
    <t xml:space="preserve">     - ปวช. 1</t>
  </si>
  <si>
    <t xml:space="preserve">     - ปวช. 3</t>
  </si>
  <si>
    <t xml:space="preserve">   - ปริญญาตรีและต่ำกว่า***</t>
  </si>
  <si>
    <t xml:space="preserve">               **  ร้อยละของนักเรียนต่อประชากรในวัยเรียนในช่วงอายุเดียวกัน บางชั้นปี เกิน 100% เนื่องจากเป็นการคำนวณอัตราการเข้าเรียนอย่างหยาบ ซึ่งมีจำนวนนักเรียนมากกว่าจำนวนประชากร</t>
  </si>
  <si>
    <t>เข้าเรียนชั้น ป.1 ปีการศึกษา 2546 ถึงระดับ ม.ปลาย ปีการศึกษา 2557</t>
  </si>
  <si>
    <t>เข้าเรียนชั้น ป.1  ปีการศึกษา 2548  ถึงระดับ ม.ปลาย ปีการศึกษา 2559</t>
  </si>
  <si>
    <t xml:space="preserve">      + มัธยมศึกษาตอนต้น</t>
  </si>
  <si>
    <t xml:space="preserve">      + มัธยมศึกษาตอนปลาย</t>
  </si>
  <si>
    <t>หมายเหตุ :  รวมอุดมศึกษาที่เกินปี 4 (มากกว่า 21 ปี) และสูงกว่าปริญญาตรี และตั้งแต่ปี 2558 จำนวนนักเรียนสังกัด..มีการนับซ้ำ</t>
  </si>
  <si>
    <t>(ไม่มีข้อมูล)</t>
  </si>
  <si>
    <t>ผู้กู้ยืมรายเก่า</t>
  </si>
  <si>
    <t>ผู้กู้ยืมรายใหม่</t>
  </si>
  <si>
    <t xml:space="preserve">หนี้ที่ครบกำหนดชำระ </t>
  </si>
  <si>
    <t>ราย</t>
  </si>
  <si>
    <t>(กยศ.ไม่ได้ขอ งปม.)</t>
  </si>
  <si>
    <t>ปริญญาตรี</t>
  </si>
  <si>
    <t>ที่มา : สำนักงานคณะกรรมการการอาชีวศึกษา</t>
  </si>
  <si>
    <t>จำนวนครู (คน)</t>
  </si>
  <si>
    <t>จังหวัด</t>
  </si>
  <si>
    <t xml:space="preserve"> หมายเหตุ  (1) อัตราการเรียนต่อของนักเรียน หมายถึง การเปรียบเทียบจำนวนนักเรียนที่เข้าใหม่ในระดับการศึกษาระดับใดระดับหนึ่งในปีการศึกษาปัจจุบัน  กับจำนวนผู้สำเร็จการศึกษาในระดับการศึกษาที่ต่ำลงมาหนึ่งระดับของปีการศึกษาที่แล้ว</t>
  </si>
  <si>
    <t>การอ่าน</t>
  </si>
  <si>
    <t>ที่มา : สถาบันส่งเสริมการสอนวิทยาศาสตร์และเทคโนโลยี (สสวท.) กระทรวงศึกษาธิการ</t>
  </si>
  <si>
    <t>ตารางที่</t>
  </si>
  <si>
    <t>หัวข้อ และ รายละเอียด</t>
  </si>
  <si>
    <t>ปี พ.ศ.</t>
  </si>
  <si>
    <t>ความต่อเนื่องของข้อมูล</t>
  </si>
  <si>
    <t>วันที่ปรับปรุงข้อมูลล่าสุด</t>
  </si>
  <si>
    <t>1.1</t>
  </si>
  <si>
    <t>1.2</t>
  </si>
  <si>
    <t>1.3</t>
  </si>
  <si>
    <t>1.4</t>
  </si>
  <si>
    <t>1.5</t>
  </si>
  <si>
    <t>1.6</t>
  </si>
  <si>
    <t>1.7</t>
  </si>
  <si>
    <t>1.8</t>
  </si>
  <si>
    <t>อัตราการเรียนต่อระดับมัธยมศึกษาและอุดมศึกษา</t>
  </si>
  <si>
    <t>สถานภาพการทำงานของผู้สำเร็จอาชีวศึกษา</t>
  </si>
  <si>
    <t>สถานะของผู้สำเร็จอาชีวศึกษาที่ติดตามได้</t>
  </si>
  <si>
    <t>การติดตามผลการมีงานทำ ผู้สำเร็จอาชีวศึกษา</t>
  </si>
  <si>
    <t>จำนวนและสัดส่วนผู้สำเร็จการศึกษาระดับมัธยมศึกษาตอนปลาย สายสามัญและอาชีวศึกษา</t>
  </si>
  <si>
    <t>งบประมาณกองทุนเงินให้กู้ยืมเพื่อการศึกษา ผู้กู้ จำนวนเงินกู้ยืม หนี้ที่ครบกำหนดชำระ และหนี้ที่ได้รับชำระ</t>
  </si>
  <si>
    <t>งบประมาณรายจ่ายด้านการศึกษา จำแนกตามระดับการศึกษา</t>
  </si>
  <si>
    <t>งบประมาณรายจ่ายด้านการศึกษาต่อ GDP และงบประมาณด้านการศึกษาต่องบประมาณแผ่นดิน</t>
  </si>
  <si>
    <t>ผลการทดสอบโครงการประเมินผลนักเรียนร่วมกับนานาชาติ (PISA)</t>
  </si>
  <si>
    <t>ผลการจัดอันดับความสามารถในการแข่งขันของประเทศไทย ด้านการศึกษา (Education Infrastructure)</t>
  </si>
  <si>
    <t>ผลการจัดอันดับความสามารถในการแข่งขันของประเทศไทย ด้านโครงสร้างพื้นฐานทางเทคโนโลยี (Technological Infrastructure)</t>
  </si>
  <si>
    <t>ผลการจัดอันดับความสามารถในการแข่งขันของประเทศไทย ด้านโครงสร้างพื้นฐานทางวิทยาศาสตร์ (Scientific Infrastructure)</t>
  </si>
  <si>
    <t>ผลการจัดอันดับความสามารถในการแข่งขันโดยรวมของประเทศไทย (Overall Performance)</t>
  </si>
  <si>
    <t>จำนวนปีการศึกษาเฉลี่ยของประชากรไทย จำแนกตามกลุ่มอายุและจังหวัด</t>
  </si>
  <si>
    <t>จำนวนปีการศึกษาเฉลี่ยของประชากรไทย จำแนกตามกลุ่มอายุและภูมิภาค</t>
  </si>
  <si>
    <t>จำนวนปีการศึกษาเฉลี่ยของประชากรไทย จำแนกตามกลุ่มอายุและเขตที่อยู่อาศัย</t>
  </si>
  <si>
    <t>จำนวนปีการศึกษาเฉลี่ยของประชากรไทย จำแนกตามกลุ่มอายุและเพศ</t>
  </si>
  <si>
    <t>ผลทดสอบทางการศึกษา จำแนกตามรายวิชาและระดับการศึกษา</t>
  </si>
  <si>
    <t>จำนวนและอัตราส่วนนักเรียนต่อครูระดับที่สอนในการศึกษาขั้นพื้นฐาน จำแนกตามระดับการศึกษาและรายสังกัด</t>
  </si>
  <si>
    <t>จำนวนและอัตราการอ่านออกเขียนได้ของประชากรอายุ 6 ปีขึ้นไป</t>
  </si>
  <si>
    <t>จำนวนบุคลากรทางการวิจัยและพัฒนา</t>
  </si>
  <si>
    <t>จำนวนศูนย์การเรียน สถานเลี้ยงเด็ก ศูนย์พัฒนาเด็ก และจำนวนนักเรียนระดับก่อนประถมศึกษา นอกระบบโรงเรียน จำแนกตามสังกัด</t>
  </si>
  <si>
    <t>จำนวนสถานศึกษา ครู/อาจารย์ และนักเรียน นิสิต นักศึกษาในระบบโรงเรียน ในกรุงเทพมหานครและส่วนภูมิภาค</t>
  </si>
  <si>
    <t>จำนวนสถานศึกษา ครู/อาจารย์ และนักเรียน นิสิต นักศึกษาในระบบโรงเรียน</t>
  </si>
  <si>
    <t>จำนวนและสัดส่วนของนักเรียนมัธยมศึกษาตอนปลาย สายสามัญศึกษาและอาชีวศึกษา</t>
  </si>
  <si>
    <t>จำนวนนักเรียน นิสิต นักศึกษาในระบบโรงเรียน ในสถานศึกษาของรัฐบาลและเอกชน จำแนกตามระดับการศึกษา</t>
  </si>
  <si>
    <t>อัตราการคงอยู่ของนักเรียนในระดับการศึกษาขั้นพื้นฐาน</t>
  </si>
  <si>
    <t>ร้อยละของนักเรียนที่ออกกลางคัน จำแนกตามระดับการศึกษาและสาเหตุ</t>
  </si>
  <si>
    <t>จำนวนนักเรียนที่ออกกลางคัน จำแนกตามระดับการศึกษาและตามสาเหตุ</t>
  </si>
  <si>
    <t>จำนวนและร้อยละของนักเรียนออกกลางคัน จำแนกตามระดับการศึกษา</t>
  </si>
  <si>
    <t>1</t>
  </si>
  <si>
    <t>ทั่วไป</t>
  </si>
  <si>
    <t>ทุกปี</t>
  </si>
  <si>
    <t>2</t>
  </si>
  <si>
    <t>ทรัพยากรทางการศึกษา</t>
  </si>
  <si>
    <t>3</t>
  </si>
  <si>
    <t>คุณภาพการศึกษา</t>
  </si>
  <si>
    <t>4</t>
  </si>
  <si>
    <t>การลงทุนทางการศึกษา</t>
  </si>
  <si>
    <t>5</t>
  </si>
  <si>
    <t>ผู้สำเร็จการศึกษา</t>
  </si>
  <si>
    <t xml:space="preserve">              ** ข้อมูลกองบัญชาการตำรวจตระเวนชายแดน สำนักงานตำรวจแห่งชาติ  โอนไปอยู่ในความดูแลของกระทรวงมหาดไทย</t>
  </si>
  <si>
    <t>ที่มา : การสำรวจการอ่านของประชากร สำนักงานสถิติแห่งชาติ กระทรวงดิจิทัลเพื่อเศรษฐกิจและสังคม</t>
  </si>
  <si>
    <t>2543 - 2561</t>
  </si>
  <si>
    <t>การหางานทำของผู้สำเร็จอาชีวศึกษาที่เข้าสู่ตลาดแรงงาน</t>
  </si>
  <si>
    <t>หมายเหตุ :  * สถานรับเลี้ยงเด็กเอกชน ที่จดทะเบียน ได้แก่ สถานรับเลี้ยงเด็กเอกชน สถานสงเคราะห์เด็กเอกชน สถานแรกรับเด็กเอกชน สถานพัฒนาและฟื้นฟูเด็กเอกชน</t>
  </si>
  <si>
    <t>ต้องคดี/ถูกจับ</t>
  </si>
  <si>
    <t>เจ็บป่วย/อุบัติเหตุ</t>
  </si>
  <si>
    <t xml:space="preserve">                2) FTE : Full-Time Equivalent Personel หมายถึง บุคลากรทางการวิจัยและพัฒนาที่ทำงานเทียบเท่าเต็มเวลา</t>
  </si>
  <si>
    <t xml:space="preserve">     - ทำการวิจัยเทียบเท่าเต็มเวลา (FTE) (คน-ปี)</t>
  </si>
  <si>
    <t xml:space="preserve">     - ทำการวิจัยเทียบเท่าเต็มเวลา (FTE) (คน-ปี) </t>
  </si>
  <si>
    <t>ทุก 3 ปี</t>
  </si>
  <si>
    <t>ทุก 2 ปี</t>
  </si>
  <si>
    <t>สำนักงานพระพุทธศาสนาแห่งชาติ สำนักนายกรัฐมนตรี</t>
  </si>
  <si>
    <t>กระทรวงการอุดมศึกษา วิทยาศาสตร์ วิจัยและนวัตกรรม</t>
  </si>
  <si>
    <t>ที่มา : งบประมาณโดยสังเขป ประจำปีงบประมาณ 2535 - 2565 สำนักงบประมาณ</t>
  </si>
  <si>
    <t>ที่มา : งบประมาณโดยสังเขป ประจำปีงบประมาณ พ.ศ. 2535 - 2565 สำนักงบประมาณ</t>
  </si>
  <si>
    <t>ตารางที่ 1.2 อัตราการเรียนต่อระดับมัธยมศึกษาและอุดมศึกษา</t>
  </si>
  <si>
    <t>ตารางที่ 1.3  จำนวนและร้อยละของนักเรียนออกกลางคัน จำแนกตามระดับการศึกษา</t>
  </si>
  <si>
    <t>ตารางที่ 1.4  จำนวนนักเรียนที่ออกกลางคัน จำแนกตามระดับการศึกษาและตามสาเหตุ</t>
  </si>
  <si>
    <t>ตารางที่ 1.5 ร้อยละของนักเรียนที่ออกกลางคัน จำแนกตามระดับการศึกษาและสาเหตุ</t>
  </si>
  <si>
    <t>ตารางที่ 1.7  จำนวนนักเรียน นิสิต นักศึกษาในระบบโรงเรียน ในสถานศึกษาของรัฐบาลและเอกชน จำแนกตามระดับการศึกษา</t>
  </si>
  <si>
    <t>ตารางที่ 1.8 จำนวนและสัดส่วนของนักเรียนมัธยมศึกษาตอนปลาย สายสามัญศึกษาและอาชีวศึกษา</t>
  </si>
  <si>
    <t>ตารางที่ 1.9 จำนวนผู้เรียนการศึกษานอกระบบโรงเรียน จำแนกตามระดับ ประเภทการศึกษาและสังกัด</t>
  </si>
  <si>
    <t>ตารางที่ 2.1 จำนวนสถานศึกษา ครู/อาจารย์ และนักเรียน นิสิต นักศึกษาในระบบโรงเรียน</t>
  </si>
  <si>
    <t>ตารางที่ 2.2 จำนวนสถานศึกษา ครู/อาจารย์ และนักเรียน นิสิต นักศึกษาในระบบโรงเรียนในกรุงเทพมหานครและส่วนภูมิภาค</t>
  </si>
  <si>
    <t>ตารางที่ 2.3 จำนวนศูนย์การเรียน สถานเลี้ยงเด็ก ศูนย์พัฒนาเด็ก และจำนวนนักเรียนระดับก่อนประถมศึกษา นอกระบบโรงเรียน จำแนกตามสังกัด</t>
  </si>
  <si>
    <t>ตารางที่ 2.4 จำนวนบุคลากรทางการวิจัยและพัฒนา</t>
  </si>
  <si>
    <t>ตารางที่ 3.1 จำนวนและอัตราการอ่านออกเขียนได้ของประชากรอายุ 6 ปีขึ้นไป</t>
  </si>
  <si>
    <t>ตารางที่ 3.2 จำนวนและอัตราส่วนนักเรียนต่อครูระดับที่สอนในการศึกษาขั้นพื้นฐาน จำแนกตามระดับการศึกษาและรายสังกัด</t>
  </si>
  <si>
    <t>ตารางที่ 3.3  ผลทดสอบทางการศึกษา จำแนกตามรายวิชาและระดับการศึกษา</t>
  </si>
  <si>
    <t>ตารางที่ 3.4 จำนวนปีการศึกษาเฉลี่ยของประชากรไทย จำแนกตามกลุ่มอายุและเพศ</t>
  </si>
  <si>
    <t>ตารางที่ 3.5 จำนวนปีการศึกษาเฉลี่ยของประชากรไทย จำแนกตามกลุ่มอายุและเขตที่อยู่อาศัย</t>
  </si>
  <si>
    <t>ตารางที่ 3.6 จำนวนปีการศึกษาเฉลี่ยของประชากรไทย จำแนกตามกลุ่มอายุและภูมิภาค</t>
  </si>
  <si>
    <t>ตารางที่ 3.7 จำนวนปีการศึกษาเฉลี่ยของประชากรไทย จำแนกตามกลุ่มอายุและจังหวัด</t>
  </si>
  <si>
    <t xml:space="preserve">ตารางที่ 3.8 ผลการจัดอันดับความสามารถในการแข่งขันโดยรวมของประเทศไทย (Overall Performance) </t>
  </si>
  <si>
    <t>ตารางที่ 3.9 ผลการจัดอันดับความสามารถในการแข่งขันของประเทศไทย ด้านโครงสร้างพื้นฐานทางวิทยาศาสตร์ (Scientific Infrastructure)</t>
  </si>
  <si>
    <t xml:space="preserve">ตารางที่ 3.10 ผลการจัดอันดับความสามารถในการแข่งขันของประเทศไทย ด้านโครงสร้างพื้นฐานทางเทคโนโลยี (Technological Infrastructure) </t>
  </si>
  <si>
    <t>ตารางที่ 3.11 ผลการจัดอันดับความสามารถในการแข่งขันของประเทศไทย ด้านการศึกษา (Education Infrastructure)</t>
  </si>
  <si>
    <t>ตารางที่ 3.12 ผลการทดสอบโครงการประเมินผลนักเรียนร่วมกับนานาชาติ (PISA)</t>
  </si>
  <si>
    <t>ตารางที่ 4.1 งบประมาณรายจ่ายด้านการศึกษาต่อ GDP และงบประมาณด้านการศึกษาต่องบประมาณแผ่นดิน</t>
  </si>
  <si>
    <t>ตารางที่ 4.2 งบประมาณรายจ่ายด้านการศึกษา จำแนกตามระดับการศึกษา</t>
  </si>
  <si>
    <t>ตารางที่ 4.3 งบประมาณกองทุนเงินให้กู้ยืมเพื่อการศึกษา ผู้กู้ จำนวนเงินกู้ยืม หนี้ที่ครบกำหนดชำระ และหนี้ที่ได้รับชำระ</t>
  </si>
  <si>
    <t>ตารางที่ 5.1 จำนวนผู้สำเร็จการศึกษา  จำแนกตามระดับและประเภทการศึกษา</t>
  </si>
  <si>
    <t>ตารางที่ 5.2 จำนวนและสัดส่วนผู้สำเร็จการศึกษาระดับมัธยมศึกษาตอนปลายสายสามัญและอาชีวศึกษา</t>
  </si>
  <si>
    <t>ตารางที่ 5.3 การติดตามผลการมีงานทำ ผู้สำเร็จอาชีวศึกษา</t>
  </si>
  <si>
    <t>ตารางที่ 5.5 การหางานทำของผู้สำเร็จอาชีวศึกษาที่เข้าสู่ตลาดแรงงาน</t>
  </si>
  <si>
    <t>ตารางที่ 5.6 สถานภาพการทำงานของผู้สำเร็จอาชีวศึกษา</t>
  </si>
  <si>
    <t>จำนวนผู้สำเร็จการศึกษา จำแนกตามระดับและประเภทการศึกษา</t>
  </si>
  <si>
    <t>มีงานทำ</t>
  </si>
  <si>
    <t>อัตราส่วนนักเรียนต่อครู</t>
  </si>
  <si>
    <t xml:space="preserve"> </t>
  </si>
  <si>
    <t xml:space="preserve">                  -  </t>
  </si>
  <si>
    <t xml:space="preserve">                 -  </t>
  </si>
  <si>
    <t>15 - 39 ปี</t>
  </si>
  <si>
    <t>40 - 59 ปี</t>
  </si>
  <si>
    <t>15 - 59 ปี</t>
  </si>
  <si>
    <t>25 - 64 ปี</t>
  </si>
  <si>
    <t>สัดส่วนผู้สำเร็จการศึกษาต่อประมาณการผู้เข้าสู่ตลาดแรงงาน (ร้อยละ)</t>
  </si>
  <si>
    <t>ข้อมูลผู้สำเร็จการศึกษาและประมาณการผู้เข้าสู่ตลาดแรงงาน จำแนกตามระดับการศึกษา</t>
  </si>
  <si>
    <t>สัดส่วนผู้สำเร็จการศึกษาต่อประมาณการผู้เข้าสู่ตลาดแรงงาน</t>
  </si>
  <si>
    <t>ตารางที่ 5.7-2 สัดส่วนผู้สำเร็จการศึกษาต่อประมาณการผู้เข้าสู่ตลาดแรงงาน จำแนกตามระดับการศึกษา</t>
  </si>
  <si>
    <t>จำนวนผู้เรียนการศึกษานอกระบบโรงเรียน จำแนกตามระดับ ประเภทการศึกษาและสังกัด</t>
  </si>
  <si>
    <t>ที่มา : รายงานผลการจ่ายเงินและผลการชำระหนี้ กองทุนเงินให้กู้ยืมเพื่อการศึกษา โดย บจม. ธนาคารกรุงไทย  ประมวลผลโดยกองพัฒนาข้อมูลและตัวชี้วัดสังคม สศช.</t>
  </si>
  <si>
    <t xml:space="preserve">               2) ในปีการศึกษา 2557 จำนวนผู้เรียนรวมทั้ง 2 ภาคเรียน </t>
  </si>
  <si>
    <t xml:space="preserve">               3) ในปีการศึกษา 2558 จำนวนผู้เรียนใช้ภาคเรียนที่ 1</t>
  </si>
  <si>
    <t xml:space="preserve">หมายเหตุ :   *  ข้อมูลจากสำนักบริหารการทะเบียน  กรมการปกครอง ณ เดือนธันวาคม </t>
  </si>
  <si>
    <t xml:space="preserve">               ปี 2550 ได้รวมผู้กู้ กรอ. ในปี 2549 ที่มีคุณสมบัติการกู้แบบ กยศ. จำนวน 141,977 คน</t>
  </si>
  <si>
    <t xml:space="preserve">               ปี 2550 - 2552 เปรียบเทียบหนี้ที่ครบกำหนดชำระและผลการชำระหนี้ ณ 30 กันยายน</t>
  </si>
  <si>
    <t xml:space="preserve">               ปี 2553 - 2555 เปรียบเทียบหนี้ที่ครบกำหนดชำระและผลการชำระหนี้ ณ 31 ธันวาคม</t>
  </si>
  <si>
    <t xml:space="preserve">   อุตสาหกรรม</t>
  </si>
  <si>
    <t xml:space="preserve">   พาณิชยกรรม/บริหารธุรกิจ</t>
  </si>
  <si>
    <t xml:space="preserve">   ศิลปกรรม</t>
  </si>
  <si>
    <t xml:space="preserve">   คหกรรม</t>
  </si>
  <si>
    <t xml:space="preserve">   เกษตรกรรม</t>
  </si>
  <si>
    <t xml:space="preserve">   ประมง</t>
  </si>
  <si>
    <t xml:space="preserve">   อุตสาหกรรมท่องเที่ยว</t>
  </si>
  <si>
    <t xml:space="preserve">   อุตสาหกรรมสิ่งทอ</t>
  </si>
  <si>
    <t xml:space="preserve">   เทคโนโลยีสารสนเทศและการสื่อสาร</t>
  </si>
  <si>
    <t xml:space="preserve">   อุตสาหกรรมบันเทิงและดนตรี</t>
  </si>
  <si>
    <t>ปีการศึกษา 2545 - 2565</t>
  </si>
  <si>
    <t>ปีการศึกษา 2549 - 2565</t>
  </si>
  <si>
    <t>ปีการศึกษา 2546 - 2565</t>
  </si>
  <si>
    <t>นักศึกษาทั้งหมด</t>
  </si>
  <si>
    <t xml:space="preserve">   พาณิชยนาวี</t>
  </si>
  <si>
    <t xml:space="preserve">   เทคโนโลยีและนวัตกรรมเกษตรอุตสาหกรรม</t>
  </si>
  <si>
    <t xml:space="preserve">               ปี 2556 - 2565 เปรียบเทียบหนี้ที่ครบกำหนดชำระและผลการชำระหนี้ ณ 30 กันยายน</t>
  </si>
  <si>
    <t>หน่วย :  ปี</t>
  </si>
  <si>
    <t>ปีการศึกษา 2543 - 2565</t>
  </si>
  <si>
    <t xml:space="preserve">   ระดับการศึกษาขั้นพื้นฐาน</t>
  </si>
  <si>
    <t xml:space="preserve">      - ประถมศึกษา</t>
  </si>
  <si>
    <t xml:space="preserve">      - มัธยมศึกษาตอนต้น (ม.3)</t>
  </si>
  <si>
    <t xml:space="preserve">      - มัธยมศึกษาตอนปลาย</t>
  </si>
  <si>
    <t xml:space="preserve">           - สามัญศึกษา (ม.6)</t>
  </si>
  <si>
    <t xml:space="preserve">           - อาชีวศึกษา (ปวช.3)</t>
  </si>
  <si>
    <t xml:space="preserve">   ระดับอุดมศึกษา</t>
  </si>
  <si>
    <t xml:space="preserve">      - ต่ำกว่าปริญญาตรี</t>
  </si>
  <si>
    <t xml:space="preserve">           - ต่ำกว่า ปวส. / อนุปริญญา</t>
  </si>
  <si>
    <t xml:space="preserve">           - ปวส. / อนุปริญญา / เทียบเท่า</t>
  </si>
  <si>
    <t xml:space="preserve">      - ปริญญาตรี</t>
  </si>
  <si>
    <t xml:space="preserve">      - สูงกว่าปริญญาตรี</t>
  </si>
  <si>
    <t xml:space="preserve">          - ประกาศนียบัตรบัณฑิต</t>
  </si>
  <si>
    <t xml:space="preserve">          - ปริญญาโท</t>
  </si>
  <si>
    <t xml:space="preserve">          - ประกาศนียบัตรบัณฑิตชั้นสูง</t>
  </si>
  <si>
    <t xml:space="preserve">          - ปริญญาเอก</t>
  </si>
  <si>
    <t>ปีการศึกษา 2553 - 2565</t>
  </si>
  <si>
    <t>จำนวนนักเรียน นิสิต นักศึกษาในระบบโรงเรียนต่อประชากรในวัยเรียน จำแนกตามระดับการศึกษา</t>
  </si>
  <si>
    <t>ตารางที่ 1.1 จำนวนนักเรียน นิสิต นักศึกษา ในระบบโรงเรียน ต่อประชากรในวัยเรียน จำแนกตามระดับการศึกษา</t>
  </si>
  <si>
    <t xml:space="preserve">        - ม.3 เรียนต่อชั้น ม.4</t>
  </si>
  <si>
    <t xml:space="preserve">        - ม.3 เรียนต่อ ปวช.1</t>
  </si>
  <si>
    <t xml:space="preserve">        - ม.ปลาย เรียนต่อ ปวส. 1</t>
  </si>
  <si>
    <t xml:space="preserve">        - ม.ปลาย เรียนต่อปริญญาตรีปีที่ 1</t>
  </si>
  <si>
    <t>1. ผู้สำเร็จการศึกษาทั้งหมดจากข้อมูลที่รวบรวมได้จากสถานศึกษา (ร้อยละของผู้เข้าสอบ)</t>
  </si>
  <si>
    <t xml:space="preserve">      2.1 ศึกษาต่อ</t>
  </si>
  <si>
    <t xml:space="preserve">      2.2 เข้าสู่ตลาดแรงงาน</t>
  </si>
  <si>
    <t xml:space="preserve">      3.1  ลักษณะการปฏิบัติงานของผู้มีงานทำ</t>
  </si>
  <si>
    <t xml:space="preserve">             2.2.1 มีงานทำ</t>
  </si>
  <si>
    <t>จำนวนศูนย์การเรียน / สถานเลี้ยงเด็ก /ศูนย์พัฒนาเด็กเล็ก (แห่ง)</t>
  </si>
  <si>
    <t>จำนวนนักเรียนระดับก่อนประถมศึกษา (คน)</t>
  </si>
  <si>
    <t>ตารางที่ 1.6 อัตราการคงอยู่ของนักเรียนในระดับการศึกษาขั้นพื้นฐาน</t>
  </si>
  <si>
    <t>1. บุคลากรทางการวิจัยและพัฒนา</t>
  </si>
  <si>
    <t>2539 - 2564</t>
  </si>
  <si>
    <r>
      <t xml:space="preserve">   - ประถมศึกษา</t>
    </r>
    <r>
      <rPr>
        <vertAlign val="superscript"/>
        <sz val="9"/>
        <color theme="1"/>
        <rFont val="Tahoma"/>
        <family val="2"/>
      </rPr>
      <t>**</t>
    </r>
  </si>
  <si>
    <t xml:space="preserve">     - บุคลากรทางการวิจัยและพัฒนา (FTE) ต่อประชากร 10,000 คน</t>
  </si>
  <si>
    <t>2. นักวิจัย</t>
  </si>
  <si>
    <t xml:space="preserve">     - นักวิจัย (FTE) ต่อประชากร 10,000 คน</t>
  </si>
  <si>
    <t>3. ค่าใช้จ่ายทางการวิจัยและพัฒนาต่อนักวิจัย</t>
  </si>
  <si>
    <t xml:space="preserve">             2.2.2 ไม่มีงานทำ</t>
  </si>
  <si>
    <t xml:space="preserve">                     - ปฏิบัติงานตรงตามวุฒิ</t>
  </si>
  <si>
    <t xml:space="preserve">                     - ปฏิบัติงานไม่ตรงตามวุฒิ</t>
  </si>
  <si>
    <t xml:space="preserve">                     - ไม่ทราบ</t>
  </si>
  <si>
    <t xml:space="preserve">   เบ็ดเสร็จขั้นพื้นฐาน</t>
  </si>
  <si>
    <t xml:space="preserve">   การส่งเสริมการรู้หนังสือ (กศน.)</t>
  </si>
  <si>
    <t xml:space="preserve">   การจัดการศึกษาพื้นที่สูง (ศศช.)</t>
  </si>
  <si>
    <t xml:space="preserve">   สายสามัญศึกษา (กศน.)</t>
  </si>
  <si>
    <t xml:space="preserve">     - ระดับประถมศึกษา</t>
  </si>
  <si>
    <t xml:space="preserve">      - ระดับมัธยมศึกษา</t>
  </si>
  <si>
    <t xml:space="preserve">           - มัธยมศึกษาตอนต้น</t>
  </si>
  <si>
    <t xml:space="preserve">           - มัธยมศึกษาตอนปลาย</t>
  </si>
  <si>
    <t xml:space="preserve">                - สามัญศึกษา</t>
  </si>
  <si>
    <t xml:space="preserve">                - อาชีวศึกษา</t>
  </si>
  <si>
    <t xml:space="preserve">   สายอาชีพ</t>
  </si>
  <si>
    <t xml:space="preserve">      - ประกาศนียบัตรวิชาชีพ (ปวช.) (กศน.)</t>
  </si>
  <si>
    <t xml:space="preserve">      - หลักสูตรพิเศษ (สอศ.)</t>
  </si>
  <si>
    <t xml:space="preserve">      - หลักสูตรที่เอกชนขออนุมัติฯ (สช.)</t>
  </si>
  <si>
    <t xml:space="preserve">      - หลักสูตรอาชีพระยะสั้น (กทม.) </t>
  </si>
  <si>
    <t xml:space="preserve">      - วิทยาลัยชุมชน (หลักสูตรระยะสั้น) (สกอ.)</t>
  </si>
  <si>
    <t xml:space="preserve">      - กลุ่มการศึกษาอาชีพของ กศน.</t>
  </si>
  <si>
    <t xml:space="preserve">           - การศึกษาเพื่อพัฒนาอาชีพ</t>
  </si>
  <si>
    <t xml:space="preserve">           - การศึกษาเพื่อพัฒนาทักษะชีวิต</t>
  </si>
  <si>
    <t xml:space="preserve">           - การศึกษาหลักสูตรระยะสั้น</t>
  </si>
  <si>
    <t xml:space="preserve">           - กระบวนการเรียนรู้ตามแนวปรัชญาเศรษฐกิจพอเพียง</t>
  </si>
  <si>
    <t xml:space="preserve">           - โครงการตามพระราชดำริ</t>
  </si>
  <si>
    <t xml:space="preserve">           - การจัดการศึกษาให้กลุ่มเป้าหมายพิเศษ</t>
  </si>
  <si>
    <t xml:space="preserve">           - การศึกษาเพื่อสังคมและชุมชน</t>
  </si>
  <si>
    <t xml:space="preserve">           - โครงการศูนย์ฝึกอาชีพชุมชน</t>
  </si>
  <si>
    <t>ปีการศึกษา 2545 - 2566</t>
  </si>
  <si>
    <t>ปีการศึกษา 2550 - 2566</t>
  </si>
  <si>
    <t>ปีการศึกษา 2549 - 2566</t>
  </si>
  <si>
    <t>ปีงบประมาณ 2535 - 2567</t>
  </si>
  <si>
    <t>ปีการศึกษา 2546 - 2566</t>
  </si>
  <si>
    <t>ปีการศึกษา 2535 - 2564</t>
  </si>
  <si>
    <t>ตารางที่ 5.4 สถานะของผู้สำเร็จอาชีวศึกษาที่ติดตามได้</t>
  </si>
  <si>
    <t>ปีการศึกษา 2536 - 2565</t>
  </si>
  <si>
    <t>ปีการศึกษา 2547 - 2565</t>
  </si>
  <si>
    <t xml:space="preserve">     เข้าเรียนชั้น ป.1  ปีการศึกษา 2553  ถึงระดับ ม.ปลาย ปีการศึกษา 2565</t>
  </si>
  <si>
    <t xml:space="preserve">     เข้าเรียนชั้น ป.1  ปีการศึกษา 2552  ถึงระดับ ม.ปลาย ปีการศึกษา 2564</t>
  </si>
  <si>
    <t xml:space="preserve">     เข้าเรียนชั้น ป.1  ปีการศึกษา 2551  ถึงระดับ ม.ปลาย ปีการศึกษา 2563</t>
  </si>
  <si>
    <t xml:space="preserve">     เข้าเรียนชั้น ป.1  ปีการศึกษา 2550  ถึงระดับ ม.ปลาย ปีการศึกษา 2562</t>
  </si>
  <si>
    <t>ปีการศึกษา 2550 - 2565</t>
  </si>
  <si>
    <t>ที่มา : IMD  World  Competitiveness  Yearbook 2004 - 2024</t>
  </si>
  <si>
    <t>ที่มา : IMD  World  Competitiveness  Yearbook 2004  -2024</t>
  </si>
  <si>
    <t>พ.ศ. 2547 - 2567</t>
  </si>
  <si>
    <t>หมายเหตุ : ข้อมูลสารสนเทศ แสดงเฉพาะสถานศึกษาที่ส่งข้อมูลแล้วเท่านั้น (ข้อมูล ณ 16 กุมภาพันธ์ 2567)</t>
  </si>
  <si>
    <t xml:space="preserve">                 (2) อุดมศึกษาปีที่ 1 ไม่นับรวมนักศึกษามหาวิทยาลัยเปิดของมหาวิทยาลัยรามคำแหง และมหาวิทยาลัยสุโขทัยธรรมาธิราช</t>
  </si>
  <si>
    <t>ปีการศึกษา 2535 - 2566</t>
  </si>
  <si>
    <t>ปีงบประมาณ 2539 - 2566</t>
  </si>
  <si>
    <t xml:space="preserve">     - กรมส่งเสริมการปกครองท้องถิ่น</t>
  </si>
  <si>
    <t xml:space="preserve">      - สำนักป้องกันและแก้ไขปัญหาการค้าหญิงและเด็ก</t>
  </si>
  <si>
    <t xml:space="preserve">      - สำนักพัฒนาสังคม</t>
  </si>
  <si>
    <t xml:space="preserve">      - สำนักคุ้มครองเสรีภาพหญิงและเด็ก</t>
  </si>
  <si>
    <t xml:space="preserve">      - สถานรับเลี้ยงเด็กเอกชน ที่จดทะเบียน*</t>
  </si>
  <si>
    <t>ร้อยละของนักเรียนในระบบต่อประชากรในวัยเรียน (ร้อยละ)**</t>
  </si>
  <si>
    <t>ร้อยละของนักเรียนออกกลางคัน (ร้อยละ)</t>
  </si>
  <si>
    <t>ร้อยละของงบประมาณด้านการศึกษาต่องบประมาณแผ่นดิน</t>
  </si>
  <si>
    <t>ร้อยละของงบประมาณด้านการศึกษาต่อ GDP</t>
  </si>
  <si>
    <t>อัตราการคงอยู่ (ร้อยละ)</t>
  </si>
  <si>
    <t>ร้อยละของนักเรียน นิสิต นักศึกษาทุกระดับชั้น (ร้อยละ)</t>
  </si>
  <si>
    <t>ตารางที่ 5.7 ข้อมูลผู้สำเร็จการศึกษาและประมาณการผู้เข้าสู่ตลาดแรงงาน จำแนกตามระดับการศึกษา</t>
  </si>
  <si>
    <t>2. ติดตามนักเรียนนักศึกษาได้ (ร้อยละของผู้สำเร็จ)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</si>
</sst>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  <numFmt numFmtId="190" formatCode="0.0"/>
    <numFmt numFmtId="191" formatCode="#,##0.0"/>
    <numFmt numFmtId="192" formatCode="_(* #,##0.0_);_(* \(#,##0.0\);_(* &quot;-&quot;??_);_(@_)"/>
    <numFmt numFmtId="193" formatCode="_-* #,##0.0_-;\-* #,##0.0_-;_-* &quot;-&quot;??_-;_-@_-"/>
    <numFmt numFmtId="194" formatCode="_-* #,##0.0_-;\-* #,##0.0_-;_-* &quot;-&quot;?_-;_-@_-"/>
  </numFmts>
  <fonts count="6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10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11"/>
      <color rgb="FFFF0000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0"/>
      <color indexed="8"/>
      <name val="Arial"/>
      <family val="2"/>
    </font>
    <font>
      <sz val="11"/>
      <color theme="1"/>
      <name val="Tahoma"/>
      <family val="2"/>
      <charset val="22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8"/>
      <color rgb="FF0000FF"/>
      <name val="Tahoma"/>
      <family val="2"/>
      <scheme val="minor"/>
    </font>
    <font>
      <u/>
      <sz val="8"/>
      <color rgb="FF800080"/>
      <name val="Tahoma"/>
      <family val="2"/>
      <scheme val="minor"/>
    </font>
    <font>
      <sz val="9"/>
      <color theme="1"/>
      <name val="Tahoma"/>
      <family val="2"/>
      <scheme val="minor"/>
    </font>
    <font>
      <sz val="10"/>
      <name val="Arial"/>
      <family val="2"/>
    </font>
    <font>
      <sz val="18"/>
      <color theme="3"/>
      <name val="Tahoma"/>
      <family val="2"/>
      <charset val="222"/>
      <scheme val="major"/>
    </font>
    <font>
      <sz val="11"/>
      <color rgb="FF9C5700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2"/>
      <color theme="1"/>
      <name val="Tahoma"/>
      <family val="2"/>
      <scheme val="minor"/>
    </font>
    <font>
      <vertAlign val="superscript"/>
      <sz val="9"/>
      <color theme="1"/>
      <name val="Tahoma"/>
      <family val="2"/>
    </font>
    <font>
      <b/>
      <sz val="9"/>
      <name val="Tahoma"/>
      <family val="2"/>
    </font>
    <font>
      <b/>
      <sz val="9"/>
      <color indexed="8"/>
      <name val="Tahoma"/>
      <family val="2"/>
    </font>
    <font>
      <sz val="9"/>
      <name val="Tahoma"/>
      <family val="2"/>
    </font>
    <font>
      <sz val="9"/>
      <color rgb="FFFF0000"/>
      <name val="Tahoma"/>
      <family val="2"/>
    </font>
    <font>
      <sz val="11"/>
      <name val="Tahoma"/>
      <family val="2"/>
      <scheme val="minor"/>
    </font>
    <font>
      <sz val="9"/>
      <name val="Tahoma"/>
      <family val="2"/>
      <scheme val="minor"/>
    </font>
    <font>
      <sz val="10"/>
      <name val="Tahoma"/>
      <family val="2"/>
      <scheme val="minor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1">
    <xf numFmtId="0" fontId="0" fillId="0" borderId="0"/>
    <xf numFmtId="187" fontId="14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5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43" fontId="11" fillId="0" borderId="0" applyFont="0" applyFill="0" applyBorder="0" applyAlignment="0" applyProtection="0"/>
    <xf numFmtId="0" fontId="21" fillId="0" borderId="0"/>
    <xf numFmtId="187" fontId="14" fillId="0" borderId="0" applyFont="0" applyFill="0" applyBorder="0" applyAlignment="0" applyProtection="0"/>
    <xf numFmtId="0" fontId="22" fillId="0" borderId="0"/>
    <xf numFmtId="0" fontId="21" fillId="0" borderId="0"/>
    <xf numFmtId="187" fontId="14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13" fillId="0" borderId="0"/>
    <xf numFmtId="0" fontId="22" fillId="34" borderId="0" applyNumberFormat="0" applyBorder="0" applyAlignment="0" applyProtection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40" fillId="12" borderId="0" applyNumberFormat="0" applyBorder="0" applyAlignment="0" applyProtection="0"/>
    <xf numFmtId="0" fontId="40" fillId="16" borderId="0" applyNumberFormat="0" applyBorder="0" applyAlignment="0" applyProtection="0"/>
    <xf numFmtId="0" fontId="40" fillId="20" borderId="0" applyNumberFormat="0" applyBorder="0" applyAlignment="0" applyProtection="0"/>
    <xf numFmtId="0" fontId="40" fillId="24" borderId="0" applyNumberFormat="0" applyBorder="0" applyAlignment="0" applyProtection="0"/>
    <xf numFmtId="0" fontId="40" fillId="28" borderId="0" applyNumberFormat="0" applyBorder="0" applyAlignment="0" applyProtection="0"/>
    <xf numFmtId="0" fontId="40" fillId="32" borderId="0" applyNumberFormat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1" fillId="33" borderId="0" applyNumberFormat="0" applyBorder="0" applyAlignment="0" applyProtection="0"/>
    <xf numFmtId="0" fontId="42" fillId="35" borderId="49" applyNumberFormat="0" applyAlignment="0" applyProtection="0"/>
    <xf numFmtId="0" fontId="12" fillId="0" borderId="0"/>
    <xf numFmtId="0" fontId="44" fillId="0" borderId="0"/>
    <xf numFmtId="0" fontId="12" fillId="0" borderId="0"/>
    <xf numFmtId="0" fontId="12" fillId="0" borderId="0"/>
    <xf numFmtId="0" fontId="13" fillId="0" borderId="0"/>
    <xf numFmtId="0" fontId="8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6" borderId="43" applyNumberFormat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7" fillId="7" borderId="46" applyNumberFormat="0" applyAlignment="0" applyProtection="0"/>
    <xf numFmtId="0" fontId="36" fillId="0" borderId="45" applyNumberFormat="0" applyFill="0" applyAlignment="0" applyProtection="0"/>
    <xf numFmtId="0" fontId="30" fillId="2" borderId="0" applyNumberFormat="0" applyBorder="0" applyAlignment="0" applyProtection="0"/>
    <xf numFmtId="0" fontId="13" fillId="0" borderId="0"/>
    <xf numFmtId="0" fontId="43" fillId="0" borderId="0">
      <alignment vertical="top"/>
    </xf>
    <xf numFmtId="0" fontId="8" fillId="0" borderId="0"/>
    <xf numFmtId="0" fontId="21" fillId="0" borderId="0"/>
    <xf numFmtId="0" fontId="8" fillId="0" borderId="0"/>
    <xf numFmtId="0" fontId="33" fillId="5" borderId="43" applyNumberFormat="0" applyAlignment="0" applyProtection="0"/>
    <xf numFmtId="0" fontId="32" fillId="4" borderId="0" applyNumberFormat="0" applyBorder="0" applyAlignment="0" applyProtection="0"/>
    <xf numFmtId="0" fontId="39" fillId="0" borderId="48" applyNumberFormat="0" applyFill="0" applyAlignment="0" applyProtection="0"/>
    <xf numFmtId="0" fontId="31" fillId="3" borderId="0" applyNumberFormat="0" applyBorder="0" applyAlignment="0" applyProtection="0"/>
    <xf numFmtId="0" fontId="40" fillId="9" borderId="0" applyNumberFormat="0" applyBorder="0" applyAlignment="0" applyProtection="0"/>
    <xf numFmtId="0" fontId="40" fillId="13" borderId="0" applyNumberFormat="0" applyBorder="0" applyAlignment="0" applyProtection="0"/>
    <xf numFmtId="0" fontId="40" fillId="17" borderId="0" applyNumberFormat="0" applyBorder="0" applyAlignment="0" applyProtection="0"/>
    <xf numFmtId="0" fontId="40" fillId="21" borderId="0" applyNumberFormat="0" applyBorder="0" applyAlignment="0" applyProtection="0"/>
    <xf numFmtId="0" fontId="40" fillId="25" borderId="0" applyNumberFormat="0" applyBorder="0" applyAlignment="0" applyProtection="0"/>
    <xf numFmtId="0" fontId="40" fillId="29" borderId="0" applyNumberFormat="0" applyBorder="0" applyAlignment="0" applyProtection="0"/>
    <xf numFmtId="0" fontId="34" fillId="6" borderId="44" applyNumberFormat="0" applyAlignment="0" applyProtection="0"/>
    <xf numFmtId="0" fontId="22" fillId="8" borderId="47" applyNumberFormat="0" applyFont="0" applyAlignment="0" applyProtection="0"/>
    <xf numFmtId="0" fontId="27" fillId="0" borderId="40" applyNumberFormat="0" applyFill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29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45" fillId="0" borderId="0"/>
    <xf numFmtId="0" fontId="4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0" applyNumberFormat="0" applyFill="0" applyAlignment="0" applyProtection="0"/>
    <xf numFmtId="0" fontId="28" fillId="0" borderId="41" applyNumberFormat="0" applyFill="0" applyAlignment="0" applyProtection="0"/>
    <xf numFmtId="0" fontId="29" fillId="0" borderId="42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3" applyNumberFormat="0" applyAlignment="0" applyProtection="0"/>
    <xf numFmtId="0" fontId="34" fillId="6" borderId="44" applyNumberFormat="0" applyAlignment="0" applyProtection="0"/>
    <xf numFmtId="0" fontId="35" fillId="6" borderId="43" applyNumberFormat="0" applyAlignment="0" applyProtection="0"/>
    <xf numFmtId="0" fontId="36" fillId="0" borderId="45" applyNumberFormat="0" applyFill="0" applyAlignment="0" applyProtection="0"/>
    <xf numFmtId="0" fontId="37" fillId="7" borderId="46" applyNumberFormat="0" applyAlignment="0" applyProtection="0"/>
    <xf numFmtId="0" fontId="2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48" applyNumberFormat="0" applyFill="0" applyAlignment="0" applyProtection="0"/>
    <xf numFmtId="0" fontId="40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0" fillId="32" borderId="0" applyNumberFormat="0" applyBorder="0" applyAlignment="0" applyProtection="0"/>
    <xf numFmtId="0" fontId="6" fillId="0" borderId="0"/>
    <xf numFmtId="0" fontId="6" fillId="8" borderId="47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0" borderId="0"/>
    <xf numFmtId="187" fontId="1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43" fontId="5" fillId="0" borderId="0" applyFont="0" applyFill="0" applyBorder="0" applyAlignment="0" applyProtection="0"/>
    <xf numFmtId="0" fontId="42" fillId="35" borderId="5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8" borderId="47" applyNumberFormat="0" applyFont="0" applyAlignment="0" applyProtection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1" fillId="0" borderId="0"/>
    <xf numFmtId="187" fontId="1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8" borderId="47" applyNumberFormat="0" applyFont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43" fontId="4" fillId="0" borderId="0" applyFont="0" applyFill="0" applyBorder="0" applyAlignment="0" applyProtection="0"/>
    <xf numFmtId="0" fontId="42" fillId="35" borderId="49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8" borderId="47" applyNumberFormat="0" applyFont="0" applyAlignment="0" applyProtection="0"/>
    <xf numFmtId="43" fontId="4" fillId="0" borderId="0" applyFont="0" applyFill="0" applyBorder="0" applyAlignment="0" applyProtection="0"/>
    <xf numFmtId="0" fontId="42" fillId="35" borderId="49" applyNumberFormat="0" applyAlignment="0" applyProtection="0"/>
    <xf numFmtId="0" fontId="42" fillId="35" borderId="49" applyNumberFormat="0" applyAlignment="0" applyProtection="0"/>
    <xf numFmtId="0" fontId="42" fillId="35" borderId="49" applyNumberFormat="0" applyAlignment="0" applyProtection="0"/>
    <xf numFmtId="0" fontId="42" fillId="35" borderId="49" applyNumberFormat="0" applyAlignment="0" applyProtection="0"/>
    <xf numFmtId="0" fontId="50" fillId="0" borderId="0"/>
    <xf numFmtId="0" fontId="13" fillId="0" borderId="0"/>
    <xf numFmtId="0" fontId="3" fillId="0" borderId="0"/>
    <xf numFmtId="0" fontId="51" fillId="0" borderId="0" applyNumberFormat="0" applyFill="0" applyBorder="0" applyAlignment="0" applyProtection="0"/>
    <xf numFmtId="0" fontId="52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47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187" fontId="1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8" borderId="47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8" borderId="47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8" borderId="47" applyNumberFormat="0" applyFont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8" borderId="47" applyNumberFormat="0" applyFont="0" applyAlignment="0" applyProtection="0"/>
    <xf numFmtId="43" fontId="2" fillId="0" borderId="0" applyFont="0" applyFill="0" applyBorder="0" applyAlignment="0" applyProtection="0"/>
    <xf numFmtId="0" fontId="13" fillId="0" borderId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47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64" fillId="0" borderId="0"/>
    <xf numFmtId="0" fontId="1" fillId="0" borderId="0"/>
    <xf numFmtId="43" fontId="13" fillId="0" borderId="0" applyFont="0" applyFill="0" applyBorder="0" applyAlignment="0" applyProtection="0"/>
    <xf numFmtId="0" fontId="1" fillId="0" borderId="0"/>
  </cellStyleXfs>
  <cellXfs count="830">
    <xf numFmtId="0" fontId="0" fillId="0" borderId="0" xfId="0"/>
    <xf numFmtId="187" fontId="24" fillId="0" borderId="0" xfId="14" applyFont="1" applyFill="1" applyAlignment="1">
      <alignment vertical="center"/>
    </xf>
    <xf numFmtId="187" fontId="19" fillId="0" borderId="0" xfId="1" applyFont="1" applyFill="1"/>
    <xf numFmtId="192" fontId="19" fillId="0" borderId="0" xfId="1" applyNumberFormat="1" applyFont="1" applyFill="1"/>
    <xf numFmtId="188" fontId="24" fillId="0" borderId="27" xfId="1" applyNumberFormat="1" applyFont="1" applyFill="1" applyBorder="1" applyAlignment="1">
      <alignment vertical="center"/>
    </xf>
    <xf numFmtId="188" fontId="24" fillId="0" borderId="32" xfId="1" applyNumberFormat="1" applyFont="1" applyFill="1" applyBorder="1" applyAlignment="1">
      <alignment vertical="center"/>
    </xf>
    <xf numFmtId="188" fontId="24" fillId="0" borderId="29" xfId="1" applyNumberFormat="1" applyFont="1" applyFill="1" applyBorder="1" applyAlignment="1">
      <alignment vertical="center"/>
    </xf>
    <xf numFmtId="188" fontId="23" fillId="0" borderId="19" xfId="1" applyNumberFormat="1" applyFont="1" applyFill="1" applyBorder="1" applyAlignment="1">
      <alignment vertical="center"/>
    </xf>
    <xf numFmtId="188" fontId="24" fillId="0" borderId="29" xfId="1" applyNumberFormat="1" applyFont="1" applyFill="1" applyBorder="1" applyAlignment="1">
      <alignment horizontal="center" vertical="center"/>
    </xf>
    <xf numFmtId="188" fontId="24" fillId="0" borderId="32" xfId="1" applyNumberFormat="1" applyFont="1" applyFill="1" applyBorder="1" applyAlignment="1">
      <alignment horizontal="center" vertical="center"/>
    </xf>
    <xf numFmtId="188" fontId="24" fillId="0" borderId="36" xfId="1" applyNumberFormat="1" applyFont="1" applyFill="1" applyBorder="1" applyAlignment="1">
      <alignment horizontal="center" vertical="center"/>
    </xf>
    <xf numFmtId="188" fontId="24" fillId="0" borderId="27" xfId="1" applyNumberFormat="1" applyFont="1" applyFill="1" applyBorder="1" applyAlignment="1">
      <alignment horizontal="center" vertical="center"/>
    </xf>
    <xf numFmtId="187" fontId="24" fillId="0" borderId="0" xfId="1" applyFont="1" applyFill="1" applyBorder="1" applyAlignment="1">
      <alignment horizontal="center" vertical="center"/>
    </xf>
    <xf numFmtId="187" fontId="24" fillId="0" borderId="0" xfId="1" applyFont="1" applyFill="1" applyAlignment="1">
      <alignment vertical="center"/>
    </xf>
    <xf numFmtId="188" fontId="24" fillId="0" borderId="36" xfId="1" applyNumberFormat="1" applyFont="1" applyFill="1" applyBorder="1" applyAlignment="1">
      <alignment vertical="center"/>
    </xf>
    <xf numFmtId="187" fontId="24" fillId="0" borderId="23" xfId="1" applyFont="1" applyFill="1" applyBorder="1" applyAlignment="1">
      <alignment horizontal="center" vertical="center"/>
    </xf>
    <xf numFmtId="187" fontId="24" fillId="0" borderId="36" xfId="1" applyFont="1" applyFill="1" applyBorder="1" applyAlignment="1">
      <alignment horizontal="center" vertical="center"/>
    </xf>
    <xf numFmtId="187" fontId="24" fillId="0" borderId="11" xfId="1" applyFont="1" applyFill="1" applyBorder="1" applyAlignment="1">
      <alignment horizontal="center" vertical="center"/>
    </xf>
    <xf numFmtId="187" fontId="24" fillId="0" borderId="32" xfId="1" applyFont="1" applyFill="1" applyBorder="1" applyAlignment="1">
      <alignment horizontal="center" vertical="center"/>
    </xf>
    <xf numFmtId="188" fontId="24" fillId="0" borderId="38" xfId="1" applyNumberFormat="1" applyFont="1" applyFill="1" applyBorder="1" applyAlignment="1">
      <alignment vertical="center"/>
    </xf>
    <xf numFmtId="188" fontId="24" fillId="0" borderId="11" xfId="1" applyNumberFormat="1" applyFont="1" applyFill="1" applyBorder="1" applyAlignment="1">
      <alignment vertical="center"/>
    </xf>
    <xf numFmtId="188" fontId="24" fillId="0" borderId="30" xfId="1" applyNumberFormat="1" applyFont="1" applyFill="1" applyBorder="1" applyAlignment="1">
      <alignment vertical="center"/>
    </xf>
    <xf numFmtId="188" fontId="24" fillId="0" borderId="18" xfId="1" applyNumberFormat="1" applyFont="1" applyFill="1" applyBorder="1" applyAlignment="1">
      <alignment vertical="center"/>
    </xf>
    <xf numFmtId="188" fontId="24" fillId="0" borderId="31" xfId="1" applyNumberFormat="1" applyFont="1" applyFill="1" applyBorder="1" applyAlignment="1">
      <alignment vertical="center"/>
    </xf>
    <xf numFmtId="187" fontId="24" fillId="0" borderId="29" xfId="1" applyFont="1" applyFill="1" applyBorder="1" applyAlignment="1">
      <alignment horizontal="center" vertical="center"/>
    </xf>
    <xf numFmtId="187" fontId="24" fillId="0" borderId="32" xfId="1" applyFont="1" applyFill="1" applyBorder="1" applyAlignment="1">
      <alignment vertical="center"/>
    </xf>
    <xf numFmtId="187" fontId="24" fillId="0" borderId="31" xfId="1" applyFont="1" applyFill="1" applyBorder="1" applyAlignment="1">
      <alignment vertical="center"/>
    </xf>
    <xf numFmtId="192" fontId="24" fillId="0" borderId="29" xfId="1" applyNumberFormat="1" applyFont="1" applyFill="1" applyBorder="1" applyAlignment="1">
      <alignment horizontal="center" vertical="center"/>
    </xf>
    <xf numFmtId="192" fontId="24" fillId="0" borderId="32" xfId="1" applyNumberFormat="1" applyFont="1" applyFill="1" applyBorder="1" applyAlignment="1">
      <alignment horizontal="center" vertical="center"/>
    </xf>
    <xf numFmtId="192" fontId="24" fillId="0" borderId="31" xfId="1" applyNumberFormat="1" applyFont="1" applyFill="1" applyBorder="1" applyAlignment="1">
      <alignment horizontal="center" vertical="center"/>
    </xf>
    <xf numFmtId="193" fontId="24" fillId="0" borderId="31" xfId="1" applyNumberFormat="1" applyFont="1" applyFill="1" applyBorder="1" applyAlignment="1">
      <alignment horizontal="center" vertical="center"/>
    </xf>
    <xf numFmtId="187" fontId="24" fillId="0" borderId="32" xfId="1" applyFont="1" applyFill="1" applyBorder="1" applyAlignment="1">
      <alignment horizontal="right" vertical="center"/>
    </xf>
    <xf numFmtId="187" fontId="24" fillId="0" borderId="27" xfId="1" applyFont="1" applyFill="1" applyBorder="1" applyAlignment="1">
      <alignment horizontal="right" vertical="center"/>
    </xf>
    <xf numFmtId="192" fontId="24" fillId="0" borderId="32" xfId="1" applyNumberFormat="1" applyFont="1" applyFill="1" applyBorder="1" applyAlignment="1">
      <alignment horizontal="center" vertical="center" wrapText="1"/>
    </xf>
    <xf numFmtId="192" fontId="24" fillId="0" borderId="32" xfId="1" applyNumberFormat="1" applyFont="1" applyFill="1" applyBorder="1" applyAlignment="1">
      <alignment vertical="center"/>
    </xf>
    <xf numFmtId="192" fontId="24" fillId="0" borderId="29" xfId="1" applyNumberFormat="1" applyFont="1" applyFill="1" applyBorder="1" applyAlignment="1">
      <alignment vertical="center"/>
    </xf>
    <xf numFmtId="192" fontId="24" fillId="0" borderId="13" xfId="1" applyNumberFormat="1" applyFont="1" applyFill="1" applyBorder="1"/>
    <xf numFmtId="192" fontId="24" fillId="0" borderId="31" xfId="1" applyNumberFormat="1" applyFont="1" applyFill="1" applyBorder="1"/>
    <xf numFmtId="187" fontId="19" fillId="0" borderId="0" xfId="1" applyFont="1" applyFill="1" applyAlignment="1">
      <alignment vertical="center"/>
    </xf>
    <xf numFmtId="187" fontId="24" fillId="0" borderId="18" xfId="1" applyFont="1" applyFill="1" applyBorder="1" applyAlignment="1">
      <alignment horizontal="center" vertical="center"/>
    </xf>
    <xf numFmtId="187" fontId="24" fillId="0" borderId="31" xfId="1" applyFont="1" applyFill="1" applyBorder="1" applyAlignment="1">
      <alignment horizontal="center" vertical="center"/>
    </xf>
    <xf numFmtId="188" fontId="49" fillId="0" borderId="0" xfId="1" applyNumberFormat="1" applyFont="1" applyFill="1" applyAlignment="1">
      <alignment vertical="center"/>
    </xf>
    <xf numFmtId="187" fontId="49" fillId="0" borderId="0" xfId="1" applyFont="1" applyFill="1" applyAlignment="1">
      <alignment vertical="center"/>
    </xf>
    <xf numFmtId="188" fontId="24" fillId="0" borderId="59" xfId="1" applyNumberFormat="1" applyFont="1" applyFill="1" applyBorder="1" applyAlignment="1">
      <alignment horizontal="center" vertical="center"/>
    </xf>
    <xf numFmtId="188" fontId="24" fillId="0" borderId="0" xfId="1" applyNumberFormat="1" applyFont="1" applyFill="1" applyBorder="1" applyAlignment="1">
      <alignment horizontal="center" vertical="center"/>
    </xf>
    <xf numFmtId="192" fontId="54" fillId="0" borderId="0" xfId="1" applyNumberFormat="1" applyFont="1" applyFill="1" applyAlignment="1">
      <alignment vertical="center"/>
    </xf>
    <xf numFmtId="187" fontId="54" fillId="0" borderId="0" xfId="1" applyFont="1" applyFill="1" applyAlignment="1">
      <alignment vertical="center"/>
    </xf>
    <xf numFmtId="192" fontId="24" fillId="0" borderId="0" xfId="1" applyNumberFormat="1" applyFont="1" applyFill="1"/>
    <xf numFmtId="187" fontId="24" fillId="0" borderId="0" xfId="1" applyFont="1" applyFill="1"/>
    <xf numFmtId="187" fontId="24" fillId="0" borderId="29" xfId="1" applyFont="1" applyFill="1" applyBorder="1" applyAlignment="1">
      <alignment horizontal="right" vertical="center" wrapText="1"/>
    </xf>
    <xf numFmtId="188" fontId="0" fillId="0" borderId="0" xfId="1" applyNumberFormat="1" applyFont="1" applyFill="1"/>
    <xf numFmtId="187" fontId="24" fillId="0" borderId="30" xfId="1" applyFont="1" applyFill="1" applyBorder="1" applyAlignment="1">
      <alignment horizontal="center" vertical="center"/>
    </xf>
    <xf numFmtId="188" fontId="24" fillId="0" borderId="13" xfId="1" applyNumberFormat="1" applyFont="1" applyFill="1" applyBorder="1" applyAlignment="1">
      <alignment vertical="center"/>
    </xf>
    <xf numFmtId="187" fontId="24" fillId="0" borderId="13" xfId="1" applyFont="1" applyFill="1" applyBorder="1" applyAlignment="1">
      <alignment vertical="center"/>
    </xf>
    <xf numFmtId="187" fontId="0" fillId="0" borderId="0" xfId="1" applyFont="1" applyFill="1"/>
    <xf numFmtId="187" fontId="24" fillId="0" borderId="19" xfId="14" applyFont="1" applyFill="1" applyBorder="1" applyAlignment="1">
      <alignment horizontal="center" vertical="center"/>
    </xf>
    <xf numFmtId="188" fontId="24" fillId="0" borderId="19" xfId="14" applyNumberFormat="1" applyFont="1" applyFill="1" applyBorder="1" applyAlignment="1">
      <alignment vertical="center"/>
    </xf>
    <xf numFmtId="187" fontId="24" fillId="0" borderId="19" xfId="14" applyFont="1" applyFill="1" applyBorder="1" applyAlignment="1">
      <alignment vertical="center"/>
    </xf>
    <xf numFmtId="188" fontId="24" fillId="0" borderId="32" xfId="14" applyNumberFormat="1" applyFont="1" applyFill="1" applyBorder="1" applyAlignment="1">
      <alignment horizontal="center" vertical="center"/>
    </xf>
    <xf numFmtId="187" fontId="24" fillId="0" borderId="32" xfId="14" applyFont="1" applyFill="1" applyBorder="1" applyAlignment="1">
      <alignment vertical="center"/>
    </xf>
    <xf numFmtId="188" fontId="24" fillId="0" borderId="32" xfId="14" applyNumberFormat="1" applyFont="1" applyFill="1" applyBorder="1" applyAlignment="1">
      <alignment vertical="center"/>
    </xf>
    <xf numFmtId="187" fontId="24" fillId="0" borderId="32" xfId="14" applyFont="1" applyFill="1" applyBorder="1" applyAlignment="1">
      <alignment horizontal="center" vertical="center"/>
    </xf>
    <xf numFmtId="192" fontId="24" fillId="0" borderId="13" xfId="1" applyNumberFormat="1" applyFont="1" applyFill="1" applyBorder="1" applyAlignment="1">
      <alignment vertical="center"/>
    </xf>
    <xf numFmtId="192" fontId="24" fillId="0" borderId="36" xfId="1" applyNumberFormat="1" applyFont="1" applyFill="1" applyBorder="1" applyAlignment="1">
      <alignment horizontal="center" vertical="center" wrapText="1"/>
    </xf>
    <xf numFmtId="192" fontId="24" fillId="0" borderId="36" xfId="1" applyNumberFormat="1" applyFont="1" applyFill="1" applyBorder="1" applyAlignment="1">
      <alignment horizontal="center" vertical="center"/>
    </xf>
    <xf numFmtId="192" fontId="24" fillId="0" borderId="36" xfId="1" applyNumberFormat="1" applyFont="1" applyFill="1" applyBorder="1" applyAlignment="1">
      <alignment vertical="center"/>
    </xf>
    <xf numFmtId="192" fontId="49" fillId="0" borderId="32" xfId="1" applyNumberFormat="1" applyFont="1" applyFill="1" applyBorder="1" applyAlignment="1">
      <alignment vertical="center"/>
    </xf>
    <xf numFmtId="192" fontId="24" fillId="0" borderId="27" xfId="1" applyNumberFormat="1" applyFont="1" applyFill="1" applyBorder="1" applyAlignment="1">
      <alignment horizontal="center" vertical="center" wrapText="1"/>
    </xf>
    <xf numFmtId="192" fontId="24" fillId="0" borderId="27" xfId="1" applyNumberFormat="1" applyFont="1" applyFill="1" applyBorder="1" applyAlignment="1">
      <alignment horizontal="center" vertical="center"/>
    </xf>
    <xf numFmtId="192" fontId="24" fillId="0" borderId="27" xfId="1" applyNumberFormat="1" applyFont="1" applyFill="1" applyBorder="1" applyAlignment="1">
      <alignment vertical="center"/>
    </xf>
    <xf numFmtId="192" fontId="24" fillId="0" borderId="13" xfId="1" applyNumberFormat="1" applyFont="1" applyFill="1" applyBorder="1" applyAlignment="1">
      <alignment horizontal="center" vertical="center"/>
    </xf>
    <xf numFmtId="192" fontId="24" fillId="0" borderId="32" xfId="1" applyNumberFormat="1" applyFont="1" applyFill="1" applyBorder="1" applyAlignment="1">
      <alignment horizontal="right" vertical="center"/>
    </xf>
    <xf numFmtId="192" fontId="24" fillId="0" borderId="31" xfId="1" applyNumberFormat="1" applyFont="1" applyFill="1" applyBorder="1" applyAlignment="1">
      <alignment vertical="center"/>
    </xf>
    <xf numFmtId="192" fontId="24" fillId="0" borderId="19" xfId="1" applyNumberFormat="1" applyFont="1" applyFill="1" applyBorder="1" applyAlignment="1">
      <alignment vertical="center"/>
    </xf>
    <xf numFmtId="192" fontId="24" fillId="0" borderId="8" xfId="1" applyNumberFormat="1" applyFont="1" applyFill="1" applyBorder="1" applyAlignment="1">
      <alignment vertical="center"/>
    </xf>
    <xf numFmtId="192" fontId="49" fillId="0" borderId="0" xfId="1" applyNumberFormat="1" applyFont="1" applyFill="1" applyAlignment="1">
      <alignment vertical="center"/>
    </xf>
    <xf numFmtId="187" fontId="49" fillId="0" borderId="0" xfId="1" applyFont="1" applyFill="1"/>
    <xf numFmtId="188" fontId="49" fillId="0" borderId="0" xfId="1" applyNumberFormat="1" applyFont="1" applyFill="1"/>
    <xf numFmtId="192" fontId="49" fillId="0" borderId="0" xfId="1" applyNumberFormat="1" applyFont="1" applyFill="1"/>
    <xf numFmtId="188" fontId="24" fillId="0" borderId="0" xfId="1" applyNumberFormat="1" applyFont="1" applyFill="1"/>
    <xf numFmtId="188" fontId="24" fillId="0" borderId="0" xfId="1" applyNumberFormat="1" applyFont="1" applyFill="1" applyAlignment="1">
      <alignment horizontal="center"/>
    </xf>
    <xf numFmtId="0" fontId="24" fillId="0" borderId="0" xfId="1" applyNumberFormat="1" applyFont="1" applyFill="1" applyAlignment="1">
      <alignment vertical="center"/>
    </xf>
    <xf numFmtId="188" fontId="24" fillId="0" borderId="0" xfId="1" applyNumberFormat="1" applyFont="1" applyFill="1" applyAlignment="1">
      <alignment vertical="center"/>
    </xf>
    <xf numFmtId="188" fontId="23" fillId="0" borderId="8" xfId="1" applyNumberFormat="1" applyFont="1" applyFill="1" applyBorder="1" applyAlignment="1">
      <alignment vertical="center"/>
    </xf>
    <xf numFmtId="187" fontId="19" fillId="0" borderId="0" xfId="1" applyFont="1" applyFill="1" applyBorder="1" applyAlignment="1">
      <alignment horizontal="center" vertical="center" wrapText="1"/>
    </xf>
    <xf numFmtId="188" fontId="24" fillId="0" borderId="11" xfId="1" applyNumberFormat="1" applyFont="1" applyFill="1" applyBorder="1" applyAlignment="1">
      <alignment horizontal="center" vertical="center"/>
    </xf>
    <xf numFmtId="188" fontId="24" fillId="0" borderId="11" xfId="1" applyNumberFormat="1" applyFont="1" applyFill="1" applyBorder="1" applyAlignment="1">
      <alignment horizontal="left" vertical="center"/>
    </xf>
    <xf numFmtId="187" fontId="0" fillId="0" borderId="0" xfId="1" applyFont="1" applyFill="1" applyAlignment="1">
      <alignment vertical="center"/>
    </xf>
    <xf numFmtId="188" fontId="23" fillId="0" borderId="56" xfId="1" applyNumberFormat="1" applyFont="1" applyFill="1" applyBorder="1" applyAlignment="1">
      <alignment horizontal="center" vertical="center"/>
    </xf>
    <xf numFmtId="187" fontId="23" fillId="0" borderId="56" xfId="1" applyFont="1" applyFill="1" applyBorder="1" applyAlignment="1">
      <alignment horizontal="center" vertical="center"/>
    </xf>
    <xf numFmtId="2" fontId="24" fillId="0" borderId="29" xfId="1" applyNumberFormat="1" applyFont="1" applyFill="1" applyBorder="1" applyAlignment="1">
      <alignment vertical="center"/>
    </xf>
    <xf numFmtId="2" fontId="24" fillId="0" borderId="30" xfId="1" applyNumberFormat="1" applyFont="1" applyFill="1" applyBorder="1" applyAlignment="1">
      <alignment vertical="center"/>
    </xf>
    <xf numFmtId="187" fontId="24" fillId="0" borderId="29" xfId="1" applyFont="1" applyFill="1" applyBorder="1" applyAlignment="1">
      <alignment vertical="center"/>
    </xf>
    <xf numFmtId="2" fontId="24" fillId="0" borderId="32" xfId="1" applyNumberFormat="1" applyFont="1" applyFill="1" applyBorder="1" applyAlignment="1">
      <alignment vertical="center"/>
    </xf>
    <xf numFmtId="2" fontId="24" fillId="0" borderId="11" xfId="1" applyNumberFormat="1" applyFont="1" applyFill="1" applyBorder="1" applyAlignment="1">
      <alignment vertical="center"/>
    </xf>
    <xf numFmtId="2" fontId="24" fillId="0" borderId="59" xfId="1" applyNumberFormat="1" applyFont="1" applyFill="1" applyBorder="1" applyAlignment="1">
      <alignment vertical="center"/>
    </xf>
    <xf numFmtId="2" fontId="24" fillId="0" borderId="61" xfId="1" applyNumberFormat="1" applyFont="1" applyFill="1" applyBorder="1" applyAlignment="1">
      <alignment vertical="center"/>
    </xf>
    <xf numFmtId="187" fontId="24" fillId="0" borderId="59" xfId="1" applyFont="1" applyFill="1" applyBorder="1" applyAlignment="1">
      <alignment vertical="center"/>
    </xf>
    <xf numFmtId="2" fontId="24" fillId="0" borderId="27" xfId="1" applyNumberFormat="1" applyFont="1" applyFill="1" applyBorder="1" applyAlignment="1">
      <alignment vertical="center"/>
    </xf>
    <xf numFmtId="2" fontId="24" fillId="0" borderId="6" xfId="1" applyNumberFormat="1" applyFont="1" applyFill="1" applyBorder="1" applyAlignment="1">
      <alignment vertical="center"/>
    </xf>
    <xf numFmtId="188" fontId="24" fillId="0" borderId="59" xfId="1" applyNumberFormat="1" applyFont="1" applyFill="1" applyBorder="1" applyAlignment="1">
      <alignment vertical="center"/>
    </xf>
    <xf numFmtId="187" fontId="24" fillId="0" borderId="27" xfId="1" applyFont="1" applyFill="1" applyBorder="1" applyAlignment="1">
      <alignment vertical="center"/>
    </xf>
    <xf numFmtId="187" fontId="23" fillId="0" borderId="19" xfId="1" applyFont="1" applyFill="1" applyBorder="1" applyAlignment="1">
      <alignment vertical="center"/>
    </xf>
    <xf numFmtId="193" fontId="23" fillId="0" borderId="8" xfId="12" applyNumberFormat="1" applyFont="1" applyFill="1" applyBorder="1" applyAlignment="1">
      <alignment vertical="center"/>
    </xf>
    <xf numFmtId="193" fontId="24" fillId="0" borderId="32" xfId="12" applyNumberFormat="1" applyFont="1" applyFill="1" applyBorder="1" applyAlignment="1">
      <alignment vertical="center"/>
    </xf>
    <xf numFmtId="193" fontId="24" fillId="0" borderId="13" xfId="12" applyNumberFormat="1" applyFont="1" applyFill="1" applyBorder="1" applyAlignment="1">
      <alignment vertical="center"/>
    </xf>
    <xf numFmtId="193" fontId="23" fillId="0" borderId="19" xfId="12" applyNumberFormat="1" applyFont="1" applyFill="1" applyBorder="1" applyAlignment="1">
      <alignment vertical="center"/>
    </xf>
    <xf numFmtId="193" fontId="24" fillId="0" borderId="31" xfId="12" applyNumberFormat="1" applyFont="1" applyFill="1" applyBorder="1" applyAlignment="1">
      <alignment vertical="center"/>
    </xf>
    <xf numFmtId="193" fontId="24" fillId="0" borderId="27" xfId="12" applyNumberFormat="1" applyFont="1" applyFill="1" applyBorder="1" applyAlignment="1">
      <alignment vertical="center"/>
    </xf>
    <xf numFmtId="188" fontId="19" fillId="0" borderId="0" xfId="1" applyNumberFormat="1" applyFont="1" applyFill="1" applyBorder="1" applyAlignment="1">
      <alignment vertical="center"/>
    </xf>
    <xf numFmtId="188" fontId="24" fillId="0" borderId="8" xfId="1" applyNumberFormat="1" applyFont="1" applyFill="1" applyBorder="1" applyAlignment="1">
      <alignment vertical="center"/>
    </xf>
    <xf numFmtId="192" fontId="24" fillId="0" borderId="0" xfId="1" applyNumberFormat="1" applyFont="1" applyFill="1" applyAlignment="1">
      <alignment vertical="center"/>
    </xf>
    <xf numFmtId="188" fontId="23" fillId="0" borderId="35" xfId="1" applyNumberFormat="1" applyFont="1" applyFill="1" applyBorder="1" applyAlignment="1">
      <alignment horizontal="center" vertical="center"/>
    </xf>
    <xf numFmtId="192" fontId="23" fillId="0" borderId="35" xfId="1" applyNumberFormat="1" applyFont="1" applyFill="1" applyBorder="1" applyAlignment="1">
      <alignment horizontal="center" vertical="center"/>
    </xf>
    <xf numFmtId="188" fontId="24" fillId="0" borderId="13" xfId="1" applyNumberFormat="1" applyFont="1" applyFill="1" applyBorder="1" applyAlignment="1">
      <alignment horizontal="center" vertical="center"/>
    </xf>
    <xf numFmtId="188" fontId="24" fillId="0" borderId="31" xfId="1" applyNumberFormat="1" applyFont="1" applyFill="1" applyBorder="1" applyAlignment="1">
      <alignment horizontal="center" vertical="center"/>
    </xf>
    <xf numFmtId="192" fontId="24" fillId="0" borderId="0" xfId="1" applyNumberFormat="1" applyFont="1" applyFill="1" applyBorder="1" applyAlignment="1">
      <alignment horizontal="center" vertical="center"/>
    </xf>
    <xf numFmtId="192" fontId="23" fillId="0" borderId="57" xfId="1" applyNumberFormat="1" applyFont="1" applyFill="1" applyBorder="1" applyAlignment="1">
      <alignment horizontal="left" vertical="center"/>
    </xf>
    <xf numFmtId="192" fontId="23" fillId="0" borderId="57" xfId="1" applyNumberFormat="1" applyFont="1" applyFill="1" applyBorder="1" applyAlignment="1">
      <alignment vertical="center"/>
    </xf>
    <xf numFmtId="192" fontId="23" fillId="0" borderId="59" xfId="1" applyNumberFormat="1" applyFont="1" applyFill="1" applyBorder="1" applyAlignment="1">
      <alignment vertical="center"/>
    </xf>
    <xf numFmtId="192" fontId="24" fillId="0" borderId="32" xfId="1" applyNumberFormat="1" applyFont="1" applyFill="1" applyBorder="1" applyAlignment="1">
      <alignment horizontal="left" vertical="center"/>
    </xf>
    <xf numFmtId="192" fontId="24" fillId="0" borderId="31" xfId="1" applyNumberFormat="1" applyFont="1" applyFill="1" applyBorder="1" applyAlignment="1">
      <alignment horizontal="left" vertical="center"/>
    </xf>
    <xf numFmtId="192" fontId="23" fillId="0" borderId="59" xfId="14" applyNumberFormat="1" applyFont="1" applyFill="1" applyBorder="1" applyAlignment="1">
      <alignment horizontal="center" vertical="center"/>
    </xf>
    <xf numFmtId="192" fontId="24" fillId="0" borderId="32" xfId="14" applyNumberFormat="1" applyFont="1" applyFill="1" applyBorder="1" applyAlignment="1">
      <alignment horizontal="center" vertical="center"/>
    </xf>
    <xf numFmtId="188" fontId="24" fillId="0" borderId="29" xfId="14" applyNumberFormat="1" applyFont="1" applyFill="1" applyBorder="1" applyAlignment="1">
      <alignment vertical="center"/>
    </xf>
    <xf numFmtId="192" fontId="24" fillId="0" borderId="13" xfId="14" applyNumberFormat="1" applyFont="1" applyFill="1" applyBorder="1" applyAlignment="1">
      <alignment horizontal="center" vertical="center"/>
    </xf>
    <xf numFmtId="192" fontId="24" fillId="0" borderId="29" xfId="14" applyNumberFormat="1" applyFont="1" applyFill="1" applyBorder="1" applyAlignment="1">
      <alignment horizontal="center" vertical="center"/>
    </xf>
    <xf numFmtId="188" fontId="24" fillId="0" borderId="29" xfId="14" applyNumberFormat="1" applyFont="1" applyFill="1" applyBorder="1" applyAlignment="1">
      <alignment horizontal="center" vertical="center"/>
    </xf>
    <xf numFmtId="188" fontId="23" fillId="0" borderId="59" xfId="14" applyNumberFormat="1" applyFont="1" applyFill="1" applyBorder="1" applyAlignment="1">
      <alignment horizontal="center" vertical="center"/>
    </xf>
    <xf numFmtId="188" fontId="24" fillId="0" borderId="13" xfId="14" applyNumberFormat="1" applyFont="1" applyFill="1" applyBorder="1" applyAlignment="1">
      <alignment horizontal="center" vertical="center"/>
    </xf>
    <xf numFmtId="192" fontId="24" fillId="0" borderId="29" xfId="14" applyNumberFormat="1" applyFont="1" applyFill="1" applyBorder="1" applyAlignment="1">
      <alignment vertical="center"/>
    </xf>
    <xf numFmtId="192" fontId="24" fillId="0" borderId="13" xfId="14" applyNumberFormat="1" applyFont="1" applyFill="1" applyBorder="1" applyAlignment="1">
      <alignment vertical="center"/>
    </xf>
    <xf numFmtId="188" fontId="24" fillId="0" borderId="13" xfId="14" applyNumberFormat="1" applyFont="1" applyFill="1" applyBorder="1" applyAlignment="1">
      <alignment vertical="center"/>
    </xf>
    <xf numFmtId="192" fontId="24" fillId="0" borderId="32" xfId="14" applyNumberFormat="1" applyFont="1" applyFill="1" applyBorder="1" applyAlignment="1">
      <alignment vertical="center"/>
    </xf>
    <xf numFmtId="188" fontId="24" fillId="0" borderId="27" xfId="14" applyNumberFormat="1" applyFont="1" applyFill="1" applyBorder="1" applyAlignment="1">
      <alignment horizontal="center" vertical="center"/>
    </xf>
    <xf numFmtId="188" fontId="24" fillId="0" borderId="27" xfId="14" applyNumberFormat="1" applyFont="1" applyFill="1" applyBorder="1" applyAlignment="1">
      <alignment vertical="center"/>
    </xf>
    <xf numFmtId="192" fontId="24" fillId="0" borderId="27" xfId="14" applyNumberFormat="1" applyFont="1" applyFill="1" applyBorder="1" applyAlignment="1">
      <alignment horizontal="center" vertical="center"/>
    </xf>
    <xf numFmtId="192" fontId="24" fillId="0" borderId="27" xfId="14" applyNumberFormat="1" applyFont="1" applyFill="1" applyBorder="1" applyAlignment="1">
      <alignment vertical="center"/>
    </xf>
    <xf numFmtId="188" fontId="23" fillId="0" borderId="57" xfId="14" applyNumberFormat="1" applyFont="1" applyFill="1" applyBorder="1" applyAlignment="1">
      <alignment vertical="center"/>
    </xf>
    <xf numFmtId="192" fontId="23" fillId="0" borderId="57" xfId="14" applyNumberFormat="1" applyFont="1" applyFill="1" applyBorder="1" applyAlignment="1">
      <alignment vertical="center"/>
    </xf>
    <xf numFmtId="188" fontId="23" fillId="0" borderId="36" xfId="14" applyNumberFormat="1" applyFont="1" applyFill="1" applyBorder="1" applyAlignment="1">
      <alignment vertical="center"/>
    </xf>
    <xf numFmtId="193" fontId="23" fillId="0" borderId="57" xfId="1" applyNumberFormat="1" applyFont="1" applyFill="1" applyBorder="1" applyAlignment="1">
      <alignment vertical="center"/>
    </xf>
    <xf numFmtId="193" fontId="24" fillId="0" borderId="32" xfId="1" applyNumberFormat="1" applyFont="1" applyFill="1" applyBorder="1" applyAlignment="1">
      <alignment vertical="center"/>
    </xf>
    <xf numFmtId="189" fontId="24" fillId="0" borderId="32" xfId="1" applyNumberFormat="1" applyFont="1" applyFill="1" applyBorder="1" applyAlignment="1">
      <alignment vertical="center"/>
    </xf>
    <xf numFmtId="0" fontId="24" fillId="0" borderId="32" xfId="14" applyNumberFormat="1" applyFont="1" applyFill="1" applyBorder="1" applyAlignment="1">
      <alignment vertical="center"/>
    </xf>
    <xf numFmtId="193" fontId="24" fillId="0" borderId="13" xfId="1" applyNumberFormat="1" applyFont="1" applyFill="1" applyBorder="1" applyAlignment="1">
      <alignment vertical="center"/>
    </xf>
    <xf numFmtId="188" fontId="24" fillId="0" borderId="31" xfId="14" applyNumberFormat="1" applyFont="1" applyFill="1" applyBorder="1" applyAlignment="1">
      <alignment vertical="center"/>
    </xf>
    <xf numFmtId="188" fontId="23" fillId="0" borderId="59" xfId="14" applyNumberFormat="1" applyFont="1" applyFill="1" applyBorder="1" applyAlignment="1">
      <alignment vertical="center"/>
    </xf>
    <xf numFmtId="192" fontId="23" fillId="0" borderId="59" xfId="14" applyNumberFormat="1" applyFont="1" applyFill="1" applyBorder="1" applyAlignment="1">
      <alignment vertical="center"/>
    </xf>
    <xf numFmtId="189" fontId="23" fillId="0" borderId="59" xfId="1" applyNumberFormat="1" applyFont="1" applyFill="1" applyBorder="1" applyAlignment="1">
      <alignment vertical="center"/>
    </xf>
    <xf numFmtId="188" fontId="23" fillId="0" borderId="8" xfId="14" applyNumberFormat="1" applyFont="1" applyFill="1" applyBorder="1" applyAlignment="1">
      <alignment vertical="center"/>
    </xf>
    <xf numFmtId="192" fontId="24" fillId="0" borderId="31" xfId="14" applyNumberFormat="1" applyFont="1" applyFill="1" applyBorder="1" applyAlignment="1">
      <alignment vertical="center"/>
    </xf>
    <xf numFmtId="193" fontId="24" fillId="0" borderId="31" xfId="1" applyNumberFormat="1" applyFont="1" applyFill="1" applyBorder="1" applyAlignment="1">
      <alignment vertical="center"/>
    </xf>
    <xf numFmtId="188" fontId="24" fillId="0" borderId="31" xfId="14" applyNumberFormat="1" applyFont="1" applyFill="1" applyBorder="1" applyAlignment="1">
      <alignment horizontal="center" vertical="center"/>
    </xf>
    <xf numFmtId="192" fontId="24" fillId="0" borderId="57" xfId="14" applyNumberFormat="1" applyFont="1" applyFill="1" applyBorder="1" applyAlignment="1">
      <alignment vertical="center"/>
    </xf>
    <xf numFmtId="189" fontId="24" fillId="0" borderId="29" xfId="1" applyNumberFormat="1" applyFont="1" applyFill="1" applyBorder="1" applyAlignment="1">
      <alignment vertical="center"/>
    </xf>
    <xf numFmtId="188" fontId="23" fillId="0" borderId="56" xfId="14" applyNumberFormat="1" applyFont="1" applyFill="1" applyBorder="1" applyAlignment="1">
      <alignment horizontal="center" vertical="center"/>
    </xf>
    <xf numFmtId="192" fontId="23" fillId="0" borderId="56" xfId="14" applyNumberFormat="1" applyFont="1" applyFill="1" applyBorder="1" applyAlignment="1">
      <alignment vertical="center"/>
    </xf>
    <xf numFmtId="193" fontId="23" fillId="0" borderId="56" xfId="1" applyNumberFormat="1" applyFont="1" applyFill="1" applyBorder="1" applyAlignment="1">
      <alignment vertical="center"/>
    </xf>
    <xf numFmtId="188" fontId="24" fillId="0" borderId="32" xfId="1" applyNumberFormat="1" applyFont="1" applyFill="1" applyBorder="1" applyAlignment="1">
      <alignment horizontal="center" vertical="center" wrapText="1"/>
    </xf>
    <xf numFmtId="188" fontId="24" fillId="0" borderId="0" xfId="1" applyNumberFormat="1" applyFont="1" applyFill="1" applyBorder="1" applyAlignment="1">
      <alignment vertical="center"/>
    </xf>
    <xf numFmtId="188" fontId="23" fillId="0" borderId="34" xfId="1" applyNumberFormat="1" applyFont="1" applyFill="1" applyBorder="1" applyAlignment="1">
      <alignment vertical="center"/>
    </xf>
    <xf numFmtId="188" fontId="24" fillId="0" borderId="32" xfId="1" quotePrefix="1" applyNumberFormat="1" applyFont="1" applyFill="1" applyBorder="1" applyAlignment="1">
      <alignment vertical="center"/>
    </xf>
    <xf numFmtId="188" fontId="24" fillId="0" borderId="32" xfId="1" applyNumberFormat="1" applyFont="1" applyFill="1" applyBorder="1" applyAlignment="1">
      <alignment horizontal="right" vertical="center"/>
    </xf>
    <xf numFmtId="187" fontId="24" fillId="0" borderId="29" xfId="14" applyFont="1" applyFill="1" applyBorder="1" applyAlignment="1">
      <alignment horizontal="right" vertical="center"/>
    </xf>
    <xf numFmtId="187" fontId="24" fillId="0" borderId="29" xfId="14" applyFont="1" applyFill="1" applyBorder="1" applyAlignment="1">
      <alignment vertical="center"/>
    </xf>
    <xf numFmtId="187" fontId="24" fillId="0" borderId="13" xfId="14" applyFont="1" applyFill="1" applyBorder="1" applyAlignment="1">
      <alignment horizontal="right" vertical="center"/>
    </xf>
    <xf numFmtId="187" fontId="24" fillId="0" borderId="13" xfId="14" applyFont="1" applyFill="1" applyBorder="1" applyAlignment="1">
      <alignment vertical="center"/>
    </xf>
    <xf numFmtId="187" fontId="24" fillId="0" borderId="31" xfId="14" applyFont="1" applyFill="1" applyBorder="1" applyAlignment="1">
      <alignment horizontal="right" vertical="center"/>
    </xf>
    <xf numFmtId="187" fontId="24" fillId="0" borderId="31" xfId="14" applyFont="1" applyFill="1" applyBorder="1" applyAlignment="1">
      <alignment vertical="center"/>
    </xf>
    <xf numFmtId="188" fontId="24" fillId="0" borderId="19" xfId="1" applyNumberFormat="1" applyFont="1" applyFill="1" applyBorder="1" applyAlignment="1">
      <alignment horizontal="right" vertical="center"/>
    </xf>
    <xf numFmtId="188" fontId="24" fillId="0" borderId="36" xfId="1" applyNumberFormat="1" applyFont="1" applyFill="1" applyBorder="1" applyAlignment="1">
      <alignment horizontal="right" vertical="center"/>
    </xf>
    <xf numFmtId="188" fontId="24" fillId="0" borderId="8" xfId="1" applyNumberFormat="1" applyFont="1" applyFill="1" applyBorder="1" applyAlignment="1">
      <alignment horizontal="right" vertical="center"/>
    </xf>
    <xf numFmtId="192" fontId="24" fillId="0" borderId="8" xfId="1" applyNumberFormat="1" applyFont="1" applyFill="1" applyBorder="1" applyAlignment="1">
      <alignment horizontal="right" vertical="center"/>
    </xf>
    <xf numFmtId="192" fontId="24" fillId="0" borderId="29" xfId="1" applyNumberFormat="1" applyFont="1" applyFill="1" applyBorder="1" applyAlignment="1">
      <alignment horizontal="right" vertical="center"/>
    </xf>
    <xf numFmtId="192" fontId="24" fillId="0" borderId="13" xfId="1" applyNumberFormat="1" applyFont="1" applyFill="1" applyBorder="1" applyAlignment="1">
      <alignment horizontal="right" vertical="center"/>
    </xf>
    <xf numFmtId="192" fontId="24" fillId="0" borderId="31" xfId="1" applyNumberFormat="1" applyFont="1" applyFill="1" applyBorder="1" applyAlignment="1">
      <alignment horizontal="right" vertical="center"/>
    </xf>
    <xf numFmtId="192" fontId="24" fillId="0" borderId="19" xfId="1" applyNumberFormat="1" applyFont="1" applyFill="1" applyBorder="1" applyAlignment="1">
      <alignment horizontal="right" vertical="center"/>
    </xf>
    <xf numFmtId="192" fontId="24" fillId="0" borderId="12" xfId="1" applyNumberFormat="1" applyFont="1" applyFill="1" applyBorder="1" applyAlignment="1">
      <alignment horizontal="right" vertical="center"/>
    </xf>
    <xf numFmtId="188" fontId="24" fillId="0" borderId="13" xfId="1" applyNumberFormat="1" applyFont="1" applyFill="1" applyBorder="1" applyAlignment="1">
      <alignment horizontal="right" vertical="center"/>
    </xf>
    <xf numFmtId="188" fontId="24" fillId="0" borderId="29" xfId="1" applyNumberFormat="1" applyFont="1" applyFill="1" applyBorder="1" applyAlignment="1">
      <alignment horizontal="right" vertical="center"/>
    </xf>
    <xf numFmtId="188" fontId="24" fillId="0" borderId="31" xfId="1" applyNumberFormat="1" applyFont="1" applyFill="1" applyBorder="1" applyAlignment="1">
      <alignment horizontal="right" vertical="center"/>
    </xf>
    <xf numFmtId="192" fontId="24" fillId="0" borderId="36" xfId="1" applyNumberFormat="1" applyFont="1" applyFill="1" applyBorder="1" applyAlignment="1">
      <alignment horizontal="right" vertical="center"/>
    </xf>
    <xf numFmtId="192" fontId="24" fillId="0" borderId="36" xfId="1" applyNumberFormat="1" applyFont="1" applyFill="1" applyBorder="1" applyAlignment="1">
      <alignment vertical="center" wrapText="1"/>
    </xf>
    <xf numFmtId="193" fontId="24" fillId="0" borderId="36" xfId="1" applyNumberFormat="1" applyFont="1" applyFill="1" applyBorder="1" applyAlignment="1">
      <alignment horizontal="right" vertical="center"/>
    </xf>
    <xf numFmtId="192" fontId="24" fillId="0" borderId="19" xfId="1" applyNumberFormat="1" applyFont="1" applyFill="1" applyBorder="1" applyAlignment="1">
      <alignment horizontal="center" vertical="center" wrapText="1"/>
    </xf>
    <xf numFmtId="192" fontId="24" fillId="0" borderId="19" xfId="1" applyNumberFormat="1" applyFont="1" applyFill="1" applyBorder="1" applyAlignment="1">
      <alignment horizontal="center" vertical="center"/>
    </xf>
    <xf numFmtId="192" fontId="24" fillId="0" borderId="9" xfId="1" applyNumberFormat="1" applyFont="1" applyFill="1" applyBorder="1" applyAlignment="1">
      <alignment horizontal="center" vertical="center"/>
    </xf>
    <xf numFmtId="192" fontId="24" fillId="0" borderId="8" xfId="1" applyNumberFormat="1" applyFont="1" applyFill="1" applyBorder="1" applyAlignment="1">
      <alignment horizontal="center" vertical="center" wrapText="1"/>
    </xf>
    <xf numFmtId="192" fontId="24" fillId="0" borderId="8" xfId="1" applyNumberFormat="1" applyFont="1" applyFill="1" applyBorder="1" applyAlignment="1">
      <alignment horizontal="center" vertical="center"/>
    </xf>
    <xf numFmtId="192" fontId="24" fillId="0" borderId="32" xfId="1" applyNumberFormat="1" applyFont="1" applyFill="1" applyBorder="1" applyAlignment="1">
      <alignment vertical="center" wrapText="1"/>
    </xf>
    <xf numFmtId="193" fontId="24" fillId="0" borderId="32" xfId="1" applyNumberFormat="1" applyFont="1" applyFill="1" applyBorder="1" applyAlignment="1">
      <alignment horizontal="right" vertical="center"/>
    </xf>
    <xf numFmtId="192" fontId="24" fillId="0" borderId="11" xfId="1" applyNumberFormat="1" applyFont="1" applyFill="1" applyBorder="1" applyAlignment="1">
      <alignment horizontal="center" vertical="center"/>
    </xf>
    <xf numFmtId="192" fontId="24" fillId="0" borderId="11" xfId="1" applyNumberFormat="1" applyFont="1" applyFill="1" applyBorder="1" applyAlignment="1">
      <alignment horizontal="center" vertical="center" wrapText="1"/>
    </xf>
    <xf numFmtId="192" fontId="24" fillId="0" borderId="27" xfId="1" applyNumberFormat="1" applyFont="1" applyFill="1" applyBorder="1" applyAlignment="1">
      <alignment horizontal="right" vertical="center"/>
    </xf>
    <xf numFmtId="192" fontId="24" fillId="0" borderId="27" xfId="1" applyNumberFormat="1" applyFont="1" applyFill="1" applyBorder="1" applyAlignment="1">
      <alignment vertical="center" wrapText="1"/>
    </xf>
    <xf numFmtId="193" fontId="24" fillId="0" borderId="27" xfId="1" applyNumberFormat="1" applyFont="1" applyFill="1" applyBorder="1" applyAlignment="1">
      <alignment horizontal="right" vertical="center"/>
    </xf>
    <xf numFmtId="192" fontId="24" fillId="0" borderId="31" xfId="1" applyNumberFormat="1" applyFont="1" applyFill="1" applyBorder="1" applyAlignment="1">
      <alignment horizontal="center" vertical="center" wrapText="1"/>
    </xf>
    <xf numFmtId="192" fontId="24" fillId="0" borderId="18" xfId="1" applyNumberFormat="1" applyFont="1" applyFill="1" applyBorder="1" applyAlignment="1">
      <alignment horizontal="center" vertical="center" wrapText="1"/>
    </xf>
    <xf numFmtId="192" fontId="24" fillId="0" borderId="32" xfId="1" quotePrefix="1" applyNumberFormat="1" applyFont="1" applyFill="1" applyBorder="1" applyAlignment="1">
      <alignment horizontal="center" vertical="center"/>
    </xf>
    <xf numFmtId="192" fontId="24" fillId="0" borderId="32" xfId="1" quotePrefix="1" applyNumberFormat="1" applyFont="1" applyFill="1" applyBorder="1" applyAlignment="1">
      <alignment horizontal="right" vertical="center"/>
    </xf>
    <xf numFmtId="192" fontId="24" fillId="0" borderId="15" xfId="1" applyNumberFormat="1" applyFont="1" applyFill="1" applyBorder="1" applyAlignment="1">
      <alignment vertical="center"/>
    </xf>
    <xf numFmtId="192" fontId="24" fillId="0" borderId="12" xfId="1" applyNumberFormat="1" applyFont="1" applyFill="1" applyBorder="1" applyAlignment="1">
      <alignment vertical="center"/>
    </xf>
    <xf numFmtId="192" fontId="24" fillId="0" borderId="33" xfId="1" applyNumberFormat="1" applyFont="1" applyFill="1" applyBorder="1" applyAlignment="1">
      <alignment vertical="center"/>
    </xf>
    <xf numFmtId="192" fontId="24" fillId="0" borderId="12" xfId="1" quotePrefix="1" applyNumberFormat="1" applyFont="1" applyFill="1" applyBorder="1" applyAlignment="1">
      <alignment horizontal="center" vertical="center"/>
    </xf>
    <xf numFmtId="192" fontId="24" fillId="0" borderId="17" xfId="1" applyNumberFormat="1" applyFont="1" applyFill="1" applyBorder="1" applyAlignment="1">
      <alignment vertical="center"/>
    </xf>
    <xf numFmtId="192" fontId="24" fillId="0" borderId="10" xfId="1" applyNumberFormat="1" applyFont="1" applyFill="1" applyBorder="1" applyAlignment="1">
      <alignment horizontal="right" vertical="center"/>
    </xf>
    <xf numFmtId="192" fontId="24" fillId="0" borderId="33" xfId="1" applyNumberFormat="1" applyFont="1" applyFill="1" applyBorder="1" applyAlignment="1">
      <alignment horizontal="right" vertical="center"/>
    </xf>
    <xf numFmtId="192" fontId="24" fillId="0" borderId="17" xfId="1" applyNumberFormat="1" applyFont="1" applyFill="1" applyBorder="1" applyAlignment="1">
      <alignment horizontal="right" vertical="center"/>
    </xf>
    <xf numFmtId="192" fontId="24" fillId="0" borderId="15" xfId="1" applyNumberFormat="1" applyFont="1" applyFill="1" applyBorder="1" applyAlignment="1">
      <alignment horizontal="right" vertical="center"/>
    </xf>
    <xf numFmtId="187" fontId="23" fillId="0" borderId="36" xfId="1" applyFont="1" applyFill="1" applyBorder="1" applyAlignment="1">
      <alignment horizontal="right" vertical="center"/>
    </xf>
    <xf numFmtId="187" fontId="24" fillId="0" borderId="8" xfId="1" applyFont="1" applyFill="1" applyBorder="1" applyAlignment="1">
      <alignment horizontal="right" vertical="center"/>
    </xf>
    <xf numFmtId="187" fontId="24" fillId="0" borderId="29" xfId="1" applyFont="1" applyFill="1" applyBorder="1" applyAlignment="1">
      <alignment horizontal="right" vertical="center"/>
    </xf>
    <xf numFmtId="187" fontId="24" fillId="0" borderId="38" xfId="1" applyFont="1" applyFill="1" applyBorder="1" applyAlignment="1">
      <alignment horizontal="right" vertical="center"/>
    </xf>
    <xf numFmtId="187" fontId="24" fillId="0" borderId="0" xfId="17" applyFont="1" applyFill="1" applyBorder="1" applyAlignment="1">
      <alignment horizontal="center" vertical="center"/>
    </xf>
    <xf numFmtId="188" fontId="23" fillId="0" borderId="19" xfId="2" applyNumberFormat="1" applyFont="1" applyFill="1" applyBorder="1" applyAlignment="1">
      <alignment vertical="center"/>
    </xf>
    <xf numFmtId="188" fontId="23" fillId="0" borderId="19" xfId="2" applyNumberFormat="1" applyFont="1" applyFill="1" applyBorder="1" applyAlignment="1">
      <alignment horizontal="right" vertical="center"/>
    </xf>
    <xf numFmtId="188" fontId="23" fillId="0" borderId="19" xfId="2" quotePrefix="1" applyNumberFormat="1" applyFont="1" applyFill="1" applyBorder="1" applyAlignment="1">
      <alignment horizontal="center" vertical="center"/>
    </xf>
    <xf numFmtId="192" fontId="23" fillId="0" borderId="19" xfId="2" applyNumberFormat="1" applyFont="1" applyFill="1" applyBorder="1" applyAlignment="1">
      <alignment horizontal="center" vertical="center"/>
    </xf>
    <xf numFmtId="188" fontId="24" fillId="0" borderId="8" xfId="2" applyNumberFormat="1" applyFont="1" applyFill="1" applyBorder="1" applyAlignment="1">
      <alignment vertical="center"/>
    </xf>
    <xf numFmtId="188" fontId="24" fillId="0" borderId="8" xfId="2" applyNumberFormat="1" applyFont="1" applyFill="1" applyBorder="1" applyAlignment="1">
      <alignment horizontal="right" vertical="center"/>
    </xf>
    <xf numFmtId="188" fontId="24" fillId="0" borderId="8" xfId="2" quotePrefix="1" applyNumberFormat="1" applyFont="1" applyFill="1" applyBorder="1" applyAlignment="1">
      <alignment horizontal="center" vertical="center"/>
    </xf>
    <xf numFmtId="192" fontId="24" fillId="0" borderId="8" xfId="2" applyNumberFormat="1" applyFont="1" applyFill="1" applyBorder="1" applyAlignment="1">
      <alignment horizontal="center" vertical="center"/>
    </xf>
    <xf numFmtId="188" fontId="24" fillId="0" borderId="32" xfId="2" applyNumberFormat="1" applyFont="1" applyFill="1" applyBorder="1" applyAlignment="1">
      <alignment vertical="center"/>
    </xf>
    <xf numFmtId="188" fontId="24" fillId="0" borderId="32" xfId="2" quotePrefix="1" applyNumberFormat="1" applyFont="1" applyFill="1" applyBorder="1" applyAlignment="1">
      <alignment horizontal="center" vertical="center"/>
    </xf>
    <xf numFmtId="188" fontId="24" fillId="0" borderId="32" xfId="2" applyNumberFormat="1" applyFont="1" applyFill="1" applyBorder="1" applyAlignment="1">
      <alignment horizontal="right" vertical="center"/>
    </xf>
    <xf numFmtId="192" fontId="24" fillId="0" borderId="32" xfId="2" applyNumberFormat="1" applyFont="1" applyFill="1" applyBorder="1" applyAlignment="1">
      <alignment horizontal="center" vertical="center"/>
    </xf>
    <xf numFmtId="188" fontId="24" fillId="0" borderId="27" xfId="2" applyNumberFormat="1" applyFont="1" applyFill="1" applyBorder="1" applyAlignment="1">
      <alignment vertical="center"/>
    </xf>
    <xf numFmtId="188" fontId="24" fillId="0" borderId="27" xfId="2" applyNumberFormat="1" applyFont="1" applyFill="1" applyBorder="1" applyAlignment="1">
      <alignment horizontal="right" vertical="center"/>
    </xf>
    <xf numFmtId="188" fontId="24" fillId="0" borderId="27" xfId="2" quotePrefix="1" applyNumberFormat="1" applyFont="1" applyFill="1" applyBorder="1" applyAlignment="1">
      <alignment horizontal="center" vertical="center"/>
    </xf>
    <xf numFmtId="192" fontId="24" fillId="0" borderId="27" xfId="2" applyNumberFormat="1" applyFont="1" applyFill="1" applyBorder="1" applyAlignment="1">
      <alignment horizontal="center" vertical="center"/>
    </xf>
    <xf numFmtId="192" fontId="23" fillId="0" borderId="19" xfId="1" applyNumberFormat="1" applyFont="1" applyFill="1" applyBorder="1" applyAlignment="1">
      <alignment horizontal="center" vertical="center"/>
    </xf>
    <xf numFmtId="188" fontId="24" fillId="0" borderId="32" xfId="2" applyNumberFormat="1" applyFont="1" applyFill="1" applyBorder="1" applyAlignment="1">
      <alignment horizontal="center" vertical="center"/>
    </xf>
    <xf numFmtId="188" fontId="24" fillId="0" borderId="27" xfId="2" applyNumberFormat="1" applyFont="1" applyFill="1" applyBorder="1" applyAlignment="1">
      <alignment horizontal="center" vertical="center"/>
    </xf>
    <xf numFmtId="188" fontId="24" fillId="0" borderId="31" xfId="2" applyNumberFormat="1" applyFont="1" applyFill="1" applyBorder="1" applyAlignment="1">
      <alignment horizontal="center" vertical="center"/>
    </xf>
    <xf numFmtId="188" fontId="23" fillId="0" borderId="35" xfId="2" applyNumberFormat="1" applyFont="1" applyFill="1" applyBorder="1" applyAlignment="1">
      <alignment vertical="center"/>
    </xf>
    <xf numFmtId="188" fontId="23" fillId="0" borderId="35" xfId="2" applyNumberFormat="1" applyFont="1" applyFill="1" applyBorder="1" applyAlignment="1">
      <alignment horizontal="right" vertical="center"/>
    </xf>
    <xf numFmtId="188" fontId="23" fillId="0" borderId="29" xfId="2" applyNumberFormat="1" applyFont="1" applyFill="1" applyBorder="1" applyAlignment="1">
      <alignment horizontal="right" vertical="center"/>
    </xf>
    <xf numFmtId="188" fontId="23" fillId="0" borderId="29" xfId="2" applyNumberFormat="1" applyFont="1" applyFill="1" applyBorder="1" applyAlignment="1">
      <alignment horizontal="center" vertical="center"/>
    </xf>
    <xf numFmtId="192" fontId="23" fillId="0" borderId="29" xfId="2" applyNumberFormat="1" applyFont="1" applyFill="1" applyBorder="1" applyAlignment="1">
      <alignment horizontal="center" vertical="center"/>
    </xf>
    <xf numFmtId="188" fontId="24" fillId="0" borderId="29" xfId="2" applyNumberFormat="1" applyFont="1" applyFill="1" applyBorder="1" applyAlignment="1">
      <alignment horizontal="right" vertical="center"/>
    </xf>
    <xf numFmtId="188" fontId="24" fillId="0" borderId="29" xfId="2" applyNumberFormat="1" applyFont="1" applyFill="1" applyBorder="1" applyAlignment="1">
      <alignment horizontal="center" vertical="center"/>
    </xf>
    <xf numFmtId="192" fontId="24" fillId="0" borderId="29" xfId="2" applyNumberFormat="1" applyFont="1" applyFill="1" applyBorder="1" applyAlignment="1">
      <alignment horizontal="center" vertical="center"/>
    </xf>
    <xf numFmtId="188" fontId="23" fillId="0" borderId="50" xfId="2" applyNumberFormat="1" applyFont="1" applyFill="1" applyBorder="1" applyAlignment="1">
      <alignment vertical="center"/>
    </xf>
    <xf numFmtId="188" fontId="23" fillId="0" borderId="29" xfId="2" applyNumberFormat="1" applyFont="1" applyFill="1" applyBorder="1"/>
    <xf numFmtId="188" fontId="23" fillId="0" borderId="19" xfId="2" applyNumberFormat="1" applyFont="1" applyFill="1" applyBorder="1" applyAlignment="1">
      <alignment horizontal="right"/>
    </xf>
    <xf numFmtId="192" fontId="23" fillId="0" borderId="19" xfId="2" applyNumberFormat="1" applyFont="1" applyFill="1" applyBorder="1" applyAlignment="1">
      <alignment horizontal="right"/>
    </xf>
    <xf numFmtId="188" fontId="24" fillId="0" borderId="32" xfId="2" applyNumberFormat="1" applyFont="1" applyFill="1" applyBorder="1"/>
    <xf numFmtId="188" fontId="24" fillId="0" borderId="8" xfId="2" applyNumberFormat="1" applyFont="1" applyFill="1" applyBorder="1" applyAlignment="1">
      <alignment horizontal="right"/>
    </xf>
    <xf numFmtId="192" fontId="24" fillId="0" borderId="8" xfId="2" applyNumberFormat="1" applyFont="1" applyFill="1" applyBorder="1" applyAlignment="1">
      <alignment horizontal="right"/>
    </xf>
    <xf numFmtId="188" fontId="24" fillId="0" borderId="13" xfId="2" applyNumberFormat="1" applyFont="1" applyFill="1" applyBorder="1" applyAlignment="1">
      <alignment horizontal="right"/>
    </xf>
    <xf numFmtId="188" fontId="24" fillId="0" borderId="32" xfId="2" applyNumberFormat="1" applyFont="1" applyFill="1" applyBorder="1" applyAlignment="1">
      <alignment horizontal="right"/>
    </xf>
    <xf numFmtId="188" fontId="24" fillId="0" borderId="32" xfId="2" applyNumberFormat="1" applyFont="1" applyFill="1" applyBorder="1" applyAlignment="1">
      <alignment horizontal="center"/>
    </xf>
    <xf numFmtId="188" fontId="24" fillId="0" borderId="13" xfId="2" applyNumberFormat="1" applyFont="1" applyFill="1" applyBorder="1"/>
    <xf numFmtId="192" fontId="24" fillId="0" borderId="29" xfId="2" applyNumberFormat="1" applyFont="1" applyFill="1" applyBorder="1" applyAlignment="1">
      <alignment horizontal="right"/>
    </xf>
    <xf numFmtId="188" fontId="24" fillId="0" borderId="31" xfId="2" applyNumberFormat="1" applyFont="1" applyFill="1" applyBorder="1"/>
    <xf numFmtId="188" fontId="24" fillId="0" borderId="31" xfId="2" applyNumberFormat="1" applyFont="1" applyFill="1" applyBorder="1" applyAlignment="1">
      <alignment horizontal="right"/>
    </xf>
    <xf numFmtId="188" fontId="24" fillId="0" borderId="31" xfId="2" applyNumberFormat="1" applyFont="1" applyFill="1" applyBorder="1" applyAlignment="1">
      <alignment horizontal="center"/>
    </xf>
    <xf numFmtId="192" fontId="24" fillId="0" borderId="31" xfId="2" applyNumberFormat="1" applyFont="1" applyFill="1" applyBorder="1" applyAlignment="1">
      <alignment horizontal="right"/>
    </xf>
    <xf numFmtId="192" fontId="23" fillId="0" borderId="36" xfId="2" applyNumberFormat="1" applyFont="1" applyFill="1" applyBorder="1" applyAlignment="1">
      <alignment horizontal="right"/>
    </xf>
    <xf numFmtId="192" fontId="24" fillId="0" borderId="32" xfId="2" applyNumberFormat="1" applyFont="1" applyFill="1" applyBorder="1" applyAlignment="1">
      <alignment horizontal="right"/>
    </xf>
    <xf numFmtId="188" fontId="24" fillId="0" borderId="29" xfId="2" applyNumberFormat="1" applyFont="1" applyFill="1" applyBorder="1" applyAlignment="1">
      <alignment horizontal="right"/>
    </xf>
    <xf numFmtId="188" fontId="23" fillId="0" borderId="0" xfId="2" applyNumberFormat="1" applyFont="1" applyFill="1" applyAlignment="1">
      <alignment vertical="center"/>
    </xf>
    <xf numFmtId="187" fontId="3" fillId="0" borderId="0" xfId="1" applyFont="1" applyFill="1"/>
    <xf numFmtId="187" fontId="24" fillId="0" borderId="13" xfId="1" applyFont="1" applyFill="1" applyBorder="1" applyAlignment="1">
      <alignment horizontal="right" vertical="center"/>
    </xf>
    <xf numFmtId="187" fontId="24" fillId="0" borderId="31" xfId="1" applyFont="1" applyFill="1" applyBorder="1" applyAlignment="1">
      <alignment horizontal="right" vertical="center"/>
    </xf>
    <xf numFmtId="188" fontId="24" fillId="0" borderId="18" xfId="1" applyNumberFormat="1" applyFont="1" applyFill="1" applyBorder="1" applyAlignment="1">
      <alignment horizontal="right" vertical="center"/>
    </xf>
    <xf numFmtId="188" fontId="24" fillId="0" borderId="39" xfId="1" applyNumberFormat="1" applyFont="1" applyFill="1" applyBorder="1" applyAlignment="1">
      <alignment vertical="center"/>
    </xf>
    <xf numFmtId="188" fontId="24" fillId="0" borderId="17" xfId="1" applyNumberFormat="1" applyFont="1" applyFill="1" applyBorder="1" applyAlignment="1">
      <alignment vertical="center"/>
    </xf>
    <xf numFmtId="188" fontId="24" fillId="0" borderId="38" xfId="1" applyNumberFormat="1" applyFont="1" applyFill="1" applyBorder="1" applyAlignment="1">
      <alignment horizontal="right" vertical="center"/>
    </xf>
    <xf numFmtId="188" fontId="24" fillId="0" borderId="11" xfId="1" applyNumberFormat="1" applyFont="1" applyFill="1" applyBorder="1" applyAlignment="1">
      <alignment horizontal="right" vertical="center"/>
    </xf>
    <xf numFmtId="188" fontId="24" fillId="0" borderId="12" xfId="1" applyNumberFormat="1" applyFont="1" applyFill="1" applyBorder="1" applyAlignment="1">
      <alignment horizontal="right" vertical="center"/>
    </xf>
    <xf numFmtId="188" fontId="24" fillId="0" borderId="5" xfId="1" applyNumberFormat="1" applyFont="1" applyFill="1" applyBorder="1" applyAlignment="1">
      <alignment horizontal="right" vertical="center"/>
    </xf>
    <xf numFmtId="188" fontId="24" fillId="0" borderId="30" xfId="1" applyNumberFormat="1" applyFont="1" applyFill="1" applyBorder="1" applyAlignment="1">
      <alignment horizontal="right" vertical="center"/>
    </xf>
    <xf numFmtId="188" fontId="24" fillId="0" borderId="0" xfId="1" applyNumberFormat="1" applyFont="1" applyFill="1" applyBorder="1" applyAlignment="1">
      <alignment horizontal="right" vertical="center"/>
    </xf>
    <xf numFmtId="188" fontId="24" fillId="0" borderId="39" xfId="1" applyNumberFormat="1" applyFont="1" applyFill="1" applyBorder="1" applyAlignment="1">
      <alignment horizontal="right" vertical="center"/>
    </xf>
    <xf numFmtId="188" fontId="24" fillId="0" borderId="17" xfId="1" applyNumberFormat="1" applyFont="1" applyFill="1" applyBorder="1" applyAlignment="1">
      <alignment horizontal="right" vertical="center"/>
    </xf>
    <xf numFmtId="188" fontId="23" fillId="0" borderId="56" xfId="1" applyNumberFormat="1" applyFont="1" applyFill="1" applyBorder="1" applyAlignment="1">
      <alignment horizontal="right" vertical="center"/>
    </xf>
    <xf numFmtId="188" fontId="23" fillId="0" borderId="0" xfId="2" applyNumberFormat="1" applyFont="1" applyFill="1" applyAlignment="1">
      <alignment horizontal="left" vertical="center"/>
    </xf>
    <xf numFmtId="188" fontId="24" fillId="0" borderId="19" xfId="2" applyNumberFormat="1" applyFont="1" applyFill="1" applyBorder="1" applyAlignment="1">
      <alignment vertical="center"/>
    </xf>
    <xf numFmtId="188" fontId="24" fillId="0" borderId="19" xfId="2" applyNumberFormat="1" applyFont="1" applyFill="1" applyBorder="1" applyAlignment="1">
      <alignment horizontal="right" vertical="center"/>
    </xf>
    <xf numFmtId="188" fontId="24" fillId="0" borderId="29" xfId="2" applyNumberFormat="1" applyFont="1" applyFill="1" applyBorder="1" applyAlignment="1">
      <alignment vertical="center"/>
    </xf>
    <xf numFmtId="189" fontId="24" fillId="0" borderId="19" xfId="1" applyNumberFormat="1" applyFont="1" applyFill="1" applyBorder="1" applyAlignment="1">
      <alignment horizontal="left" vertical="center"/>
    </xf>
    <xf numFmtId="189" fontId="24" fillId="0" borderId="32" xfId="3" applyNumberFormat="1" applyFont="1" applyFill="1" applyBorder="1" applyAlignment="1">
      <alignment vertical="center"/>
    </xf>
    <xf numFmtId="189" fontId="24" fillId="0" borderId="29" xfId="3" applyNumberFormat="1" applyFont="1" applyFill="1" applyBorder="1" applyAlignment="1">
      <alignment vertical="center"/>
    </xf>
    <xf numFmtId="188" fontId="24" fillId="0" borderId="31" xfId="2" applyNumberFormat="1" applyFont="1" applyFill="1" applyBorder="1" applyAlignment="1">
      <alignment vertical="center"/>
    </xf>
    <xf numFmtId="188" fontId="24" fillId="0" borderId="36" xfId="2" applyNumberFormat="1" applyFont="1" applyFill="1" applyBorder="1" applyAlignment="1">
      <alignment vertical="center"/>
    </xf>
    <xf numFmtId="188" fontId="24" fillId="0" borderId="27" xfId="1" applyNumberFormat="1" applyFont="1" applyFill="1" applyBorder="1" applyAlignment="1">
      <alignment horizontal="right" vertical="center"/>
    </xf>
    <xf numFmtId="188" fontId="23" fillId="0" borderId="36" xfId="1" applyNumberFormat="1" applyFont="1" applyFill="1" applyBorder="1" applyAlignment="1">
      <alignment vertical="center"/>
    </xf>
    <xf numFmtId="188" fontId="23" fillId="0" borderId="23" xfId="1" applyNumberFormat="1" applyFont="1" applyFill="1" applyBorder="1" applyAlignment="1">
      <alignment vertical="center"/>
    </xf>
    <xf numFmtId="188" fontId="24" fillId="0" borderId="6" xfId="1" applyNumberFormat="1" applyFont="1" applyFill="1" applyBorder="1" applyAlignment="1">
      <alignment vertical="center"/>
    </xf>
    <xf numFmtId="187" fontId="23" fillId="0" borderId="36" xfId="1" applyFont="1" applyFill="1" applyBorder="1" applyAlignment="1">
      <alignment horizontal="left" vertical="center"/>
    </xf>
    <xf numFmtId="192" fontId="23" fillId="0" borderId="36" xfId="1" applyNumberFormat="1" applyFont="1" applyFill="1" applyBorder="1" applyAlignment="1">
      <alignment vertical="center"/>
    </xf>
    <xf numFmtId="187" fontId="24" fillId="0" borderId="32" xfId="1" applyFont="1" applyFill="1" applyBorder="1" applyAlignment="1">
      <alignment horizontal="left" vertical="center"/>
    </xf>
    <xf numFmtId="188" fontId="24" fillId="0" borderId="0" xfId="1" applyNumberFormat="1" applyFont="1" applyFill="1" applyBorder="1" applyAlignment="1">
      <alignment horizontal="left" vertical="center"/>
    </xf>
    <xf numFmtId="192" fontId="24" fillId="0" borderId="0" xfId="1" applyNumberFormat="1" applyFont="1" applyFill="1" applyBorder="1" applyAlignment="1">
      <alignment vertical="center"/>
    </xf>
    <xf numFmtId="188" fontId="24" fillId="0" borderId="50" xfId="1" applyNumberFormat="1" applyFont="1" applyFill="1" applyBorder="1" applyAlignment="1">
      <alignment vertical="center"/>
    </xf>
    <xf numFmtId="187" fontId="24" fillId="0" borderId="50" xfId="1" applyFont="1" applyFill="1" applyBorder="1" applyAlignment="1">
      <alignment vertical="center"/>
    </xf>
    <xf numFmtId="2" fontId="24" fillId="0" borderId="0" xfId="1" applyNumberFormat="1" applyFont="1" applyFill="1" applyBorder="1" applyAlignment="1">
      <alignment horizontal="right" vertical="center"/>
    </xf>
    <xf numFmtId="2" fontId="24" fillId="0" borderId="0" xfId="1" applyNumberFormat="1" applyFont="1" applyFill="1" applyBorder="1" applyAlignment="1">
      <alignment vertical="center"/>
    </xf>
    <xf numFmtId="187" fontId="23" fillId="0" borderId="35" xfId="1" applyFont="1" applyFill="1" applyBorder="1" applyAlignment="1">
      <alignment horizontal="center" vertical="center"/>
    </xf>
    <xf numFmtId="187" fontId="23" fillId="0" borderId="19" xfId="1" applyFont="1" applyFill="1" applyBorder="1" applyAlignment="1">
      <alignment horizontal="right" vertical="center"/>
    </xf>
    <xf numFmtId="0" fontId="24" fillId="0" borderId="0" xfId="1" applyNumberFormat="1" applyFont="1" applyFill="1" applyBorder="1" applyAlignment="1">
      <alignment horizontal="right" vertical="center"/>
    </xf>
    <xf numFmtId="188" fontId="19" fillId="0" borderId="0" xfId="1" applyNumberFormat="1" applyFont="1" applyFill="1" applyBorder="1" applyAlignment="1">
      <alignment horizontal="right" vertical="center"/>
    </xf>
    <xf numFmtId="188" fontId="23" fillId="0" borderId="19" xfId="1" applyNumberFormat="1" applyFont="1" applyFill="1" applyBorder="1" applyAlignment="1">
      <alignment horizontal="left" vertical="center"/>
    </xf>
    <xf numFmtId="188" fontId="23" fillId="0" borderId="19" xfId="1" applyNumberFormat="1" applyFont="1" applyFill="1" applyBorder="1" applyAlignment="1">
      <alignment horizontal="center" vertical="center"/>
    </xf>
    <xf numFmtId="188" fontId="24" fillId="0" borderId="27" xfId="1" applyNumberFormat="1" applyFont="1" applyFill="1" applyBorder="1" applyAlignment="1">
      <alignment horizontal="left" vertical="center"/>
    </xf>
    <xf numFmtId="188" fontId="23" fillId="0" borderId="36" xfId="1" applyNumberFormat="1" applyFont="1" applyFill="1" applyBorder="1" applyAlignment="1">
      <alignment horizontal="left" vertical="center"/>
    </xf>
    <xf numFmtId="188" fontId="23" fillId="0" borderId="36" xfId="1" applyNumberFormat="1" applyFont="1" applyFill="1" applyBorder="1" applyAlignment="1">
      <alignment horizontal="center" vertical="center"/>
    </xf>
    <xf numFmtId="188" fontId="23" fillId="0" borderId="36" xfId="1" applyNumberFormat="1" applyFont="1" applyFill="1" applyBorder="1" applyAlignment="1">
      <alignment horizontal="right" vertical="center"/>
    </xf>
    <xf numFmtId="188" fontId="24" fillId="0" borderId="32" xfId="1" applyNumberFormat="1" applyFont="1" applyFill="1" applyBorder="1" applyAlignment="1">
      <alignment horizontal="left" vertical="center"/>
    </xf>
    <xf numFmtId="188" fontId="24" fillId="0" borderId="29" xfId="1" applyNumberFormat="1" applyFont="1" applyFill="1" applyBorder="1" applyAlignment="1">
      <alignment horizontal="left" vertical="center"/>
    </xf>
    <xf numFmtId="188" fontId="23" fillId="0" borderId="37" xfId="1" applyNumberFormat="1" applyFont="1" applyFill="1" applyBorder="1" applyAlignment="1">
      <alignment vertical="center"/>
    </xf>
    <xf numFmtId="188" fontId="23" fillId="0" borderId="19" xfId="1" applyNumberFormat="1" applyFont="1" applyFill="1" applyBorder="1" applyAlignment="1">
      <alignment horizontal="right" vertical="center"/>
    </xf>
    <xf numFmtId="187" fontId="24" fillId="0" borderId="0" xfId="1" applyFont="1" applyFill="1" applyBorder="1" applyAlignment="1">
      <alignment vertical="center"/>
    </xf>
    <xf numFmtId="187" fontId="24" fillId="0" borderId="0" xfId="1" applyFont="1" applyFill="1" applyBorder="1" applyAlignment="1">
      <alignment horizontal="right" vertical="center"/>
    </xf>
    <xf numFmtId="192" fontId="24" fillId="0" borderId="0" xfId="1" applyNumberFormat="1" applyFont="1" applyFill="1" applyBorder="1" applyAlignment="1">
      <alignment horizontal="right" vertical="center"/>
    </xf>
    <xf numFmtId="188" fontId="59" fillId="0" borderId="32" xfId="1" applyNumberFormat="1" applyFont="1" applyFill="1" applyBorder="1" applyAlignment="1">
      <alignment vertical="center"/>
    </xf>
    <xf numFmtId="188" fontId="59" fillId="0" borderId="13" xfId="1" applyNumberFormat="1" applyFont="1" applyFill="1" applyBorder="1" applyAlignment="1">
      <alignment vertical="center"/>
    </xf>
    <xf numFmtId="3" fontId="59" fillId="0" borderId="31" xfId="1" applyNumberFormat="1" applyFont="1" applyFill="1" applyBorder="1" applyAlignment="1">
      <alignment vertical="center"/>
    </xf>
    <xf numFmtId="3" fontId="24" fillId="0" borderId="31" xfId="1" applyNumberFormat="1" applyFont="1" applyFill="1" applyBorder="1" applyAlignment="1">
      <alignment vertical="center"/>
    </xf>
    <xf numFmtId="188" fontId="59" fillId="0" borderId="29" xfId="1" applyNumberFormat="1" applyFont="1" applyFill="1" applyBorder="1" applyAlignment="1">
      <alignment vertical="center"/>
    </xf>
    <xf numFmtId="188" fontId="59" fillId="0" borderId="31" xfId="1" applyNumberFormat="1" applyFont="1" applyFill="1" applyBorder="1" applyAlignment="1">
      <alignment horizontal="right" vertical="center"/>
    </xf>
    <xf numFmtId="188" fontId="59" fillId="0" borderId="31" xfId="1" applyNumberFormat="1" applyFont="1" applyFill="1" applyBorder="1" applyAlignment="1">
      <alignment vertical="center"/>
    </xf>
    <xf numFmtId="188" fontId="59" fillId="0" borderId="8" xfId="1" applyNumberFormat="1" applyFont="1" applyFill="1" applyBorder="1" applyAlignment="1">
      <alignment vertical="center"/>
    </xf>
    <xf numFmtId="188" fontId="59" fillId="0" borderId="27" xfId="1" applyNumberFormat="1" applyFont="1" applyFill="1" applyBorder="1" applyAlignment="1">
      <alignment vertical="center"/>
    </xf>
    <xf numFmtId="187" fontId="60" fillId="0" borderId="32" xfId="1" applyFont="1" applyFill="1" applyBorder="1" applyAlignment="1">
      <alignment horizontal="right" vertical="center" wrapText="1"/>
    </xf>
    <xf numFmtId="187" fontId="59" fillId="0" borderId="32" xfId="1" applyFont="1" applyFill="1" applyBorder="1" applyAlignment="1">
      <alignment horizontal="right" vertical="center" wrapText="1"/>
    </xf>
    <xf numFmtId="193" fontId="59" fillId="0" borderId="32" xfId="1" applyNumberFormat="1" applyFont="1" applyFill="1" applyBorder="1" applyAlignment="1">
      <alignment horizontal="right" vertical="center" wrapText="1"/>
    </xf>
    <xf numFmtId="188" fontId="59" fillId="0" borderId="31" xfId="1" applyNumberFormat="1" applyFont="1" applyFill="1" applyBorder="1" applyAlignment="1">
      <alignment horizontal="right" vertical="center" wrapText="1"/>
    </xf>
    <xf numFmtId="188" fontId="59" fillId="0" borderId="0" xfId="1" applyNumberFormat="1" applyFont="1" applyFill="1" applyBorder="1" applyAlignment="1">
      <alignment vertical="center"/>
    </xf>
    <xf numFmtId="188" fontId="59" fillId="0" borderId="0" xfId="1" applyNumberFormat="1" applyFont="1" applyFill="1" applyBorder="1" applyAlignment="1">
      <alignment horizontal="right" vertical="center" wrapText="1"/>
    </xf>
    <xf numFmtId="188" fontId="57" fillId="0" borderId="29" xfId="1" applyNumberFormat="1" applyFont="1" applyFill="1" applyBorder="1" applyAlignment="1">
      <alignment horizontal="right" vertical="center"/>
    </xf>
    <xf numFmtId="188" fontId="59" fillId="0" borderId="53" xfId="1" applyNumberFormat="1" applyFont="1" applyFill="1" applyBorder="1" applyAlignment="1">
      <alignment horizontal="right" vertical="center"/>
    </xf>
    <xf numFmtId="188" fontId="59" fillId="0" borderId="56" xfId="1" applyNumberFormat="1" applyFont="1" applyFill="1" applyBorder="1" applyAlignment="1">
      <alignment horizontal="right" vertical="center"/>
    </xf>
    <xf numFmtId="188" fontId="59" fillId="0" borderId="30" xfId="1" applyNumberFormat="1" applyFont="1" applyFill="1" applyBorder="1" applyAlignment="1">
      <alignment horizontal="right" vertical="center"/>
    </xf>
    <xf numFmtId="188" fontId="59" fillId="0" borderId="29" xfId="1" applyNumberFormat="1" applyFont="1" applyFill="1" applyBorder="1" applyAlignment="1">
      <alignment horizontal="right" vertical="center"/>
    </xf>
    <xf numFmtId="188" fontId="57" fillId="0" borderId="63" xfId="1" applyNumberFormat="1" applyFont="1" applyFill="1" applyBorder="1" applyAlignment="1">
      <alignment horizontal="right" vertical="center"/>
    </xf>
    <xf numFmtId="188" fontId="57" fillId="0" borderId="59" xfId="1" applyNumberFormat="1" applyFont="1" applyFill="1" applyBorder="1" applyAlignment="1">
      <alignment horizontal="right" vertical="center"/>
    </xf>
    <xf numFmtId="188" fontId="59" fillId="0" borderId="11" xfId="1" applyNumberFormat="1" applyFont="1" applyFill="1" applyBorder="1" applyAlignment="1">
      <alignment horizontal="right" vertical="center"/>
    </xf>
    <xf numFmtId="188" fontId="59" fillId="0" borderId="32" xfId="1" applyNumberFormat="1" applyFont="1" applyFill="1" applyBorder="1" applyAlignment="1">
      <alignment horizontal="right" vertical="center"/>
    </xf>
    <xf numFmtId="188" fontId="57" fillId="0" borderId="11" xfId="1" applyNumberFormat="1" applyFont="1" applyFill="1" applyBorder="1" applyAlignment="1">
      <alignment horizontal="right" vertical="center"/>
    </xf>
    <xf numFmtId="188" fontId="57" fillId="0" borderId="32" xfId="1" applyNumberFormat="1" applyFont="1" applyFill="1" applyBorder="1" applyAlignment="1">
      <alignment horizontal="right" vertical="center"/>
    </xf>
    <xf numFmtId="188" fontId="59" fillId="0" borderId="27" xfId="1" applyNumberFormat="1" applyFont="1" applyFill="1" applyBorder="1" applyAlignment="1">
      <alignment horizontal="right" vertical="center"/>
    </xf>
    <xf numFmtId="192" fontId="24" fillId="0" borderId="57" xfId="1" applyNumberFormat="1" applyFont="1" applyFill="1" applyBorder="1" applyAlignment="1">
      <alignment vertical="center"/>
    </xf>
    <xf numFmtId="192" fontId="17" fillId="0" borderId="0" xfId="1" applyNumberFormat="1" applyFont="1" applyFill="1" applyBorder="1" applyAlignment="1">
      <alignment vertical="center"/>
    </xf>
    <xf numFmtId="187" fontId="59" fillId="0" borderId="32" xfId="14" applyFont="1" applyFill="1" applyBorder="1" applyAlignment="1">
      <alignment horizontal="right" vertical="center" wrapText="1"/>
    </xf>
    <xf numFmtId="189" fontId="59" fillId="0" borderId="32" xfId="1" applyNumberFormat="1" applyFont="1" applyFill="1" applyBorder="1" applyAlignment="1">
      <alignment horizontal="right" vertical="center" wrapText="1"/>
    </xf>
    <xf numFmtId="188" fontId="55" fillId="0" borderId="0" xfId="1" applyNumberFormat="1" applyFont="1" applyFill="1"/>
    <xf numFmtId="187" fontId="59" fillId="0" borderId="32" xfId="1" applyFont="1" applyFill="1" applyBorder="1" applyAlignment="1">
      <alignment vertical="center"/>
    </xf>
    <xf numFmtId="187" fontId="59" fillId="0" borderId="0" xfId="1" applyFont="1" applyFill="1" applyBorder="1" applyAlignment="1">
      <alignment vertical="center"/>
    </xf>
    <xf numFmtId="187" fontId="23" fillId="0" borderId="0" xfId="1" applyFont="1" applyFill="1" applyBorder="1" applyAlignment="1">
      <alignment horizontal="center" vertical="center"/>
    </xf>
    <xf numFmtId="188" fontId="0" fillId="0" borderId="0" xfId="1" applyNumberFormat="1" applyFont="1" applyFill="1" applyAlignment="1">
      <alignment vertical="center"/>
    </xf>
    <xf numFmtId="192" fontId="57" fillId="0" borderId="57" xfId="14" applyNumberFormat="1" applyFont="1" applyFill="1" applyBorder="1" applyAlignment="1">
      <alignment vertical="center"/>
    </xf>
    <xf numFmtId="188" fontId="57" fillId="0" borderId="57" xfId="14" applyNumberFormat="1" applyFont="1" applyFill="1" applyBorder="1" applyAlignment="1">
      <alignment vertical="center"/>
    </xf>
    <xf numFmtId="192" fontId="59" fillId="0" borderId="29" xfId="14" applyNumberFormat="1" applyFont="1" applyFill="1" applyBorder="1" applyAlignment="1">
      <alignment vertical="center"/>
    </xf>
    <xf numFmtId="188" fontId="59" fillId="0" borderId="32" xfId="14" applyNumberFormat="1" applyFont="1" applyFill="1" applyBorder="1" applyAlignment="1">
      <alignment vertical="center"/>
    </xf>
    <xf numFmtId="188" fontId="59" fillId="0" borderId="29" xfId="14" applyNumberFormat="1" applyFont="1" applyFill="1" applyBorder="1" applyAlignment="1">
      <alignment vertical="center"/>
    </xf>
    <xf numFmtId="192" fontId="59" fillId="0" borderId="32" xfId="14" applyNumberFormat="1" applyFont="1" applyFill="1" applyBorder="1" applyAlignment="1">
      <alignment vertical="center"/>
    </xf>
    <xf numFmtId="192" fontId="59" fillId="0" borderId="32" xfId="1" applyNumberFormat="1" applyFont="1" applyFill="1" applyBorder="1" applyAlignment="1">
      <alignment vertical="center"/>
    </xf>
    <xf numFmtId="188" fontId="57" fillId="0" borderId="36" xfId="14" applyNumberFormat="1" applyFont="1" applyFill="1" applyBorder="1" applyAlignment="1">
      <alignment vertical="center"/>
    </xf>
    <xf numFmtId="188" fontId="59" fillId="0" borderId="27" xfId="14" applyNumberFormat="1" applyFont="1" applyFill="1" applyBorder="1" applyAlignment="1">
      <alignment vertical="center"/>
    </xf>
    <xf numFmtId="192" fontId="57" fillId="0" borderId="56" xfId="14" applyNumberFormat="1" applyFont="1" applyFill="1" applyBorder="1" applyAlignment="1">
      <alignment vertical="center"/>
    </xf>
    <xf numFmtId="188" fontId="57" fillId="0" borderId="56" xfId="14" applyNumberFormat="1" applyFont="1" applyFill="1" applyBorder="1" applyAlignment="1">
      <alignment horizontal="center" vertical="center"/>
    </xf>
    <xf numFmtId="188" fontId="59" fillId="0" borderId="13" xfId="14" applyNumberFormat="1" applyFont="1" applyFill="1" applyBorder="1" applyAlignment="1">
      <alignment vertical="center"/>
    </xf>
    <xf numFmtId="188" fontId="59" fillId="0" borderId="0" xfId="1" applyNumberFormat="1" applyFont="1" applyFill="1"/>
    <xf numFmtId="187" fontId="18" fillId="0" borderId="0" xfId="1" applyFont="1" applyFill="1" applyAlignment="1">
      <alignment horizontal="left" vertical="center"/>
    </xf>
    <xf numFmtId="192" fontId="18" fillId="0" borderId="0" xfId="1" applyNumberFormat="1" applyFont="1" applyFill="1" applyAlignment="1">
      <alignment horizontal="left" vertical="center"/>
    </xf>
    <xf numFmtId="192" fontId="23" fillId="0" borderId="50" xfId="1" applyNumberFormat="1" applyFont="1" applyFill="1" applyBorder="1" applyAlignment="1">
      <alignment horizontal="right" vertical="center"/>
    </xf>
    <xf numFmtId="188" fontId="24" fillId="0" borderId="0" xfId="1" applyNumberFormat="1" applyFont="1" applyFill="1" applyAlignment="1">
      <alignment horizontal="left" vertical="center"/>
    </xf>
    <xf numFmtId="187" fontId="24" fillId="0" borderId="31" xfId="1" applyFont="1" applyFill="1" applyBorder="1" applyAlignment="1">
      <alignment horizontal="left" vertical="center"/>
    </xf>
    <xf numFmtId="188" fontId="23" fillId="0" borderId="50" xfId="1" applyNumberFormat="1" applyFont="1" applyFill="1" applyBorder="1" applyAlignment="1">
      <alignment horizontal="right" vertical="center"/>
    </xf>
    <xf numFmtId="188" fontId="23" fillId="0" borderId="50" xfId="1" applyNumberFormat="1" applyFont="1" applyFill="1" applyBorder="1" applyAlignment="1">
      <alignment vertical="center"/>
    </xf>
    <xf numFmtId="188" fontId="23" fillId="0" borderId="24" xfId="1" applyNumberFormat="1" applyFont="1" applyFill="1" applyBorder="1" applyAlignment="1">
      <alignment vertical="center"/>
    </xf>
    <xf numFmtId="188" fontId="23" fillId="0" borderId="23" xfId="1" applyNumberFormat="1" applyFont="1" applyFill="1" applyBorder="1" applyAlignment="1">
      <alignment horizontal="right" vertical="center"/>
    </xf>
    <xf numFmtId="188" fontId="23" fillId="0" borderId="24" xfId="1" applyNumberFormat="1" applyFont="1" applyFill="1" applyBorder="1" applyAlignment="1">
      <alignment horizontal="right" vertical="center"/>
    </xf>
    <xf numFmtId="188" fontId="23" fillId="0" borderId="25" xfId="1" applyNumberFormat="1" applyFont="1" applyFill="1" applyBorder="1" applyAlignment="1">
      <alignment horizontal="right" vertical="center"/>
    </xf>
    <xf numFmtId="188" fontId="23" fillId="0" borderId="25" xfId="1" applyNumberFormat="1" applyFont="1" applyFill="1" applyBorder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/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3" fillId="0" borderId="53" xfId="0" applyFont="1" applyBorder="1" applyAlignment="1">
      <alignment horizontal="center" vertical="center"/>
    </xf>
    <xf numFmtId="0" fontId="23" fillId="0" borderId="56" xfId="1" applyNumberFormat="1" applyFont="1" applyFill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7" fillId="0" borderId="29" xfId="0" applyFont="1" applyBorder="1" applyAlignment="1">
      <alignment vertical="center"/>
    </xf>
    <xf numFmtId="0" fontId="57" fillId="0" borderId="56" xfId="0" applyFont="1" applyBorder="1" applyAlignment="1">
      <alignment vertical="center"/>
    </xf>
    <xf numFmtId="188" fontId="24" fillId="0" borderId="56" xfId="1" applyNumberFormat="1" applyFont="1" applyFill="1" applyBorder="1" applyAlignment="1">
      <alignment vertical="center"/>
    </xf>
    <xf numFmtId="0" fontId="57" fillId="0" borderId="59" xfId="0" applyFont="1" applyBorder="1" applyAlignment="1">
      <alignment vertical="center"/>
    </xf>
    <xf numFmtId="188" fontId="23" fillId="0" borderId="59" xfId="1" applyNumberFormat="1" applyFont="1" applyFill="1" applyBorder="1" applyAlignment="1">
      <alignment vertical="center"/>
    </xf>
    <xf numFmtId="0" fontId="59" fillId="0" borderId="32" xfId="0" applyFont="1" applyBorder="1" applyAlignment="1">
      <alignment vertical="center"/>
    </xf>
    <xf numFmtId="188" fontId="0" fillId="0" borderId="0" xfId="0" applyNumberFormat="1" applyAlignment="1">
      <alignment vertical="center"/>
    </xf>
    <xf numFmtId="0" fontId="59" fillId="0" borderId="29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24" fillId="0" borderId="32" xfId="0" applyFont="1" applyBorder="1" applyAlignment="1">
      <alignment horizontal="left" vertical="center"/>
    </xf>
    <xf numFmtId="188" fontId="59" fillId="0" borderId="32" xfId="0" applyNumberFormat="1" applyFont="1" applyBorder="1" applyAlignment="1">
      <alignment horizontal="right" vertical="center"/>
    </xf>
    <xf numFmtId="3" fontId="59" fillId="0" borderId="32" xfId="0" applyNumberFormat="1" applyFont="1" applyBorder="1" applyAlignment="1">
      <alignment horizontal="right" vertical="center"/>
    </xf>
    <xf numFmtId="0" fontId="59" fillId="0" borderId="27" xfId="0" applyFont="1" applyBorder="1" applyAlignment="1">
      <alignment vertical="center"/>
    </xf>
    <xf numFmtId="3" fontId="59" fillId="0" borderId="27" xfId="0" applyNumberFormat="1" applyFont="1" applyBorder="1" applyAlignment="1">
      <alignment horizontal="right" vertical="center"/>
    </xf>
    <xf numFmtId="188" fontId="24" fillId="0" borderId="0" xfId="0" applyNumberFormat="1" applyFont="1" applyAlignment="1">
      <alignment horizontal="right" vertical="center"/>
    </xf>
    <xf numFmtId="0" fontId="23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36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5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4" fillId="0" borderId="27" xfId="0" applyFont="1" applyBorder="1" applyAlignment="1">
      <alignment vertical="center"/>
    </xf>
    <xf numFmtId="0" fontId="23" fillId="0" borderId="34" xfId="0" applyFont="1" applyBorder="1" applyAlignment="1">
      <alignment horizontal="center" vertical="center"/>
    </xf>
    <xf numFmtId="0" fontId="23" fillId="0" borderId="29" xfId="0" applyFont="1" applyBorder="1" applyAlignment="1">
      <alignment horizontal="left" vertical="center"/>
    </xf>
    <xf numFmtId="3" fontId="24" fillId="0" borderId="32" xfId="0" applyNumberFormat="1" applyFont="1" applyBorder="1" applyAlignment="1">
      <alignment vertical="center"/>
    </xf>
    <xf numFmtId="0" fontId="24" fillId="0" borderId="31" xfId="0" applyFont="1" applyBorder="1" applyAlignment="1">
      <alignment vertical="center"/>
    </xf>
    <xf numFmtId="3" fontId="24" fillId="0" borderId="31" xfId="0" applyNumberFormat="1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3" fontId="24" fillId="0" borderId="32" xfId="0" applyNumberFormat="1" applyFont="1" applyBorder="1"/>
    <xf numFmtId="3" fontId="24" fillId="0" borderId="27" xfId="0" applyNumberFormat="1" applyFont="1" applyBorder="1"/>
    <xf numFmtId="3" fontId="24" fillId="0" borderId="0" xfId="0" applyNumberFormat="1" applyFont="1" applyAlignment="1">
      <alignment vertical="center"/>
    </xf>
    <xf numFmtId="0" fontId="55" fillId="0" borderId="0" xfId="0" applyFont="1"/>
    <xf numFmtId="0" fontId="23" fillId="0" borderId="57" xfId="0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3" fillId="0" borderId="29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Border="1" applyAlignment="1">
      <alignment horizontal="center" vertical="center"/>
    </xf>
    <xf numFmtId="0" fontId="24" fillId="0" borderId="60" xfId="0" applyFont="1" applyBorder="1" applyAlignment="1">
      <alignment horizontal="center" vertical="center"/>
    </xf>
    <xf numFmtId="0" fontId="23" fillId="0" borderId="59" xfId="13" applyFont="1" applyBorder="1" applyAlignment="1">
      <alignment vertical="center"/>
    </xf>
    <xf numFmtId="188" fontId="23" fillId="0" borderId="59" xfId="0" applyNumberFormat="1" applyFont="1" applyBorder="1" applyAlignment="1">
      <alignment horizontal="center" vertical="center"/>
    </xf>
    <xf numFmtId="188" fontId="57" fillId="0" borderId="59" xfId="0" applyNumberFormat="1" applyFont="1" applyBorder="1" applyAlignment="1">
      <alignment horizontal="center" vertical="center"/>
    </xf>
    <xf numFmtId="188" fontId="19" fillId="0" borderId="0" xfId="0" applyNumberFormat="1" applyFont="1" applyAlignment="1">
      <alignment vertical="center"/>
    </xf>
    <xf numFmtId="0" fontId="24" fillId="0" borderId="30" xfId="13" applyFont="1" applyBorder="1" applyAlignment="1">
      <alignment vertical="center"/>
    </xf>
    <xf numFmtId="0" fontId="24" fillId="0" borderId="32" xfId="13" applyFont="1" applyBorder="1" applyAlignment="1">
      <alignment vertical="center"/>
    </xf>
    <xf numFmtId="188" fontId="24" fillId="0" borderId="32" xfId="0" applyNumberFormat="1" applyFont="1" applyBorder="1" applyAlignment="1">
      <alignment horizontal="center" vertical="center"/>
    </xf>
    <xf numFmtId="188" fontId="59" fillId="0" borderId="32" xfId="0" applyNumberFormat="1" applyFont="1" applyBorder="1" applyAlignment="1">
      <alignment horizontal="center" vertical="center"/>
    </xf>
    <xf numFmtId="0" fontId="24" fillId="0" borderId="13" xfId="13" applyFont="1" applyBorder="1" applyAlignment="1">
      <alignment vertical="center"/>
    </xf>
    <xf numFmtId="188" fontId="24" fillId="0" borderId="29" xfId="0" applyNumberFormat="1" applyFont="1" applyBorder="1" applyAlignment="1">
      <alignment horizontal="center" vertical="center"/>
    </xf>
    <xf numFmtId="0" fontId="24" fillId="0" borderId="6" xfId="13" applyFont="1" applyBorder="1" applyAlignment="1">
      <alignment vertical="center"/>
    </xf>
    <xf numFmtId="188" fontId="24" fillId="0" borderId="27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192" fontId="24" fillId="0" borderId="0" xfId="0" applyNumberFormat="1" applyFont="1" applyAlignment="1">
      <alignment horizontal="center"/>
    </xf>
    <xf numFmtId="0" fontId="59" fillId="0" borderId="0" xfId="0" applyFont="1"/>
    <xf numFmtId="0" fontId="24" fillId="0" borderId="0" xfId="13" applyFont="1" applyAlignment="1">
      <alignment vertical="center"/>
    </xf>
    <xf numFmtId="188" fontId="24" fillId="0" borderId="0" xfId="0" applyNumberFormat="1" applyFont="1" applyAlignment="1">
      <alignment vertical="center"/>
    </xf>
    <xf numFmtId="188" fontId="59" fillId="0" borderId="0" xfId="0" applyNumberFormat="1" applyFont="1" applyAlignment="1">
      <alignment vertical="center"/>
    </xf>
    <xf numFmtId="0" fontId="24" fillId="0" borderId="29" xfId="0" applyFont="1" applyBorder="1" applyAlignment="1">
      <alignment vertical="center"/>
    </xf>
    <xf numFmtId="0" fontId="57" fillId="0" borderId="34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3" fillId="0" borderId="57" xfId="13" applyFont="1" applyBorder="1" applyAlignment="1">
      <alignment vertical="center"/>
    </xf>
    <xf numFmtId="188" fontId="23" fillId="0" borderId="57" xfId="0" applyNumberFormat="1" applyFont="1" applyBorder="1" applyAlignment="1">
      <alignment vertical="center"/>
    </xf>
    <xf numFmtId="188" fontId="57" fillId="0" borderId="57" xfId="0" applyNumberFormat="1" applyFont="1" applyBorder="1" applyAlignment="1">
      <alignment vertical="center"/>
    </xf>
    <xf numFmtId="0" fontId="24" fillId="0" borderId="29" xfId="13" applyFont="1" applyBorder="1" applyAlignment="1">
      <alignment vertical="center"/>
    </xf>
    <xf numFmtId="0" fontId="24" fillId="0" borderId="14" xfId="13" applyFont="1" applyBorder="1" applyAlignment="1">
      <alignment vertical="center"/>
    </xf>
    <xf numFmtId="0" fontId="24" fillId="0" borderId="11" xfId="13" applyFont="1" applyBorder="1" applyAlignment="1">
      <alignment vertical="center"/>
    </xf>
    <xf numFmtId="194" fontId="24" fillId="0" borderId="0" xfId="0" applyNumberFormat="1" applyFont="1" applyAlignment="1">
      <alignment vertical="center"/>
    </xf>
    <xf numFmtId="188" fontId="24" fillId="0" borderId="0" xfId="13" applyNumberFormat="1" applyFont="1" applyAlignment="1">
      <alignment vertical="center"/>
    </xf>
    <xf numFmtId="190" fontId="59" fillId="0" borderId="0" xfId="13" applyNumberFormat="1" applyFont="1" applyAlignment="1">
      <alignment vertical="center"/>
    </xf>
    <xf numFmtId="188" fontId="59" fillId="0" borderId="0" xfId="13" applyNumberFormat="1" applyFont="1" applyAlignment="1">
      <alignment vertical="center"/>
    </xf>
    <xf numFmtId="0" fontId="59" fillId="0" borderId="0" xfId="13" applyFont="1" applyAlignment="1">
      <alignment vertical="center"/>
    </xf>
    <xf numFmtId="0" fontId="49" fillId="0" borderId="0" xfId="0" applyFont="1"/>
    <xf numFmtId="0" fontId="23" fillId="0" borderId="27" xfId="13" applyFont="1" applyBorder="1" applyAlignment="1">
      <alignment horizontal="center" vertical="center"/>
    </xf>
    <xf numFmtId="0" fontId="23" fillId="0" borderId="56" xfId="13" applyFont="1" applyBorder="1" applyAlignment="1">
      <alignment horizontal="center" vertical="center"/>
    </xf>
    <xf numFmtId="0" fontId="24" fillId="0" borderId="59" xfId="13" applyFont="1" applyBorder="1" applyAlignment="1">
      <alignment horizontal="center" vertical="center"/>
    </xf>
    <xf numFmtId="0" fontId="23" fillId="0" borderId="58" xfId="13" applyFont="1" applyBorder="1" applyAlignment="1">
      <alignment vertical="center"/>
    </xf>
    <xf numFmtId="188" fontId="23" fillId="0" borderId="57" xfId="13" applyNumberFormat="1" applyFont="1" applyBorder="1" applyAlignment="1">
      <alignment vertical="center"/>
    </xf>
    <xf numFmtId="188" fontId="49" fillId="0" borderId="0" xfId="0" applyNumberFormat="1" applyFont="1"/>
    <xf numFmtId="188" fontId="24" fillId="0" borderId="32" xfId="13" applyNumberFormat="1" applyFont="1" applyBorder="1" applyAlignment="1">
      <alignment vertical="center"/>
    </xf>
    <xf numFmtId="0" fontId="24" fillId="0" borderId="27" xfId="13" applyFont="1" applyBorder="1" applyAlignment="1">
      <alignment vertical="center"/>
    </xf>
    <xf numFmtId="0" fontId="23" fillId="0" borderId="61" xfId="13" applyFont="1" applyBorder="1" applyAlignment="1">
      <alignment vertical="center"/>
    </xf>
    <xf numFmtId="188" fontId="23" fillId="0" borderId="59" xfId="13" applyNumberFormat="1" applyFont="1" applyBorder="1" applyAlignment="1">
      <alignment vertical="center"/>
    </xf>
    <xf numFmtId="0" fontId="24" fillId="0" borderId="31" xfId="13" applyFont="1" applyBorder="1" applyAlignment="1">
      <alignment vertical="center"/>
    </xf>
    <xf numFmtId="0" fontId="24" fillId="0" borderId="0" xfId="13" applyFont="1" applyAlignment="1">
      <alignment horizontal="left" vertical="center"/>
    </xf>
    <xf numFmtId="194" fontId="24" fillId="0" borderId="0" xfId="0" applyNumberFormat="1" applyFont="1"/>
    <xf numFmtId="0" fontId="23" fillId="0" borderId="0" xfId="0" applyFont="1" applyAlignment="1">
      <alignment horizontal="left" vertical="center"/>
    </xf>
    <xf numFmtId="0" fontId="17" fillId="0" borderId="0" xfId="0" applyFont="1"/>
    <xf numFmtId="3" fontId="24" fillId="0" borderId="0" xfId="13" applyNumberFormat="1" applyFont="1" applyAlignment="1">
      <alignment vertical="center"/>
    </xf>
    <xf numFmtId="2" fontId="24" fillId="0" borderId="0" xfId="13" applyNumberFormat="1" applyFont="1" applyAlignment="1">
      <alignment vertical="center"/>
    </xf>
    <xf numFmtId="0" fontId="23" fillId="0" borderId="34" xfId="13" applyFont="1" applyBorder="1" applyAlignment="1">
      <alignment horizontal="center" vertical="center" wrapText="1"/>
    </xf>
    <xf numFmtId="0" fontId="24" fillId="0" borderId="36" xfId="13" applyFont="1" applyBorder="1" applyAlignment="1">
      <alignment vertical="center" wrapText="1"/>
    </xf>
    <xf numFmtId="3" fontId="24" fillId="0" borderId="29" xfId="13" applyNumberFormat="1" applyFont="1" applyBorder="1" applyAlignment="1">
      <alignment horizontal="right" vertical="center" wrapText="1"/>
    </xf>
    <xf numFmtId="3" fontId="59" fillId="0" borderId="32" xfId="13" applyNumberFormat="1" applyFont="1" applyBorder="1" applyAlignment="1">
      <alignment horizontal="right" vertical="center" wrapText="1"/>
    </xf>
    <xf numFmtId="3" fontId="62" fillId="0" borderId="0" xfId="0" applyNumberFormat="1" applyFont="1"/>
    <xf numFmtId="0" fontId="62" fillId="0" borderId="0" xfId="0" applyFont="1"/>
    <xf numFmtId="0" fontId="63" fillId="0" borderId="0" xfId="0" applyFont="1"/>
    <xf numFmtId="0" fontId="61" fillId="0" borderId="0" xfId="0" applyFont="1"/>
    <xf numFmtId="0" fontId="59" fillId="0" borderId="32" xfId="13" applyFont="1" applyBorder="1" applyAlignment="1">
      <alignment vertical="center" wrapText="1"/>
    </xf>
    <xf numFmtId="2" fontId="59" fillId="0" borderId="32" xfId="13" applyNumberFormat="1" applyFont="1" applyBorder="1" applyAlignment="1">
      <alignment horizontal="right" vertical="center" wrapText="1"/>
    </xf>
    <xf numFmtId="188" fontId="62" fillId="0" borderId="0" xfId="0" applyNumberFormat="1" applyFont="1"/>
    <xf numFmtId="0" fontId="59" fillId="0" borderId="31" xfId="13" applyFont="1" applyBorder="1" applyAlignment="1">
      <alignment vertical="center" wrapText="1"/>
    </xf>
    <xf numFmtId="3" fontId="59" fillId="0" borderId="31" xfId="13" applyNumberFormat="1" applyFont="1" applyBorder="1" applyAlignment="1">
      <alignment horizontal="right" vertical="center" wrapText="1"/>
    </xf>
    <xf numFmtId="2" fontId="59" fillId="0" borderId="31" xfId="13" applyNumberFormat="1" applyFont="1" applyBorder="1" applyAlignment="1">
      <alignment horizontal="right" vertical="center" wrapText="1"/>
    </xf>
    <xf numFmtId="0" fontId="59" fillId="0" borderId="0" xfId="13" applyFont="1" applyAlignment="1">
      <alignment vertical="center" wrapText="1"/>
    </xf>
    <xf numFmtId="3" fontId="59" fillId="0" borderId="0" xfId="13" applyNumberFormat="1" applyFont="1" applyAlignment="1">
      <alignment horizontal="right" vertical="center" wrapText="1"/>
    </xf>
    <xf numFmtId="2" fontId="59" fillId="0" borderId="0" xfId="13" applyNumberFormat="1" applyFont="1" applyAlignment="1">
      <alignment horizontal="right" vertical="center" wrapText="1"/>
    </xf>
    <xf numFmtId="3" fontId="24" fillId="0" borderId="0" xfId="0" applyNumberFormat="1" applyFont="1"/>
    <xf numFmtId="0" fontId="60" fillId="0" borderId="32" xfId="13" applyFont="1" applyBorder="1" applyAlignment="1">
      <alignment vertical="center" wrapText="1"/>
    </xf>
    <xf numFmtId="3" fontId="60" fillId="0" borderId="32" xfId="13" applyNumberFormat="1" applyFont="1" applyBorder="1" applyAlignment="1">
      <alignment horizontal="right" vertical="center" wrapText="1"/>
    </xf>
    <xf numFmtId="0" fontId="60" fillId="0" borderId="32" xfId="13" applyFont="1" applyBorder="1" applyAlignment="1">
      <alignment horizontal="right" vertical="center" wrapText="1"/>
    </xf>
    <xf numFmtId="188" fontId="24" fillId="0" borderId="0" xfId="0" applyNumberFormat="1" applyFont="1"/>
    <xf numFmtId="0" fontId="24" fillId="0" borderId="27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187" fontId="0" fillId="0" borderId="0" xfId="0" applyNumberFormat="1"/>
    <xf numFmtId="0" fontId="24" fillId="0" borderId="31" xfId="0" applyFont="1" applyBorder="1" applyAlignment="1">
      <alignment horizontal="center" vertical="center"/>
    </xf>
    <xf numFmtId="0" fontId="23" fillId="0" borderId="0" xfId="5" applyFont="1" applyAlignment="1">
      <alignment horizontal="left" vertical="center"/>
    </xf>
    <xf numFmtId="0" fontId="23" fillId="0" borderId="20" xfId="5" applyFont="1" applyBorder="1" applyAlignment="1">
      <alignment horizontal="center" vertical="center"/>
    </xf>
    <xf numFmtId="0" fontId="23" fillId="0" borderId="34" xfId="5" applyFont="1" applyBorder="1" applyAlignment="1">
      <alignment horizontal="center" vertical="center"/>
    </xf>
    <xf numFmtId="0" fontId="23" fillId="0" borderId="34" xfId="5" applyFont="1" applyBorder="1" applyAlignment="1">
      <alignment vertical="center"/>
    </xf>
    <xf numFmtId="0" fontId="23" fillId="0" borderId="29" xfId="5" applyFont="1" applyBorder="1" applyAlignment="1">
      <alignment vertical="center"/>
    </xf>
    <xf numFmtId="0" fontId="24" fillId="0" borderId="29" xfId="5" applyFont="1" applyBorder="1" applyAlignment="1">
      <alignment horizontal="left" vertical="center"/>
    </xf>
    <xf numFmtId="0" fontId="24" fillId="0" borderId="32" xfId="5" applyFont="1" applyBorder="1" applyAlignment="1">
      <alignment horizontal="left" vertical="center"/>
    </xf>
    <xf numFmtId="0" fontId="24" fillId="0" borderId="13" xfId="5" applyFont="1" applyBorder="1" applyAlignment="1">
      <alignment horizontal="left" vertical="center"/>
    </xf>
    <xf numFmtId="0" fontId="24" fillId="0" borderId="32" xfId="5" applyFont="1" applyBorder="1" applyAlignment="1">
      <alignment vertical="center"/>
    </xf>
    <xf numFmtId="0" fontId="24" fillId="0" borderId="13" xfId="5" applyFont="1" applyBorder="1" applyAlignment="1">
      <alignment vertical="center"/>
    </xf>
    <xf numFmtId="0" fontId="23" fillId="0" borderId="36" xfId="5" applyFont="1" applyBorder="1" applyAlignment="1">
      <alignment vertical="center"/>
    </xf>
    <xf numFmtId="49" fontId="24" fillId="0" borderId="32" xfId="5" applyNumberFormat="1" applyFont="1" applyBorder="1" applyAlignment="1">
      <alignment horizontal="left" vertical="center"/>
    </xf>
    <xf numFmtId="0" fontId="24" fillId="0" borderId="27" xfId="5" applyFont="1" applyBorder="1" applyAlignment="1">
      <alignment vertical="center"/>
    </xf>
    <xf numFmtId="0" fontId="24" fillId="0" borderId="0" xfId="5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13" applyFont="1"/>
    <xf numFmtId="0" fontId="23" fillId="0" borderId="0" xfId="13" applyFont="1" applyAlignment="1">
      <alignment horizontal="center"/>
    </xf>
    <xf numFmtId="0" fontId="24" fillId="0" borderId="0" xfId="13" applyFont="1"/>
    <xf numFmtId="0" fontId="23" fillId="0" borderId="22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0" fillId="0" borderId="0" xfId="0" applyFont="1"/>
    <xf numFmtId="0" fontId="24" fillId="0" borderId="19" xfId="8" applyFont="1" applyBorder="1" applyAlignment="1">
      <alignment horizontal="center" vertical="center"/>
    </xf>
    <xf numFmtId="191" fontId="24" fillId="0" borderId="19" xfId="8" applyNumberFormat="1" applyFont="1" applyBorder="1" applyAlignment="1">
      <alignment horizontal="right" vertical="center"/>
    </xf>
    <xf numFmtId="0" fontId="24" fillId="0" borderId="32" xfId="8" applyFont="1" applyBorder="1" applyAlignment="1">
      <alignment horizontal="center" vertical="center"/>
    </xf>
    <xf numFmtId="191" fontId="24" fillId="0" borderId="32" xfId="8" applyNumberFormat="1" applyFont="1" applyBorder="1" applyAlignment="1">
      <alignment horizontal="right" vertical="center"/>
    </xf>
    <xf numFmtId="0" fontId="24" fillId="0" borderId="8" xfId="8" applyFont="1" applyBorder="1" applyAlignment="1">
      <alignment horizontal="center" vertical="center"/>
    </xf>
    <xf numFmtId="191" fontId="24" fillId="0" borderId="8" xfId="8" applyNumberFormat="1" applyFont="1" applyBorder="1" applyAlignment="1">
      <alignment horizontal="right" vertical="center"/>
    </xf>
    <xf numFmtId="0" fontId="24" fillId="0" borderId="29" xfId="8" applyFont="1" applyBorder="1" applyAlignment="1">
      <alignment horizontal="center" vertical="center"/>
    </xf>
    <xf numFmtId="0" fontId="24" fillId="0" borderId="13" xfId="8" applyFont="1" applyBorder="1" applyAlignment="1">
      <alignment horizontal="center" vertical="center"/>
    </xf>
    <xf numFmtId="0" fontId="24" fillId="0" borderId="31" xfId="8" applyFont="1" applyBorder="1" applyAlignment="1">
      <alignment horizontal="center" vertical="center"/>
    </xf>
    <xf numFmtId="4" fontId="49" fillId="0" borderId="0" xfId="0" applyNumberFormat="1" applyFont="1" applyAlignment="1">
      <alignment vertical="center"/>
    </xf>
    <xf numFmtId="0" fontId="19" fillId="0" borderId="0" xfId="0" applyFont="1"/>
    <xf numFmtId="0" fontId="24" fillId="0" borderId="0" xfId="8" applyFont="1" applyAlignment="1">
      <alignment horizontal="left" vertical="center"/>
    </xf>
    <xf numFmtId="0" fontId="24" fillId="0" borderId="0" xfId="8" applyFont="1" applyAlignment="1">
      <alignment horizontal="right" vertical="center"/>
    </xf>
    <xf numFmtId="0" fontId="17" fillId="0" borderId="0" xfId="0" applyFont="1" applyAlignment="1">
      <alignment vertical="center"/>
    </xf>
    <xf numFmtId="190" fontId="24" fillId="0" borderId="19" xfId="0" applyNumberFormat="1" applyFont="1" applyBorder="1" applyAlignment="1">
      <alignment horizontal="right" vertical="center"/>
    </xf>
    <xf numFmtId="192" fontId="24" fillId="0" borderId="19" xfId="0" applyNumberFormat="1" applyFont="1" applyBorder="1" applyAlignment="1">
      <alignment horizontal="right" vertical="center"/>
    </xf>
    <xf numFmtId="190" fontId="24" fillId="0" borderId="32" xfId="0" applyNumberFormat="1" applyFont="1" applyBorder="1" applyAlignment="1">
      <alignment horizontal="right" vertical="center"/>
    </xf>
    <xf numFmtId="192" fontId="24" fillId="0" borderId="32" xfId="0" applyNumberFormat="1" applyFont="1" applyBorder="1" applyAlignment="1">
      <alignment horizontal="right" vertical="center"/>
    </xf>
    <xf numFmtId="192" fontId="24" fillId="0" borderId="32" xfId="0" applyNumberFormat="1" applyFont="1" applyBorder="1" applyAlignment="1">
      <alignment horizontal="left" vertical="center"/>
    </xf>
    <xf numFmtId="190" fontId="24" fillId="0" borderId="13" xfId="0" applyNumberFormat="1" applyFont="1" applyBorder="1" applyAlignment="1">
      <alignment horizontal="right" vertical="center"/>
    </xf>
    <xf numFmtId="192" fontId="24" fillId="0" borderId="13" xfId="0" applyNumberFormat="1" applyFont="1" applyBorder="1" applyAlignment="1">
      <alignment horizontal="left" vertical="center"/>
    </xf>
    <xf numFmtId="190" fontId="24" fillId="0" borderId="29" xfId="0" applyNumberFormat="1" applyFont="1" applyBorder="1" applyAlignment="1">
      <alignment horizontal="right" vertical="center"/>
    </xf>
    <xf numFmtId="192" fontId="24" fillId="0" borderId="29" xfId="0" applyNumberFormat="1" applyFont="1" applyBorder="1" applyAlignment="1">
      <alignment horizontal="right" vertical="center"/>
    </xf>
    <xf numFmtId="192" fontId="24" fillId="0" borderId="13" xfId="0" applyNumberFormat="1" applyFont="1" applyBorder="1" applyAlignment="1">
      <alignment horizontal="right" vertical="center"/>
    </xf>
    <xf numFmtId="190" fontId="24" fillId="0" borderId="30" xfId="0" applyNumberFormat="1" applyFont="1" applyBorder="1" applyAlignment="1">
      <alignment horizontal="right" vertical="center"/>
    </xf>
    <xf numFmtId="192" fontId="24" fillId="0" borderId="0" xfId="0" applyNumberFormat="1" applyFont="1" applyAlignment="1">
      <alignment horizontal="right" vertical="center"/>
    </xf>
    <xf numFmtId="190" fontId="24" fillId="0" borderId="31" xfId="0" applyNumberFormat="1" applyFont="1" applyBorder="1" applyAlignment="1">
      <alignment horizontal="right" vertical="center"/>
    </xf>
    <xf numFmtId="192" fontId="24" fillId="0" borderId="31" xfId="0" applyNumberFormat="1" applyFont="1" applyBorder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8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24" fillId="0" borderId="8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3" fillId="0" borderId="56" xfId="0" applyFont="1" applyBorder="1" applyAlignment="1">
      <alignment vertical="center"/>
    </xf>
    <xf numFmtId="0" fontId="23" fillId="0" borderId="34" xfId="0" applyFont="1" applyBorder="1" applyAlignment="1">
      <alignment vertical="center"/>
    </xf>
    <xf numFmtId="0" fontId="24" fillId="0" borderId="29" xfId="0" applyFont="1" applyBorder="1" applyAlignment="1">
      <alignment horizontal="left" vertical="center"/>
    </xf>
    <xf numFmtId="0" fontId="23" fillId="0" borderId="0" xfId="0" applyFont="1"/>
    <xf numFmtId="2" fontId="24" fillId="0" borderId="29" xfId="0" applyNumberFormat="1" applyFont="1" applyBorder="1" applyAlignment="1">
      <alignment vertical="center"/>
    </xf>
    <xf numFmtId="2" fontId="24" fillId="0" borderId="36" xfId="0" applyNumberFormat="1" applyFont="1" applyBorder="1" applyAlignment="1">
      <alignment vertical="center"/>
    </xf>
    <xf numFmtId="190" fontId="24" fillId="0" borderId="36" xfId="0" applyNumberFormat="1" applyFont="1" applyBorder="1" applyAlignment="1">
      <alignment vertical="center"/>
    </xf>
    <xf numFmtId="192" fontId="24" fillId="0" borderId="36" xfId="0" applyNumberFormat="1" applyFont="1" applyBorder="1" applyAlignment="1">
      <alignment horizontal="center" vertical="center"/>
    </xf>
    <xf numFmtId="2" fontId="24" fillId="0" borderId="32" xfId="0" applyNumberFormat="1" applyFont="1" applyBorder="1" applyAlignment="1">
      <alignment vertical="center"/>
    </xf>
    <xf numFmtId="190" fontId="24" fillId="0" borderId="32" xfId="0" applyNumberFormat="1" applyFont="1" applyBorder="1" applyAlignment="1">
      <alignment vertical="center"/>
    </xf>
    <xf numFmtId="192" fontId="24" fillId="0" borderId="32" xfId="0" applyNumberFormat="1" applyFont="1" applyBorder="1" applyAlignment="1">
      <alignment horizontal="center" vertical="center"/>
    </xf>
    <xf numFmtId="2" fontId="24" fillId="0" borderId="27" xfId="0" applyNumberFormat="1" applyFont="1" applyBorder="1" applyAlignment="1">
      <alignment vertical="center"/>
    </xf>
    <xf numFmtId="0" fontId="24" fillId="0" borderId="36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3" fillId="0" borderId="27" xfId="0" applyFont="1" applyBorder="1" applyAlignment="1">
      <alignment horizontal="left" vertical="center"/>
    </xf>
    <xf numFmtId="192" fontId="24" fillId="0" borderId="13" xfId="0" applyNumberFormat="1" applyFont="1" applyBorder="1" applyAlignment="1">
      <alignment horizontal="center" vertical="center"/>
    </xf>
    <xf numFmtId="192" fontId="24" fillId="0" borderId="31" xfId="0" applyNumberFormat="1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3" fillId="0" borderId="34" xfId="16" applyFont="1" applyBorder="1" applyAlignment="1">
      <alignment horizontal="center" vertical="center"/>
    </xf>
    <xf numFmtId="0" fontId="24" fillId="0" borderId="36" xfId="16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4" fillId="0" borderId="30" xfId="0" applyFont="1" applyBorder="1" applyAlignment="1">
      <alignment vertical="center"/>
    </xf>
    <xf numFmtId="0" fontId="24" fillId="0" borderId="32" xfId="16" applyFont="1" applyBorder="1" applyAlignment="1">
      <alignment vertical="center"/>
    </xf>
    <xf numFmtId="0" fontId="24" fillId="0" borderId="29" xfId="16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31" xfId="16" applyFont="1" applyBorder="1" applyAlignment="1">
      <alignment vertical="center"/>
    </xf>
    <xf numFmtId="0" fontId="24" fillId="0" borderId="0" xfId="16" applyFont="1" applyAlignment="1">
      <alignment vertical="center"/>
    </xf>
    <xf numFmtId="0" fontId="49" fillId="0" borderId="0" xfId="0" applyFont="1" applyAlignment="1">
      <alignment vertical="center"/>
    </xf>
    <xf numFmtId="0" fontId="23" fillId="0" borderId="29" xfId="0" applyFont="1" applyBorder="1" applyAlignment="1">
      <alignment vertical="center"/>
    </xf>
    <xf numFmtId="0" fontId="24" fillId="0" borderId="36" xfId="4" applyFont="1" applyBorder="1" applyAlignment="1">
      <alignment horizontal="center" vertical="center"/>
    </xf>
    <xf numFmtId="188" fontId="17" fillId="0" borderId="0" xfId="0" applyNumberFormat="1" applyFont="1" applyAlignment="1">
      <alignment vertical="center"/>
    </xf>
    <xf numFmtId="0" fontId="24" fillId="0" borderId="29" xfId="4" applyFont="1" applyBorder="1" applyAlignment="1">
      <alignment horizontal="center" vertical="center"/>
    </xf>
    <xf numFmtId="0" fontId="24" fillId="0" borderId="27" xfId="4" applyFont="1" applyBorder="1" applyAlignment="1">
      <alignment horizontal="center" vertical="center"/>
    </xf>
    <xf numFmtId="0" fontId="3" fillId="0" borderId="0" xfId="18" applyFont="1"/>
    <xf numFmtId="187" fontId="24" fillId="0" borderId="36" xfId="0" applyNumberFormat="1" applyFont="1" applyBorder="1" applyAlignment="1">
      <alignment horizontal="center" vertical="center"/>
    </xf>
    <xf numFmtId="4" fontId="24" fillId="0" borderId="32" xfId="10" applyNumberFormat="1" applyFont="1" applyBorder="1" applyAlignment="1">
      <alignment horizontal="right" vertical="center"/>
    </xf>
    <xf numFmtId="4" fontId="24" fillId="0" borderId="31" xfId="10" applyNumberFormat="1" applyFont="1" applyBorder="1" applyAlignment="1">
      <alignment horizontal="right" vertical="center"/>
    </xf>
    <xf numFmtId="0" fontId="24" fillId="0" borderId="30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57" fillId="0" borderId="53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24" fillId="0" borderId="59" xfId="0" applyFont="1" applyBorder="1" applyAlignment="1">
      <alignment vertical="center"/>
    </xf>
    <xf numFmtId="3" fontId="24" fillId="0" borderId="32" xfId="0" applyNumberFormat="1" applyFont="1" applyBorder="1" applyAlignment="1">
      <alignment horizontal="right" vertical="center"/>
    </xf>
    <xf numFmtId="0" fontId="59" fillId="0" borderId="13" xfId="0" applyFont="1" applyBorder="1" applyAlignment="1">
      <alignment vertical="center"/>
    </xf>
    <xf numFmtId="3" fontId="59" fillId="0" borderId="13" xfId="0" applyNumberFormat="1" applyFont="1" applyBorder="1" applyAlignment="1">
      <alignment horizontal="right" vertical="center"/>
    </xf>
    <xf numFmtId="3" fontId="24" fillId="0" borderId="13" xfId="0" applyNumberFormat="1" applyFont="1" applyBorder="1" applyAlignment="1">
      <alignment horizontal="right" vertical="center"/>
    </xf>
    <xf numFmtId="0" fontId="59" fillId="0" borderId="18" xfId="0" applyFont="1" applyBorder="1" applyAlignment="1">
      <alignment vertical="center"/>
    </xf>
    <xf numFmtId="3" fontId="59" fillId="0" borderId="31" xfId="0" applyNumberFormat="1" applyFont="1" applyBorder="1" applyAlignment="1">
      <alignment horizontal="right" vertical="center"/>
    </xf>
    <xf numFmtId="3" fontId="24" fillId="0" borderId="31" xfId="0" applyNumberFormat="1" applyFont="1" applyBorder="1" applyAlignment="1">
      <alignment horizontal="right" vertical="center"/>
    </xf>
    <xf numFmtId="3" fontId="59" fillId="0" borderId="29" xfId="0" applyNumberFormat="1" applyFont="1" applyBorder="1" applyAlignment="1">
      <alignment horizontal="right" vertical="center"/>
    </xf>
    <xf numFmtId="3" fontId="24" fillId="0" borderId="29" xfId="0" applyNumberFormat="1" applyFont="1" applyBorder="1" applyAlignment="1">
      <alignment horizontal="right" vertical="center"/>
    </xf>
    <xf numFmtId="0" fontId="57" fillId="0" borderId="57" xfId="0" applyFont="1" applyBorder="1" applyAlignment="1">
      <alignment vertical="center"/>
    </xf>
    <xf numFmtId="0" fontId="24" fillId="0" borderId="57" xfId="0" applyFont="1" applyBorder="1" applyAlignment="1">
      <alignment vertical="center"/>
    </xf>
    <xf numFmtId="0" fontId="59" fillId="0" borderId="8" xfId="0" applyFont="1" applyBorder="1" applyAlignment="1">
      <alignment vertical="center"/>
    </xf>
    <xf numFmtId="3" fontId="59" fillId="0" borderId="8" xfId="0" applyNumberFormat="1" applyFont="1" applyBorder="1" applyAlignment="1">
      <alignment horizontal="right" vertical="center"/>
    </xf>
    <xf numFmtId="0" fontId="23" fillId="0" borderId="53" xfId="0" applyFont="1" applyBorder="1" applyAlignment="1">
      <alignment horizontal="center" vertical="center" wrapText="1"/>
    </xf>
    <xf numFmtId="0" fontId="23" fillId="0" borderId="56" xfId="7" applyFont="1" applyBorder="1" applyAlignment="1">
      <alignment horizontal="center" vertical="center"/>
    </xf>
    <xf numFmtId="0" fontId="23" fillId="0" borderId="53" xfId="7" applyFont="1" applyBorder="1" applyAlignment="1">
      <alignment horizontal="center" vertical="center"/>
    </xf>
    <xf numFmtId="0" fontId="23" fillId="0" borderId="54" xfId="7" applyFont="1" applyBorder="1" applyAlignment="1">
      <alignment horizontal="center" vertical="center"/>
    </xf>
    <xf numFmtId="0" fontId="23" fillId="0" borderId="23" xfId="7" applyFont="1" applyBorder="1" applyAlignment="1">
      <alignment vertical="center"/>
    </xf>
    <xf numFmtId="0" fontId="24" fillId="0" borderId="18" xfId="7" applyFont="1" applyBorder="1" applyAlignment="1">
      <alignment vertical="center"/>
    </xf>
    <xf numFmtId="0" fontId="24" fillId="0" borderId="11" xfId="7" applyFont="1" applyBorder="1" applyAlignment="1">
      <alignment vertical="center"/>
    </xf>
    <xf numFmtId="0" fontId="24" fillId="0" borderId="30" xfId="7" applyFont="1" applyBorder="1" applyAlignment="1">
      <alignment vertical="center"/>
    </xf>
    <xf numFmtId="0" fontId="24" fillId="0" borderId="18" xfId="7" applyFont="1" applyBorder="1" applyAlignment="1">
      <alignment horizontal="left" vertical="center"/>
    </xf>
    <xf numFmtId="0" fontId="24" fillId="0" borderId="0" xfId="7" applyFont="1" applyAlignment="1">
      <alignment vertical="center"/>
    </xf>
    <xf numFmtId="3" fontId="24" fillId="0" borderId="19" xfId="0" applyNumberFormat="1" applyFont="1" applyBorder="1" applyAlignment="1">
      <alignment horizontal="right" vertical="center"/>
    </xf>
    <xf numFmtId="0" fontId="19" fillId="0" borderId="0" xfId="4" applyFont="1" applyAlignment="1">
      <alignment vertical="center"/>
    </xf>
    <xf numFmtId="3" fontId="24" fillId="0" borderId="29" xfId="0" applyNumberFormat="1" applyFont="1" applyBorder="1" applyAlignment="1">
      <alignment horizontal="center" vertical="center"/>
    </xf>
    <xf numFmtId="3" fontId="24" fillId="0" borderId="32" xfId="0" applyNumberFormat="1" applyFont="1" applyBorder="1" applyAlignment="1">
      <alignment horizontal="center" vertical="center"/>
    </xf>
    <xf numFmtId="3" fontId="24" fillId="0" borderId="13" xfId="0" applyNumberFormat="1" applyFont="1" applyBorder="1" applyAlignment="1">
      <alignment horizontal="center" vertical="center"/>
    </xf>
    <xf numFmtId="0" fontId="18" fillId="0" borderId="0" xfId="4" applyFont="1"/>
    <xf numFmtId="3" fontId="24" fillId="0" borderId="31" xfId="0" applyNumberFormat="1" applyFont="1" applyBorder="1" applyAlignment="1">
      <alignment horizontal="center" vertical="center"/>
    </xf>
    <xf numFmtId="188" fontId="24" fillId="0" borderId="36" xfId="0" applyNumberFormat="1" applyFont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 wrapText="1"/>
    </xf>
    <xf numFmtId="46" fontId="19" fillId="0" borderId="0" xfId="0" applyNumberFormat="1" applyFont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3" fillId="0" borderId="5" xfId="6" applyFont="1" applyBorder="1" applyAlignment="1">
      <alignment vertical="center"/>
    </xf>
    <xf numFmtId="0" fontId="24" fillId="0" borderId="32" xfId="6" applyFont="1" applyBorder="1" applyAlignment="1">
      <alignment vertical="center"/>
    </xf>
    <xf numFmtId="188" fontId="24" fillId="0" borderId="32" xfId="0" applyNumberFormat="1" applyFont="1" applyBorder="1" applyAlignment="1">
      <alignment vertical="center"/>
    </xf>
    <xf numFmtId="0" fontId="24" fillId="0" borderId="26" xfId="6" applyFont="1" applyBorder="1" applyAlignment="1">
      <alignment vertical="center"/>
    </xf>
    <xf numFmtId="188" fontId="24" fillId="0" borderId="29" xfId="0" applyNumberFormat="1" applyFont="1" applyBorder="1" applyAlignment="1">
      <alignment vertical="center"/>
    </xf>
    <xf numFmtId="0" fontId="24" fillId="0" borderId="0" xfId="6" applyFont="1" applyAlignment="1">
      <alignment vertical="center"/>
    </xf>
    <xf numFmtId="0" fontId="23" fillId="0" borderId="53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4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61" xfId="0" applyFont="1" applyBorder="1" applyAlignment="1">
      <alignment vertical="center"/>
    </xf>
    <xf numFmtId="3" fontId="24" fillId="0" borderId="59" xfId="0" applyNumberFormat="1" applyFont="1" applyBorder="1" applyAlignment="1">
      <alignment vertical="center"/>
    </xf>
    <xf numFmtId="3" fontId="0" fillId="0" borderId="0" xfId="0" applyNumberFormat="1"/>
    <xf numFmtId="3" fontId="24" fillId="0" borderId="29" xfId="0" applyNumberFormat="1" applyFont="1" applyBorder="1" applyAlignment="1">
      <alignment vertical="center"/>
    </xf>
    <xf numFmtId="0" fontId="24" fillId="0" borderId="61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3" fontId="24" fillId="0" borderId="27" xfId="0" applyNumberFormat="1" applyFont="1" applyBorder="1" applyAlignment="1">
      <alignment vertical="center"/>
    </xf>
    <xf numFmtId="0" fontId="24" fillId="0" borderId="59" xfId="0" applyFont="1" applyBorder="1" applyAlignment="1">
      <alignment horizontal="left" vertical="center"/>
    </xf>
    <xf numFmtId="0" fontId="23" fillId="0" borderId="23" xfId="0" applyFont="1" applyBorder="1" applyAlignment="1">
      <alignment horizontal="center" vertical="center" wrapText="1"/>
    </xf>
    <xf numFmtId="192" fontId="19" fillId="0" borderId="0" xfId="0" applyNumberFormat="1" applyFont="1" applyAlignment="1">
      <alignment vertical="center"/>
    </xf>
    <xf numFmtId="190" fontId="24" fillId="0" borderId="13" xfId="0" applyNumberFormat="1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190" fontId="23" fillId="0" borderId="19" xfId="0" applyNumberFormat="1" applyFont="1" applyBorder="1" applyAlignment="1">
      <alignment vertical="center"/>
    </xf>
    <xf numFmtId="190" fontId="24" fillId="0" borderId="31" xfId="0" applyNumberFormat="1" applyFont="1" applyBorder="1" applyAlignment="1">
      <alignment vertical="center"/>
    </xf>
    <xf numFmtId="0" fontId="23" fillId="0" borderId="29" xfId="1" applyNumberFormat="1" applyFont="1" applyFill="1" applyBorder="1" applyAlignment="1">
      <alignment horizontal="center" vertical="center"/>
    </xf>
    <xf numFmtId="0" fontId="23" fillId="0" borderId="8" xfId="0" applyFont="1" applyBorder="1" applyAlignment="1">
      <alignment vertical="center"/>
    </xf>
    <xf numFmtId="190" fontId="23" fillId="0" borderId="8" xfId="0" applyNumberFormat="1" applyFont="1" applyBorder="1" applyAlignment="1">
      <alignment vertical="center"/>
    </xf>
    <xf numFmtId="0" fontId="23" fillId="0" borderId="36" xfId="1" applyNumberFormat="1" applyFont="1" applyFill="1" applyBorder="1" applyAlignment="1">
      <alignment horizontal="center" vertical="center"/>
    </xf>
    <xf numFmtId="190" fontId="24" fillId="0" borderId="8" xfId="0" applyNumberFormat="1" applyFont="1" applyBorder="1" applyAlignment="1">
      <alignment vertical="center"/>
    </xf>
    <xf numFmtId="0" fontId="23" fillId="0" borderId="36" xfId="11" applyFont="1" applyBorder="1" applyAlignment="1">
      <alignment horizontal="center" vertical="center"/>
    </xf>
    <xf numFmtId="190" fontId="24" fillId="0" borderId="27" xfId="0" applyNumberFormat="1" applyFont="1" applyBorder="1" applyAlignment="1">
      <alignment vertical="center"/>
    </xf>
    <xf numFmtId="0" fontId="23" fillId="0" borderId="59" xfId="11" applyFont="1" applyBorder="1" applyAlignment="1">
      <alignment horizontal="center" vertical="center"/>
    </xf>
    <xf numFmtId="0" fontId="23" fillId="0" borderId="57" xfId="0" applyFont="1" applyBorder="1" applyAlignment="1">
      <alignment vertical="center"/>
    </xf>
    <xf numFmtId="188" fontId="23" fillId="0" borderId="0" xfId="0" applyNumberFormat="1" applyFont="1" applyAlignment="1">
      <alignment horizontal="center" vertical="center"/>
    </xf>
    <xf numFmtId="188" fontId="23" fillId="0" borderId="29" xfId="0" applyNumberFormat="1" applyFont="1" applyBorder="1" applyAlignment="1">
      <alignment horizontal="center" vertical="center"/>
    </xf>
    <xf numFmtId="44" fontId="24" fillId="0" borderId="29" xfId="0" applyNumberFormat="1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188" fontId="23" fillId="0" borderId="35" xfId="0" applyNumberFormat="1" applyFont="1" applyBorder="1" applyAlignment="1">
      <alignment horizontal="center" vertical="center"/>
    </xf>
    <xf numFmtId="0" fontId="23" fillId="0" borderId="35" xfId="1" applyNumberFormat="1" applyFont="1" applyFill="1" applyBorder="1" applyAlignment="1">
      <alignment horizontal="center" vertical="center"/>
    </xf>
    <xf numFmtId="188" fontId="23" fillId="0" borderId="36" xfId="0" applyNumberFormat="1" applyFont="1" applyBorder="1" applyAlignment="1">
      <alignment horizontal="center" vertical="center"/>
    </xf>
    <xf numFmtId="188" fontId="23" fillId="0" borderId="51" xfId="0" applyNumberFormat="1" applyFont="1" applyBorder="1" applyAlignment="1">
      <alignment horizontal="center" vertical="center"/>
    </xf>
    <xf numFmtId="188" fontId="23" fillId="0" borderId="19" xfId="0" applyNumberFormat="1" applyFont="1" applyBorder="1" applyAlignment="1">
      <alignment horizontal="center" vertical="center"/>
    </xf>
    <xf numFmtId="188" fontId="23" fillId="0" borderId="8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9" xfId="0" applyFont="1" applyBorder="1" applyAlignment="1">
      <alignment horizontal="left" vertical="center"/>
    </xf>
    <xf numFmtId="3" fontId="23" fillId="0" borderId="19" xfId="0" applyNumberFormat="1" applyFont="1" applyBorder="1" applyAlignment="1">
      <alignment horizontal="right" vertical="center"/>
    </xf>
    <xf numFmtId="0" fontId="24" fillId="0" borderId="8" xfId="0" applyFont="1" applyBorder="1" applyAlignment="1">
      <alignment horizontal="left" vertical="center"/>
    </xf>
    <xf numFmtId="3" fontId="24" fillId="0" borderId="8" xfId="0" applyNumberFormat="1" applyFont="1" applyBorder="1" applyAlignment="1">
      <alignment horizontal="right" vertical="center"/>
    </xf>
    <xf numFmtId="3" fontId="24" fillId="0" borderId="27" xfId="0" applyNumberFormat="1" applyFont="1" applyBorder="1" applyAlignment="1">
      <alignment horizontal="right" vertical="center"/>
    </xf>
    <xf numFmtId="0" fontId="23" fillId="0" borderId="19" xfId="0" applyFont="1" applyBorder="1" applyAlignment="1">
      <alignment horizontal="left" vertical="center"/>
    </xf>
    <xf numFmtId="3" fontId="23" fillId="0" borderId="10" xfId="0" applyNumberFormat="1" applyFont="1" applyBorder="1" applyAlignment="1">
      <alignment horizontal="right" vertical="center"/>
    </xf>
    <xf numFmtId="3" fontId="24" fillId="0" borderId="15" xfId="0" applyNumberFormat="1" applyFont="1" applyBorder="1" applyAlignment="1">
      <alignment horizontal="right" vertical="center"/>
    </xf>
    <xf numFmtId="3" fontId="24" fillId="0" borderId="1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left" vertical="center"/>
    </xf>
    <xf numFmtId="3" fontId="24" fillId="0" borderId="26" xfId="0" applyNumberFormat="1" applyFont="1" applyBorder="1" applyAlignment="1">
      <alignment horizontal="right" vertical="center"/>
    </xf>
    <xf numFmtId="0" fontId="23" fillId="0" borderId="34" xfId="13" applyFont="1" applyBorder="1" applyAlignment="1">
      <alignment horizontal="center" vertical="center"/>
    </xf>
    <xf numFmtId="0" fontId="23" fillId="0" borderId="19" xfId="13" applyFont="1" applyBorder="1" applyAlignment="1">
      <alignment horizontal="left" vertical="center"/>
    </xf>
    <xf numFmtId="0" fontId="24" fillId="0" borderId="27" xfId="13" applyFont="1" applyBorder="1" applyAlignment="1">
      <alignment horizontal="left" vertical="center"/>
    </xf>
    <xf numFmtId="0" fontId="23" fillId="0" borderId="36" xfId="13" applyFont="1" applyBorder="1" applyAlignment="1">
      <alignment horizontal="left" vertical="center"/>
    </xf>
    <xf numFmtId="0" fontId="24" fillId="0" borderId="32" xfId="13" applyFont="1" applyBorder="1" applyAlignment="1">
      <alignment horizontal="left" vertical="center"/>
    </xf>
    <xf numFmtId="0" fontId="24" fillId="0" borderId="29" xfId="13" applyFont="1" applyBorder="1" applyAlignment="1">
      <alignment horizontal="left" vertical="center"/>
    </xf>
    <xf numFmtId="190" fontId="24" fillId="0" borderId="0" xfId="0" applyNumberFormat="1" applyFont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4" fillId="0" borderId="7" xfId="0" applyFont="1" applyBorder="1" applyAlignment="1">
      <alignment horizontal="left" vertical="center"/>
    </xf>
    <xf numFmtId="3" fontId="24" fillId="0" borderId="7" xfId="0" applyNumberFormat="1" applyFont="1" applyBorder="1" applyAlignment="1">
      <alignment horizontal="right" vertical="center"/>
    </xf>
    <xf numFmtId="0" fontId="24" fillId="0" borderId="16" xfId="0" applyFont="1" applyBorder="1" applyAlignment="1">
      <alignment horizontal="left" vertical="center"/>
    </xf>
    <xf numFmtId="3" fontId="24" fillId="0" borderId="16" xfId="0" applyNumberFormat="1" applyFont="1" applyBorder="1" applyAlignment="1">
      <alignment horizontal="right" vertical="center"/>
    </xf>
    <xf numFmtId="3" fontId="24" fillId="0" borderId="17" xfId="0" applyNumberFormat="1" applyFont="1" applyBorder="1" applyAlignment="1">
      <alignment horizontal="right" vertical="center"/>
    </xf>
    <xf numFmtId="0" fontId="24" fillId="0" borderId="14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18" xfId="0" applyFont="1" applyBorder="1" applyAlignment="1">
      <alignment horizontal="left" vertical="center"/>
    </xf>
    <xf numFmtId="3" fontId="24" fillId="0" borderId="2" xfId="0" applyNumberFormat="1" applyFont="1" applyBorder="1" applyAlignment="1">
      <alignment horizontal="right" vertical="center"/>
    </xf>
    <xf numFmtId="3" fontId="24" fillId="0" borderId="4" xfId="9" applyNumberFormat="1" applyFont="1" applyBorder="1" applyAlignment="1">
      <alignment vertical="center"/>
    </xf>
    <xf numFmtId="0" fontId="24" fillId="0" borderId="0" xfId="0" applyFont="1" applyAlignment="1">
      <alignment vertical="center" wrapText="1"/>
    </xf>
    <xf numFmtId="190" fontId="24" fillId="0" borderId="0" xfId="0" applyNumberFormat="1" applyFont="1" applyAlignment="1">
      <alignment vertical="center"/>
    </xf>
    <xf numFmtId="0" fontId="18" fillId="0" borderId="0" xfId="13" applyFont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49" fontId="57" fillId="0" borderId="36" xfId="0" applyNumberFormat="1" applyFont="1" applyBorder="1" applyAlignment="1">
      <alignment horizontal="center" vertical="center"/>
    </xf>
    <xf numFmtId="0" fontId="57" fillId="0" borderId="36" xfId="0" applyFont="1" applyBorder="1" applyAlignment="1">
      <alignment vertical="center" wrapText="1"/>
    </xf>
    <xf numFmtId="0" fontId="59" fillId="0" borderId="36" xfId="0" applyFont="1" applyBorder="1" applyAlignment="1">
      <alignment horizontal="center" vertical="center"/>
    </xf>
    <xf numFmtId="49" fontId="59" fillId="0" borderId="29" xfId="0" applyNumberFormat="1" applyFont="1" applyBorder="1" applyAlignment="1">
      <alignment horizontal="center" vertical="center"/>
    </xf>
    <xf numFmtId="0" fontId="59" fillId="0" borderId="29" xfId="0" applyFont="1" applyBorder="1" applyAlignment="1">
      <alignment horizontal="left" vertical="center"/>
    </xf>
    <xf numFmtId="0" fontId="59" fillId="0" borderId="29" xfId="0" applyFont="1" applyBorder="1" applyAlignment="1">
      <alignment horizontal="center" vertical="center"/>
    </xf>
    <xf numFmtId="0" fontId="59" fillId="0" borderId="29" xfId="5" applyFont="1" applyBorder="1" applyAlignment="1">
      <alignment horizontal="left" vertical="center"/>
    </xf>
    <xf numFmtId="0" fontId="59" fillId="0" borderId="27" xfId="0" applyFont="1" applyBorder="1" applyAlignment="1">
      <alignment horizontal="center" vertical="center"/>
    </xf>
    <xf numFmtId="2" fontId="59" fillId="0" borderId="29" xfId="0" applyNumberFormat="1" applyFont="1" applyBorder="1" applyAlignment="1">
      <alignment horizontal="center" vertical="center"/>
    </xf>
    <xf numFmtId="0" fontId="59" fillId="0" borderId="29" xfId="8" applyFont="1" applyBorder="1" applyAlignment="1">
      <alignment horizontal="left" vertical="center"/>
    </xf>
    <xf numFmtId="49" fontId="57" fillId="0" borderId="50" xfId="0" applyNumberFormat="1" applyFont="1" applyBorder="1" applyAlignment="1">
      <alignment horizontal="center" vertical="center"/>
    </xf>
    <xf numFmtId="0" fontId="57" fillId="0" borderId="50" xfId="0" applyFont="1" applyBorder="1" applyAlignment="1">
      <alignment vertical="center" wrapText="1"/>
    </xf>
    <xf numFmtId="0" fontId="59" fillId="0" borderId="50" xfId="0" applyFont="1" applyBorder="1" applyAlignment="1">
      <alignment horizontal="center" vertical="center"/>
    </xf>
    <xf numFmtId="0" fontId="59" fillId="0" borderId="29" xfId="5" applyFont="1" applyBorder="1" applyAlignment="1">
      <alignment vertical="center"/>
    </xf>
    <xf numFmtId="0" fontId="59" fillId="0" borderId="27" xfId="0" applyFont="1" applyBorder="1" applyAlignment="1">
      <alignment horizontal="left" vertical="center"/>
    </xf>
    <xf numFmtId="0" fontId="59" fillId="0" borderId="0" xfId="0" applyFont="1" applyAlignment="1">
      <alignment horizontal="center" vertical="center"/>
    </xf>
    <xf numFmtId="188" fontId="24" fillId="0" borderId="36" xfId="2" applyNumberFormat="1" applyFont="1" applyFill="1" applyBorder="1" applyAlignment="1">
      <alignment horizontal="right" vertical="center"/>
    </xf>
    <xf numFmtId="15" fontId="59" fillId="0" borderId="36" xfId="0" applyNumberFormat="1" applyFont="1" applyBorder="1" applyAlignment="1">
      <alignment horizontal="center" vertical="center"/>
    </xf>
    <xf numFmtId="0" fontId="59" fillId="0" borderId="29" xfId="0" applyFont="1" applyBorder="1" applyAlignment="1">
      <alignment horizontal="center" vertical="center"/>
    </xf>
    <xf numFmtId="0" fontId="59" fillId="0" borderId="27" xfId="0" applyFont="1" applyBorder="1" applyAlignment="1">
      <alignment horizontal="center" vertical="center"/>
    </xf>
    <xf numFmtId="15" fontId="59" fillId="0" borderId="50" xfId="0" applyNumberFormat="1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3" fillId="0" borderId="20" xfId="6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/>
    </xf>
    <xf numFmtId="0" fontId="24" fillId="0" borderId="27" xfId="0" applyFont="1" applyBorder="1" applyAlignment="1">
      <alignment vertical="center"/>
    </xf>
    <xf numFmtId="0" fontId="23" fillId="0" borderId="20" xfId="0" applyFont="1" applyBorder="1" applyAlignment="1">
      <alignment horizontal="center" vertical="center"/>
    </xf>
    <xf numFmtId="188" fontId="23" fillId="0" borderId="36" xfId="2" applyNumberFormat="1" applyFont="1" applyFill="1" applyBorder="1" applyAlignment="1">
      <alignment horizontal="left" vertical="center"/>
    </xf>
    <xf numFmtId="188" fontId="23" fillId="0" borderId="36" xfId="2" applyNumberFormat="1" applyFont="1" applyFill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188" fontId="23" fillId="0" borderId="20" xfId="2" applyNumberFormat="1" applyFont="1" applyFill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23" fillId="0" borderId="53" xfId="0" applyFont="1" applyBorder="1" applyAlignment="1">
      <alignment horizontal="center" vertical="center" wrapText="1"/>
    </xf>
    <xf numFmtId="0" fontId="24" fillId="0" borderId="54" xfId="0" applyFont="1" applyBorder="1" applyAlignment="1">
      <alignment horizontal="center"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23" fillId="0" borderId="53" xfId="7" applyFont="1" applyBorder="1" applyAlignment="1">
      <alignment horizontal="center" vertical="center" wrapText="1"/>
    </xf>
    <xf numFmtId="0" fontId="23" fillId="0" borderId="54" xfId="7" applyFont="1" applyBorder="1" applyAlignment="1">
      <alignment horizontal="center" vertical="center" wrapText="1"/>
    </xf>
    <xf numFmtId="188" fontId="23" fillId="0" borderId="59" xfId="2" applyNumberFormat="1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3" fillId="0" borderId="29" xfId="0" applyFont="1" applyBorder="1" applyAlignment="1">
      <alignment vertical="center"/>
    </xf>
    <xf numFmtId="0" fontId="23" fillId="0" borderId="29" xfId="0" applyFont="1" applyBorder="1" applyAlignment="1">
      <alignment horizontal="center" vertical="center"/>
    </xf>
    <xf numFmtId="188" fontId="23" fillId="0" borderId="59" xfId="2" applyNumberFormat="1" applyFont="1" applyFill="1" applyBorder="1" applyAlignment="1">
      <alignment horizontal="center" vertical="top"/>
    </xf>
    <xf numFmtId="0" fontId="24" fillId="0" borderId="27" xfId="0" applyFont="1" applyBorder="1" applyAlignment="1">
      <alignment horizontal="center" vertical="top"/>
    </xf>
    <xf numFmtId="188" fontId="23" fillId="0" borderId="59" xfId="2" applyNumberFormat="1" applyFont="1" applyFill="1" applyBorder="1" applyAlignment="1">
      <alignment horizontal="center" vertical="center"/>
    </xf>
    <xf numFmtId="188" fontId="23" fillId="0" borderId="53" xfId="2" applyNumberFormat="1" applyFont="1" applyFill="1" applyBorder="1" applyAlignment="1">
      <alignment horizontal="center" vertical="center"/>
    </xf>
    <xf numFmtId="188" fontId="23" fillId="0" borderId="54" xfId="2" applyNumberFormat="1" applyFont="1" applyFill="1" applyBorder="1" applyAlignment="1">
      <alignment horizontal="center" vertical="center"/>
    </xf>
    <xf numFmtId="188" fontId="23" fillId="0" borderId="55" xfId="2" applyNumberFormat="1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 vertical="center" wrapText="1"/>
    </xf>
    <xf numFmtId="0" fontId="23" fillId="0" borderId="36" xfId="8" applyFont="1" applyBorder="1" applyAlignment="1">
      <alignment horizontal="center" vertical="center"/>
    </xf>
    <xf numFmtId="0" fontId="23" fillId="0" borderId="29" xfId="8" applyFont="1" applyBorder="1" applyAlignment="1">
      <alignment horizontal="center" vertical="center"/>
    </xf>
    <xf numFmtId="0" fontId="23" fillId="0" borderId="36" xfId="8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7" xfId="0" applyFont="1" applyBorder="1" applyAlignment="1">
      <alignment vertical="center" wrapText="1"/>
    </xf>
    <xf numFmtId="0" fontId="23" fillId="0" borderId="22" xfId="0" applyFont="1" applyBorder="1" applyAlignment="1">
      <alignment horizontal="center" vertical="center"/>
    </xf>
    <xf numFmtId="0" fontId="23" fillId="0" borderId="21" xfId="13" applyFont="1" applyBorder="1" applyAlignment="1">
      <alignment horizontal="center" vertical="center" wrapText="1"/>
    </xf>
    <xf numFmtId="0" fontId="23" fillId="0" borderId="22" xfId="13" applyFont="1" applyBorder="1" applyAlignment="1">
      <alignment horizontal="center" vertical="center" wrapText="1"/>
    </xf>
    <xf numFmtId="0" fontId="23" fillId="0" borderId="36" xfId="13" applyFont="1" applyBorder="1" applyAlignment="1">
      <alignment horizontal="center" vertical="center"/>
    </xf>
    <xf numFmtId="0" fontId="24" fillId="0" borderId="27" xfId="13" applyFont="1" applyBorder="1" applyAlignment="1">
      <alignment horizontal="center" vertical="center"/>
    </xf>
    <xf numFmtId="0" fontId="23" fillId="0" borderId="20" xfId="13" applyFont="1" applyBorder="1" applyAlignment="1">
      <alignment horizontal="center" vertical="center" wrapText="1"/>
    </xf>
    <xf numFmtId="0" fontId="23" fillId="0" borderId="53" xfId="13" applyFont="1" applyBorder="1" applyAlignment="1">
      <alignment horizontal="center" vertical="center"/>
    </xf>
    <xf numFmtId="0" fontId="23" fillId="0" borderId="55" xfId="13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54" xfId="13" applyFont="1" applyBorder="1" applyAlignment="1">
      <alignment horizontal="center" vertical="center"/>
    </xf>
    <xf numFmtId="0" fontId="23" fillId="0" borderId="59" xfId="13" applyFont="1" applyBorder="1" applyAlignment="1">
      <alignment horizontal="center" vertical="center"/>
    </xf>
    <xf numFmtId="0" fontId="23" fillId="0" borderId="29" xfId="13" applyFont="1" applyBorder="1" applyAlignment="1">
      <alignment horizontal="center" vertical="center"/>
    </xf>
    <xf numFmtId="0" fontId="23" fillId="0" borderId="27" xfId="13" applyFont="1" applyBorder="1" applyAlignment="1">
      <alignment horizontal="center" vertical="center"/>
    </xf>
    <xf numFmtId="0" fontId="24" fillId="0" borderId="21" xfId="0" applyFont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57" fillId="0" borderId="59" xfId="0" applyFont="1" applyBorder="1" applyAlignment="1">
      <alignment horizontal="center" vertical="center" wrapText="1"/>
    </xf>
    <xf numFmtId="0" fontId="61" fillId="0" borderId="27" xfId="0" applyFont="1" applyBorder="1" applyAlignment="1">
      <alignment horizontal="center" vertical="center" wrapText="1"/>
    </xf>
    <xf numFmtId="0" fontId="57" fillId="0" borderId="34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57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57" fillId="0" borderId="20" xfId="0" applyFont="1" applyBorder="1" applyAlignment="1">
      <alignment horizontal="center" vertical="center"/>
    </xf>
    <xf numFmtId="0" fontId="59" fillId="0" borderId="21" xfId="0" applyFont="1" applyBorder="1" applyAlignment="1">
      <alignment vertical="center"/>
    </xf>
    <xf numFmtId="0" fontId="59" fillId="0" borderId="22" xfId="0" applyFont="1" applyBorder="1" applyAlignment="1">
      <alignment vertical="center"/>
    </xf>
    <xf numFmtId="0" fontId="24" fillId="0" borderId="29" xfId="0" applyFont="1" applyBorder="1" applyAlignment="1">
      <alignment vertical="center"/>
    </xf>
    <xf numFmtId="0" fontId="24" fillId="0" borderId="34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4" fillId="0" borderId="34" xfId="0" applyFont="1" applyBorder="1" applyAlignment="1">
      <alignment vertical="center"/>
    </xf>
    <xf numFmtId="0" fontId="23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0" fillId="0" borderId="55" xfId="0" applyBorder="1"/>
    <xf numFmtId="0" fontId="23" fillId="0" borderId="55" xfId="0" applyFont="1" applyBorder="1" applyAlignment="1">
      <alignment horizontal="center" vertical="center"/>
    </xf>
  </cellXfs>
  <cellStyles count="501">
    <cellStyle name="20% - Accent1" xfId="113" builtinId="30" customBuiltin="1"/>
    <cellStyle name="20% - Accent1 2" xfId="143" xr:uid="{00000000-0005-0000-0000-000001000000}"/>
    <cellStyle name="20% - Accent1 2 2" xfId="232" xr:uid="{00000000-0005-0000-0000-000002000000}"/>
    <cellStyle name="20% - Accent1 2 2 2" xfId="433" xr:uid="{00000000-0005-0000-0000-000003000000}"/>
    <cellStyle name="20% - Accent1 2 3" xfId="349" xr:uid="{00000000-0005-0000-0000-000004000000}"/>
    <cellStyle name="20% - Accent1 3" xfId="188" xr:uid="{00000000-0005-0000-0000-000005000000}"/>
    <cellStyle name="20% - Accent1 3 2" xfId="391" xr:uid="{00000000-0005-0000-0000-000006000000}"/>
    <cellStyle name="20% - Accent1 4" xfId="282" xr:uid="{00000000-0005-0000-0000-000007000000}"/>
    <cellStyle name="20% - Accent1 4 2" xfId="475" xr:uid="{00000000-0005-0000-0000-000008000000}"/>
    <cellStyle name="20% - Accent1 5" xfId="305" xr:uid="{00000000-0005-0000-0000-000009000000}"/>
    <cellStyle name="20% - Accent2" xfId="117" builtinId="34" customBuiltin="1"/>
    <cellStyle name="20% - Accent2 2" xfId="145" xr:uid="{00000000-0005-0000-0000-00000B000000}"/>
    <cellStyle name="20% - Accent2 2 2" xfId="234" xr:uid="{00000000-0005-0000-0000-00000C000000}"/>
    <cellStyle name="20% - Accent2 2 2 2" xfId="435" xr:uid="{00000000-0005-0000-0000-00000D000000}"/>
    <cellStyle name="20% - Accent2 2 3" xfId="351" xr:uid="{00000000-0005-0000-0000-00000E000000}"/>
    <cellStyle name="20% - Accent2 3" xfId="190" xr:uid="{00000000-0005-0000-0000-00000F000000}"/>
    <cellStyle name="20% - Accent2 3 2" xfId="393" xr:uid="{00000000-0005-0000-0000-000010000000}"/>
    <cellStyle name="20% - Accent2 4" xfId="285" xr:uid="{00000000-0005-0000-0000-000011000000}"/>
    <cellStyle name="20% - Accent2 4 2" xfId="478" xr:uid="{00000000-0005-0000-0000-000012000000}"/>
    <cellStyle name="20% - Accent2 5" xfId="307" xr:uid="{00000000-0005-0000-0000-000013000000}"/>
    <cellStyle name="20% - Accent3" xfId="121" builtinId="38" customBuiltin="1"/>
    <cellStyle name="20% - Accent3 2" xfId="147" xr:uid="{00000000-0005-0000-0000-000015000000}"/>
    <cellStyle name="20% - Accent3 2 2" xfId="236" xr:uid="{00000000-0005-0000-0000-000016000000}"/>
    <cellStyle name="20% - Accent3 2 2 2" xfId="437" xr:uid="{00000000-0005-0000-0000-000017000000}"/>
    <cellStyle name="20% - Accent3 2 3" xfId="353" xr:uid="{00000000-0005-0000-0000-000018000000}"/>
    <cellStyle name="20% - Accent3 3" xfId="192" xr:uid="{00000000-0005-0000-0000-000019000000}"/>
    <cellStyle name="20% - Accent3 3 2" xfId="395" xr:uid="{00000000-0005-0000-0000-00001A000000}"/>
    <cellStyle name="20% - Accent3 4" xfId="288" xr:uid="{00000000-0005-0000-0000-00001B000000}"/>
    <cellStyle name="20% - Accent3 4 2" xfId="481" xr:uid="{00000000-0005-0000-0000-00001C000000}"/>
    <cellStyle name="20% - Accent3 5" xfId="309" xr:uid="{00000000-0005-0000-0000-00001D000000}"/>
    <cellStyle name="20% - Accent4" xfId="125" builtinId="42" customBuiltin="1"/>
    <cellStyle name="20% - Accent4 2" xfId="149" xr:uid="{00000000-0005-0000-0000-00001F000000}"/>
    <cellStyle name="20% - Accent4 2 2" xfId="238" xr:uid="{00000000-0005-0000-0000-000020000000}"/>
    <cellStyle name="20% - Accent4 2 2 2" xfId="439" xr:uid="{00000000-0005-0000-0000-000021000000}"/>
    <cellStyle name="20% - Accent4 2 3" xfId="355" xr:uid="{00000000-0005-0000-0000-000022000000}"/>
    <cellStyle name="20% - Accent4 3" xfId="194" xr:uid="{00000000-0005-0000-0000-000023000000}"/>
    <cellStyle name="20% - Accent4 3 2" xfId="397" xr:uid="{00000000-0005-0000-0000-000024000000}"/>
    <cellStyle name="20% - Accent4 4" xfId="291" xr:uid="{00000000-0005-0000-0000-000025000000}"/>
    <cellStyle name="20% - Accent4 4 2" xfId="484" xr:uid="{00000000-0005-0000-0000-000026000000}"/>
    <cellStyle name="20% - Accent4 5" xfId="311" xr:uid="{00000000-0005-0000-0000-000027000000}"/>
    <cellStyle name="20% - Accent5" xfId="129" builtinId="46" customBuiltin="1"/>
    <cellStyle name="20% - Accent5 2" xfId="24" xr:uid="{00000000-0005-0000-0000-000029000000}"/>
    <cellStyle name="20% - Accent5 3" xfId="151" xr:uid="{00000000-0005-0000-0000-00002A000000}"/>
    <cellStyle name="20% - Accent5 3 2" xfId="240" xr:uid="{00000000-0005-0000-0000-00002B000000}"/>
    <cellStyle name="20% - Accent5 3 2 2" xfId="441" xr:uid="{00000000-0005-0000-0000-00002C000000}"/>
    <cellStyle name="20% - Accent5 3 3" xfId="357" xr:uid="{00000000-0005-0000-0000-00002D000000}"/>
    <cellStyle name="20% - Accent5 4" xfId="196" xr:uid="{00000000-0005-0000-0000-00002E000000}"/>
    <cellStyle name="20% - Accent5 4 2" xfId="399" xr:uid="{00000000-0005-0000-0000-00002F000000}"/>
    <cellStyle name="20% - Accent5 5" xfId="294" xr:uid="{00000000-0005-0000-0000-000030000000}"/>
    <cellStyle name="20% - Accent5 5 2" xfId="487" xr:uid="{00000000-0005-0000-0000-000031000000}"/>
    <cellStyle name="20% - Accent5 6" xfId="313" xr:uid="{00000000-0005-0000-0000-000032000000}"/>
    <cellStyle name="20% - Accent6" xfId="133" builtinId="50" customBuiltin="1"/>
    <cellStyle name="20% - Accent6 2" xfId="153" xr:uid="{00000000-0005-0000-0000-000034000000}"/>
    <cellStyle name="20% - Accent6 2 2" xfId="242" xr:uid="{00000000-0005-0000-0000-000035000000}"/>
    <cellStyle name="20% - Accent6 2 2 2" xfId="443" xr:uid="{00000000-0005-0000-0000-000036000000}"/>
    <cellStyle name="20% - Accent6 2 3" xfId="359" xr:uid="{00000000-0005-0000-0000-000037000000}"/>
    <cellStyle name="20% - Accent6 3" xfId="198" xr:uid="{00000000-0005-0000-0000-000038000000}"/>
    <cellStyle name="20% - Accent6 3 2" xfId="401" xr:uid="{00000000-0005-0000-0000-000039000000}"/>
    <cellStyle name="20% - Accent6 4" xfId="297" xr:uid="{00000000-0005-0000-0000-00003A000000}"/>
    <cellStyle name="20% - Accent6 4 2" xfId="490" xr:uid="{00000000-0005-0000-0000-00003B000000}"/>
    <cellStyle name="20% - Accent6 5" xfId="315" xr:uid="{00000000-0005-0000-0000-00003C000000}"/>
    <cellStyle name="20% - ส่วนที่ถูกเน้น1 2" xfId="25" xr:uid="{00000000-0005-0000-0000-00003D000000}"/>
    <cellStyle name="20% - ส่วนที่ถูกเน้น1 2 2" xfId="164" xr:uid="{00000000-0005-0000-0000-00003E000000}"/>
    <cellStyle name="20% - ส่วนที่ถูกเน้น1 2 2 2" xfId="251" xr:uid="{00000000-0005-0000-0000-00003F000000}"/>
    <cellStyle name="20% - ส่วนที่ถูกเน้น1 2 2 2 2" xfId="452" xr:uid="{00000000-0005-0000-0000-000040000000}"/>
    <cellStyle name="20% - ส่วนที่ถูกเน้น1 2 2 3" xfId="368" xr:uid="{00000000-0005-0000-0000-000041000000}"/>
    <cellStyle name="20% - ส่วนที่ถูกเน้น1 2 3" xfId="209" xr:uid="{00000000-0005-0000-0000-000042000000}"/>
    <cellStyle name="20% - ส่วนที่ถูกเน้น1 2 3 2" xfId="410" xr:uid="{00000000-0005-0000-0000-000043000000}"/>
    <cellStyle name="20% - ส่วนที่ถูกเน้น1 2 4" xfId="326" xr:uid="{00000000-0005-0000-0000-000044000000}"/>
    <cellStyle name="20% - ส่วนที่ถูกเน้น2 2" xfId="26" xr:uid="{00000000-0005-0000-0000-000045000000}"/>
    <cellStyle name="20% - ส่วนที่ถูกเน้น2 2 2" xfId="165" xr:uid="{00000000-0005-0000-0000-000046000000}"/>
    <cellStyle name="20% - ส่วนที่ถูกเน้น2 2 2 2" xfId="252" xr:uid="{00000000-0005-0000-0000-000047000000}"/>
    <cellStyle name="20% - ส่วนที่ถูกเน้น2 2 2 2 2" xfId="453" xr:uid="{00000000-0005-0000-0000-000048000000}"/>
    <cellStyle name="20% - ส่วนที่ถูกเน้น2 2 2 3" xfId="369" xr:uid="{00000000-0005-0000-0000-000049000000}"/>
    <cellStyle name="20% - ส่วนที่ถูกเน้น2 2 3" xfId="210" xr:uid="{00000000-0005-0000-0000-00004A000000}"/>
    <cellStyle name="20% - ส่วนที่ถูกเน้น2 2 3 2" xfId="411" xr:uid="{00000000-0005-0000-0000-00004B000000}"/>
    <cellStyle name="20% - ส่วนที่ถูกเน้น2 2 4" xfId="327" xr:uid="{00000000-0005-0000-0000-00004C000000}"/>
    <cellStyle name="20% - ส่วนที่ถูกเน้น3 2" xfId="27" xr:uid="{00000000-0005-0000-0000-00004D000000}"/>
    <cellStyle name="20% - ส่วนที่ถูกเน้น3 2 2" xfId="166" xr:uid="{00000000-0005-0000-0000-00004E000000}"/>
    <cellStyle name="20% - ส่วนที่ถูกเน้น3 2 2 2" xfId="253" xr:uid="{00000000-0005-0000-0000-00004F000000}"/>
    <cellStyle name="20% - ส่วนที่ถูกเน้น3 2 2 2 2" xfId="454" xr:uid="{00000000-0005-0000-0000-000050000000}"/>
    <cellStyle name="20% - ส่วนที่ถูกเน้น3 2 2 3" xfId="370" xr:uid="{00000000-0005-0000-0000-000051000000}"/>
    <cellStyle name="20% - ส่วนที่ถูกเน้น3 2 3" xfId="211" xr:uid="{00000000-0005-0000-0000-000052000000}"/>
    <cellStyle name="20% - ส่วนที่ถูกเน้น3 2 3 2" xfId="412" xr:uid="{00000000-0005-0000-0000-000053000000}"/>
    <cellStyle name="20% - ส่วนที่ถูกเน้น3 2 4" xfId="328" xr:uid="{00000000-0005-0000-0000-000054000000}"/>
    <cellStyle name="20% - ส่วนที่ถูกเน้น4 2" xfId="28" xr:uid="{00000000-0005-0000-0000-000055000000}"/>
    <cellStyle name="20% - ส่วนที่ถูกเน้น4 2 2" xfId="167" xr:uid="{00000000-0005-0000-0000-000056000000}"/>
    <cellStyle name="20% - ส่วนที่ถูกเน้น4 2 2 2" xfId="254" xr:uid="{00000000-0005-0000-0000-000057000000}"/>
    <cellStyle name="20% - ส่วนที่ถูกเน้น4 2 2 2 2" xfId="455" xr:uid="{00000000-0005-0000-0000-000058000000}"/>
    <cellStyle name="20% - ส่วนที่ถูกเน้น4 2 2 3" xfId="371" xr:uid="{00000000-0005-0000-0000-000059000000}"/>
    <cellStyle name="20% - ส่วนที่ถูกเน้น4 2 3" xfId="212" xr:uid="{00000000-0005-0000-0000-00005A000000}"/>
    <cellStyle name="20% - ส่วนที่ถูกเน้น4 2 3 2" xfId="413" xr:uid="{00000000-0005-0000-0000-00005B000000}"/>
    <cellStyle name="20% - ส่วนที่ถูกเน้น4 2 4" xfId="329" xr:uid="{00000000-0005-0000-0000-00005C000000}"/>
    <cellStyle name="20% - ส่วนที่ถูกเน้น5 2" xfId="29" xr:uid="{00000000-0005-0000-0000-00005D000000}"/>
    <cellStyle name="20% - ส่วนที่ถูกเน้น5 2 2" xfId="168" xr:uid="{00000000-0005-0000-0000-00005E000000}"/>
    <cellStyle name="20% - ส่วนที่ถูกเน้น5 2 2 2" xfId="255" xr:uid="{00000000-0005-0000-0000-00005F000000}"/>
    <cellStyle name="20% - ส่วนที่ถูกเน้น5 2 2 2 2" xfId="456" xr:uid="{00000000-0005-0000-0000-000060000000}"/>
    <cellStyle name="20% - ส่วนที่ถูกเน้น5 2 2 3" xfId="372" xr:uid="{00000000-0005-0000-0000-000061000000}"/>
    <cellStyle name="20% - ส่วนที่ถูกเน้น5 2 3" xfId="213" xr:uid="{00000000-0005-0000-0000-000062000000}"/>
    <cellStyle name="20% - ส่วนที่ถูกเน้น5 2 3 2" xfId="414" xr:uid="{00000000-0005-0000-0000-000063000000}"/>
    <cellStyle name="20% - ส่วนที่ถูกเน้น5 2 4" xfId="330" xr:uid="{00000000-0005-0000-0000-000064000000}"/>
    <cellStyle name="20% - ส่วนที่ถูกเน้น6 2" xfId="30" xr:uid="{00000000-0005-0000-0000-000065000000}"/>
    <cellStyle name="20% - ส่วนที่ถูกเน้น6 2 2" xfId="169" xr:uid="{00000000-0005-0000-0000-000066000000}"/>
    <cellStyle name="20% - ส่วนที่ถูกเน้น6 2 2 2" xfId="256" xr:uid="{00000000-0005-0000-0000-000067000000}"/>
    <cellStyle name="20% - ส่วนที่ถูกเน้น6 2 2 2 2" xfId="457" xr:uid="{00000000-0005-0000-0000-000068000000}"/>
    <cellStyle name="20% - ส่วนที่ถูกเน้น6 2 2 3" xfId="373" xr:uid="{00000000-0005-0000-0000-000069000000}"/>
    <cellStyle name="20% - ส่วนที่ถูกเน้น6 2 3" xfId="214" xr:uid="{00000000-0005-0000-0000-00006A000000}"/>
    <cellStyle name="20% - ส่วนที่ถูกเน้น6 2 3 2" xfId="415" xr:uid="{00000000-0005-0000-0000-00006B000000}"/>
    <cellStyle name="20% - ส่วนที่ถูกเน้น6 2 4" xfId="331" xr:uid="{00000000-0005-0000-0000-00006C000000}"/>
    <cellStyle name="40% - Accent1" xfId="114" builtinId="31" customBuiltin="1"/>
    <cellStyle name="40% - Accent1 2" xfId="144" xr:uid="{00000000-0005-0000-0000-00006E000000}"/>
    <cellStyle name="40% - Accent1 2 2" xfId="233" xr:uid="{00000000-0005-0000-0000-00006F000000}"/>
    <cellStyle name="40% - Accent1 2 2 2" xfId="434" xr:uid="{00000000-0005-0000-0000-000070000000}"/>
    <cellStyle name="40% - Accent1 2 3" xfId="350" xr:uid="{00000000-0005-0000-0000-000071000000}"/>
    <cellStyle name="40% - Accent1 3" xfId="189" xr:uid="{00000000-0005-0000-0000-000072000000}"/>
    <cellStyle name="40% - Accent1 3 2" xfId="392" xr:uid="{00000000-0005-0000-0000-000073000000}"/>
    <cellStyle name="40% - Accent1 4" xfId="283" xr:uid="{00000000-0005-0000-0000-000074000000}"/>
    <cellStyle name="40% - Accent1 4 2" xfId="476" xr:uid="{00000000-0005-0000-0000-000075000000}"/>
    <cellStyle name="40% - Accent1 5" xfId="306" xr:uid="{00000000-0005-0000-0000-000076000000}"/>
    <cellStyle name="40% - Accent2" xfId="118" builtinId="35" customBuiltin="1"/>
    <cellStyle name="40% - Accent2 2" xfId="146" xr:uid="{00000000-0005-0000-0000-000078000000}"/>
    <cellStyle name="40% - Accent2 2 2" xfId="235" xr:uid="{00000000-0005-0000-0000-000079000000}"/>
    <cellStyle name="40% - Accent2 2 2 2" xfId="436" xr:uid="{00000000-0005-0000-0000-00007A000000}"/>
    <cellStyle name="40% - Accent2 2 3" xfId="352" xr:uid="{00000000-0005-0000-0000-00007B000000}"/>
    <cellStyle name="40% - Accent2 3" xfId="191" xr:uid="{00000000-0005-0000-0000-00007C000000}"/>
    <cellStyle name="40% - Accent2 3 2" xfId="394" xr:uid="{00000000-0005-0000-0000-00007D000000}"/>
    <cellStyle name="40% - Accent2 4" xfId="286" xr:uid="{00000000-0005-0000-0000-00007E000000}"/>
    <cellStyle name="40% - Accent2 4 2" xfId="479" xr:uid="{00000000-0005-0000-0000-00007F000000}"/>
    <cellStyle name="40% - Accent2 5" xfId="308" xr:uid="{00000000-0005-0000-0000-000080000000}"/>
    <cellStyle name="40% - Accent3" xfId="122" builtinId="39" customBuiltin="1"/>
    <cellStyle name="40% - Accent3 2" xfId="148" xr:uid="{00000000-0005-0000-0000-000082000000}"/>
    <cellStyle name="40% - Accent3 2 2" xfId="237" xr:uid="{00000000-0005-0000-0000-000083000000}"/>
    <cellStyle name="40% - Accent3 2 2 2" xfId="438" xr:uid="{00000000-0005-0000-0000-000084000000}"/>
    <cellStyle name="40% - Accent3 2 3" xfId="354" xr:uid="{00000000-0005-0000-0000-000085000000}"/>
    <cellStyle name="40% - Accent3 3" xfId="193" xr:uid="{00000000-0005-0000-0000-000086000000}"/>
    <cellStyle name="40% - Accent3 3 2" xfId="396" xr:uid="{00000000-0005-0000-0000-000087000000}"/>
    <cellStyle name="40% - Accent3 4" xfId="289" xr:uid="{00000000-0005-0000-0000-000088000000}"/>
    <cellStyle name="40% - Accent3 4 2" xfId="482" xr:uid="{00000000-0005-0000-0000-000089000000}"/>
    <cellStyle name="40% - Accent3 5" xfId="310" xr:uid="{00000000-0005-0000-0000-00008A000000}"/>
    <cellStyle name="40% - Accent4" xfId="126" builtinId="43" customBuiltin="1"/>
    <cellStyle name="40% - Accent4 2" xfId="150" xr:uid="{00000000-0005-0000-0000-00008C000000}"/>
    <cellStyle name="40% - Accent4 2 2" xfId="239" xr:uid="{00000000-0005-0000-0000-00008D000000}"/>
    <cellStyle name="40% - Accent4 2 2 2" xfId="440" xr:uid="{00000000-0005-0000-0000-00008E000000}"/>
    <cellStyle name="40% - Accent4 2 3" xfId="356" xr:uid="{00000000-0005-0000-0000-00008F000000}"/>
    <cellStyle name="40% - Accent4 3" xfId="195" xr:uid="{00000000-0005-0000-0000-000090000000}"/>
    <cellStyle name="40% - Accent4 3 2" xfId="398" xr:uid="{00000000-0005-0000-0000-000091000000}"/>
    <cellStyle name="40% - Accent4 4" xfId="292" xr:uid="{00000000-0005-0000-0000-000092000000}"/>
    <cellStyle name="40% - Accent4 4 2" xfId="485" xr:uid="{00000000-0005-0000-0000-000093000000}"/>
    <cellStyle name="40% - Accent4 5" xfId="312" xr:uid="{00000000-0005-0000-0000-000094000000}"/>
    <cellStyle name="40% - Accent5" xfId="130" builtinId="47" customBuiltin="1"/>
    <cellStyle name="40% - Accent5 2" xfId="152" xr:uid="{00000000-0005-0000-0000-000096000000}"/>
    <cellStyle name="40% - Accent5 2 2" xfId="241" xr:uid="{00000000-0005-0000-0000-000097000000}"/>
    <cellStyle name="40% - Accent5 2 2 2" xfId="442" xr:uid="{00000000-0005-0000-0000-000098000000}"/>
    <cellStyle name="40% - Accent5 2 3" xfId="358" xr:uid="{00000000-0005-0000-0000-000099000000}"/>
    <cellStyle name="40% - Accent5 3" xfId="197" xr:uid="{00000000-0005-0000-0000-00009A000000}"/>
    <cellStyle name="40% - Accent5 3 2" xfId="400" xr:uid="{00000000-0005-0000-0000-00009B000000}"/>
    <cellStyle name="40% - Accent5 4" xfId="295" xr:uid="{00000000-0005-0000-0000-00009C000000}"/>
    <cellStyle name="40% - Accent5 4 2" xfId="488" xr:uid="{00000000-0005-0000-0000-00009D000000}"/>
    <cellStyle name="40% - Accent5 5" xfId="314" xr:uid="{00000000-0005-0000-0000-00009E000000}"/>
    <cellStyle name="40% - Accent6" xfId="134" builtinId="51" customBuiltin="1"/>
    <cellStyle name="40% - Accent6 2" xfId="154" xr:uid="{00000000-0005-0000-0000-0000A0000000}"/>
    <cellStyle name="40% - Accent6 2 2" xfId="243" xr:uid="{00000000-0005-0000-0000-0000A1000000}"/>
    <cellStyle name="40% - Accent6 2 2 2" xfId="444" xr:uid="{00000000-0005-0000-0000-0000A2000000}"/>
    <cellStyle name="40% - Accent6 2 3" xfId="360" xr:uid="{00000000-0005-0000-0000-0000A3000000}"/>
    <cellStyle name="40% - Accent6 3" xfId="199" xr:uid="{00000000-0005-0000-0000-0000A4000000}"/>
    <cellStyle name="40% - Accent6 3 2" xfId="402" xr:uid="{00000000-0005-0000-0000-0000A5000000}"/>
    <cellStyle name="40% - Accent6 4" xfId="298" xr:uid="{00000000-0005-0000-0000-0000A6000000}"/>
    <cellStyle name="40% - Accent6 4 2" xfId="491" xr:uid="{00000000-0005-0000-0000-0000A7000000}"/>
    <cellStyle name="40% - Accent6 5" xfId="316" xr:uid="{00000000-0005-0000-0000-0000A8000000}"/>
    <cellStyle name="40% - ส่วนที่ถูกเน้น1 2" xfId="31" xr:uid="{00000000-0005-0000-0000-0000A9000000}"/>
    <cellStyle name="40% - ส่วนที่ถูกเน้น1 2 2" xfId="170" xr:uid="{00000000-0005-0000-0000-0000AA000000}"/>
    <cellStyle name="40% - ส่วนที่ถูกเน้น1 2 2 2" xfId="257" xr:uid="{00000000-0005-0000-0000-0000AB000000}"/>
    <cellStyle name="40% - ส่วนที่ถูกเน้น1 2 2 2 2" xfId="458" xr:uid="{00000000-0005-0000-0000-0000AC000000}"/>
    <cellStyle name="40% - ส่วนที่ถูกเน้น1 2 2 3" xfId="374" xr:uid="{00000000-0005-0000-0000-0000AD000000}"/>
    <cellStyle name="40% - ส่วนที่ถูกเน้น1 2 3" xfId="215" xr:uid="{00000000-0005-0000-0000-0000AE000000}"/>
    <cellStyle name="40% - ส่วนที่ถูกเน้น1 2 3 2" xfId="416" xr:uid="{00000000-0005-0000-0000-0000AF000000}"/>
    <cellStyle name="40% - ส่วนที่ถูกเน้น1 2 4" xfId="332" xr:uid="{00000000-0005-0000-0000-0000B0000000}"/>
    <cellStyle name="40% - ส่วนที่ถูกเน้น2 2" xfId="32" xr:uid="{00000000-0005-0000-0000-0000B1000000}"/>
    <cellStyle name="40% - ส่วนที่ถูกเน้น2 2 2" xfId="171" xr:uid="{00000000-0005-0000-0000-0000B2000000}"/>
    <cellStyle name="40% - ส่วนที่ถูกเน้น2 2 2 2" xfId="258" xr:uid="{00000000-0005-0000-0000-0000B3000000}"/>
    <cellStyle name="40% - ส่วนที่ถูกเน้น2 2 2 2 2" xfId="459" xr:uid="{00000000-0005-0000-0000-0000B4000000}"/>
    <cellStyle name="40% - ส่วนที่ถูกเน้น2 2 2 3" xfId="375" xr:uid="{00000000-0005-0000-0000-0000B5000000}"/>
    <cellStyle name="40% - ส่วนที่ถูกเน้น2 2 3" xfId="216" xr:uid="{00000000-0005-0000-0000-0000B6000000}"/>
    <cellStyle name="40% - ส่วนที่ถูกเน้น2 2 3 2" xfId="417" xr:uid="{00000000-0005-0000-0000-0000B7000000}"/>
    <cellStyle name="40% - ส่วนที่ถูกเน้น2 2 4" xfId="333" xr:uid="{00000000-0005-0000-0000-0000B8000000}"/>
    <cellStyle name="40% - ส่วนที่ถูกเน้น3 2" xfId="33" xr:uid="{00000000-0005-0000-0000-0000B9000000}"/>
    <cellStyle name="40% - ส่วนที่ถูกเน้น3 2 2" xfId="172" xr:uid="{00000000-0005-0000-0000-0000BA000000}"/>
    <cellStyle name="40% - ส่วนที่ถูกเน้น3 2 2 2" xfId="259" xr:uid="{00000000-0005-0000-0000-0000BB000000}"/>
    <cellStyle name="40% - ส่วนที่ถูกเน้น3 2 2 2 2" xfId="460" xr:uid="{00000000-0005-0000-0000-0000BC000000}"/>
    <cellStyle name="40% - ส่วนที่ถูกเน้น3 2 2 3" xfId="376" xr:uid="{00000000-0005-0000-0000-0000BD000000}"/>
    <cellStyle name="40% - ส่วนที่ถูกเน้น3 2 3" xfId="217" xr:uid="{00000000-0005-0000-0000-0000BE000000}"/>
    <cellStyle name="40% - ส่วนที่ถูกเน้น3 2 3 2" xfId="418" xr:uid="{00000000-0005-0000-0000-0000BF000000}"/>
    <cellStyle name="40% - ส่วนที่ถูกเน้น3 2 4" xfId="334" xr:uid="{00000000-0005-0000-0000-0000C0000000}"/>
    <cellStyle name="40% - ส่วนที่ถูกเน้น4 2" xfId="34" xr:uid="{00000000-0005-0000-0000-0000C1000000}"/>
    <cellStyle name="40% - ส่วนที่ถูกเน้น4 2 2" xfId="173" xr:uid="{00000000-0005-0000-0000-0000C2000000}"/>
    <cellStyle name="40% - ส่วนที่ถูกเน้น4 2 2 2" xfId="260" xr:uid="{00000000-0005-0000-0000-0000C3000000}"/>
    <cellStyle name="40% - ส่วนที่ถูกเน้น4 2 2 2 2" xfId="461" xr:uid="{00000000-0005-0000-0000-0000C4000000}"/>
    <cellStyle name="40% - ส่วนที่ถูกเน้น4 2 2 3" xfId="377" xr:uid="{00000000-0005-0000-0000-0000C5000000}"/>
    <cellStyle name="40% - ส่วนที่ถูกเน้น4 2 3" xfId="218" xr:uid="{00000000-0005-0000-0000-0000C6000000}"/>
    <cellStyle name="40% - ส่วนที่ถูกเน้น4 2 3 2" xfId="419" xr:uid="{00000000-0005-0000-0000-0000C7000000}"/>
    <cellStyle name="40% - ส่วนที่ถูกเน้น4 2 4" xfId="335" xr:uid="{00000000-0005-0000-0000-0000C8000000}"/>
    <cellStyle name="40% - ส่วนที่ถูกเน้น5 2" xfId="35" xr:uid="{00000000-0005-0000-0000-0000C9000000}"/>
    <cellStyle name="40% - ส่วนที่ถูกเน้น5 2 2" xfId="174" xr:uid="{00000000-0005-0000-0000-0000CA000000}"/>
    <cellStyle name="40% - ส่วนที่ถูกเน้น5 2 2 2" xfId="261" xr:uid="{00000000-0005-0000-0000-0000CB000000}"/>
    <cellStyle name="40% - ส่วนที่ถูกเน้น5 2 2 2 2" xfId="462" xr:uid="{00000000-0005-0000-0000-0000CC000000}"/>
    <cellStyle name="40% - ส่วนที่ถูกเน้น5 2 2 3" xfId="378" xr:uid="{00000000-0005-0000-0000-0000CD000000}"/>
    <cellStyle name="40% - ส่วนที่ถูกเน้น5 2 3" xfId="219" xr:uid="{00000000-0005-0000-0000-0000CE000000}"/>
    <cellStyle name="40% - ส่วนที่ถูกเน้น5 2 3 2" xfId="420" xr:uid="{00000000-0005-0000-0000-0000CF000000}"/>
    <cellStyle name="40% - ส่วนที่ถูกเน้น5 2 4" xfId="336" xr:uid="{00000000-0005-0000-0000-0000D0000000}"/>
    <cellStyle name="40% - ส่วนที่ถูกเน้น6 2" xfId="36" xr:uid="{00000000-0005-0000-0000-0000D1000000}"/>
    <cellStyle name="40% - ส่วนที่ถูกเน้น6 2 2" xfId="175" xr:uid="{00000000-0005-0000-0000-0000D2000000}"/>
    <cellStyle name="40% - ส่วนที่ถูกเน้น6 2 2 2" xfId="262" xr:uid="{00000000-0005-0000-0000-0000D3000000}"/>
    <cellStyle name="40% - ส่วนที่ถูกเน้น6 2 2 2 2" xfId="463" xr:uid="{00000000-0005-0000-0000-0000D4000000}"/>
    <cellStyle name="40% - ส่วนที่ถูกเน้น6 2 2 3" xfId="379" xr:uid="{00000000-0005-0000-0000-0000D5000000}"/>
    <cellStyle name="40% - ส่วนที่ถูกเน้น6 2 3" xfId="220" xr:uid="{00000000-0005-0000-0000-0000D6000000}"/>
    <cellStyle name="40% - ส่วนที่ถูกเน้น6 2 3 2" xfId="421" xr:uid="{00000000-0005-0000-0000-0000D7000000}"/>
    <cellStyle name="40% - ส่วนที่ถูกเน้น6 2 4" xfId="337" xr:uid="{00000000-0005-0000-0000-0000D8000000}"/>
    <cellStyle name="60% - Accent1" xfId="115" builtinId="32" customBuiltin="1"/>
    <cellStyle name="60% - Accent1 2" xfId="284" xr:uid="{00000000-0005-0000-0000-0000DA000000}"/>
    <cellStyle name="60% - Accent1 2 2" xfId="477" xr:uid="{00000000-0005-0000-0000-0000DB000000}"/>
    <cellStyle name="60% - Accent2" xfId="119" builtinId="36" customBuiltin="1"/>
    <cellStyle name="60% - Accent2 2" xfId="287" xr:uid="{00000000-0005-0000-0000-0000DD000000}"/>
    <cellStyle name="60% - Accent2 2 2" xfId="480" xr:uid="{00000000-0005-0000-0000-0000DE000000}"/>
    <cellStyle name="60% - Accent3" xfId="123" builtinId="40" customBuiltin="1"/>
    <cellStyle name="60% - Accent3 2" xfId="290" xr:uid="{00000000-0005-0000-0000-0000E0000000}"/>
    <cellStyle name="60% - Accent3 2 2" xfId="483" xr:uid="{00000000-0005-0000-0000-0000E1000000}"/>
    <cellStyle name="60% - Accent4" xfId="127" builtinId="44" customBuiltin="1"/>
    <cellStyle name="60% - Accent4 2" xfId="293" xr:uid="{00000000-0005-0000-0000-0000E3000000}"/>
    <cellStyle name="60% - Accent4 2 2" xfId="486" xr:uid="{00000000-0005-0000-0000-0000E4000000}"/>
    <cellStyle name="60% - Accent5" xfId="131" builtinId="48" customBuiltin="1"/>
    <cellStyle name="60% - Accent5 2" xfId="296" xr:uid="{00000000-0005-0000-0000-0000E6000000}"/>
    <cellStyle name="60% - Accent5 2 2" xfId="489" xr:uid="{00000000-0005-0000-0000-0000E7000000}"/>
    <cellStyle name="60% - Accent6" xfId="135" builtinId="52" customBuiltin="1"/>
    <cellStyle name="60% - Accent6 2" xfId="299" xr:uid="{00000000-0005-0000-0000-0000E9000000}"/>
    <cellStyle name="60% - Accent6 2 2" xfId="492" xr:uid="{00000000-0005-0000-0000-0000EA000000}"/>
    <cellStyle name="60% - ส่วนที่ถูกเน้น1 2" xfId="37" xr:uid="{00000000-0005-0000-0000-0000EB000000}"/>
    <cellStyle name="60% - ส่วนที่ถูกเน้น2 2" xfId="38" xr:uid="{00000000-0005-0000-0000-0000EC000000}"/>
    <cellStyle name="60% - ส่วนที่ถูกเน้น3 2" xfId="39" xr:uid="{00000000-0005-0000-0000-0000ED000000}"/>
    <cellStyle name="60% - ส่วนที่ถูกเน้น4 2" xfId="40" xr:uid="{00000000-0005-0000-0000-0000EE000000}"/>
    <cellStyle name="60% - ส่วนที่ถูกเน้น5 2" xfId="41" xr:uid="{00000000-0005-0000-0000-0000EF000000}"/>
    <cellStyle name="60% - ส่วนที่ถูกเน้น6 2" xfId="42" xr:uid="{00000000-0005-0000-0000-0000F0000000}"/>
    <cellStyle name="Accent1" xfId="112" builtinId="29" customBuiltin="1"/>
    <cellStyle name="Accent2" xfId="116" builtinId="33" customBuiltin="1"/>
    <cellStyle name="Accent3" xfId="120" builtinId="37" customBuiltin="1"/>
    <cellStyle name="Accent4" xfId="124" builtinId="41" customBuiltin="1"/>
    <cellStyle name="Accent5" xfId="128" builtinId="45" customBuiltin="1"/>
    <cellStyle name="Accent6" xfId="132" builtinId="49" customBuiltin="1"/>
    <cellStyle name="Bad" xfId="102" builtinId="27" customBuiltin="1"/>
    <cellStyle name="Calculation" xfId="106" builtinId="22" customBuiltin="1"/>
    <cellStyle name="Check Cell" xfId="108" builtinId="23" customBuiltin="1"/>
    <cellStyle name="Comma" xfId="1" builtinId="3"/>
    <cellStyle name="Comma 10" xfId="142" xr:uid="{00000000-0005-0000-0000-0000FB000000}"/>
    <cellStyle name="Comma 10 2" xfId="231" xr:uid="{00000000-0005-0000-0000-0000FC000000}"/>
    <cellStyle name="Comma 10 2 2" xfId="432" xr:uid="{00000000-0005-0000-0000-0000FD000000}"/>
    <cellStyle name="Comma 10 3" xfId="348" xr:uid="{00000000-0005-0000-0000-0000FE000000}"/>
    <cellStyle name="Comma 11" xfId="201" xr:uid="{00000000-0005-0000-0000-0000FF000000}"/>
    <cellStyle name="Comma 12" xfId="187" xr:uid="{00000000-0005-0000-0000-000000010000}"/>
    <cellStyle name="Comma 12 2" xfId="390" xr:uid="{00000000-0005-0000-0000-000001010000}"/>
    <cellStyle name="Comma 13" xfId="318" xr:uid="{00000000-0005-0000-0000-000002010000}"/>
    <cellStyle name="Comma 2" xfId="14" xr:uid="{00000000-0005-0000-0000-000003010000}"/>
    <cellStyle name="Comma 2 2" xfId="44" xr:uid="{00000000-0005-0000-0000-000004010000}"/>
    <cellStyle name="Comma 2 3" xfId="303" xr:uid="{00000000-0005-0000-0000-000005010000}"/>
    <cellStyle name="Comma 2 3 2" xfId="496" xr:uid="{00000000-0005-0000-0000-000006010000}"/>
    <cellStyle name="Comma 2 4" xfId="499" xr:uid="{00000000-0005-0000-0000-000007010000}"/>
    <cellStyle name="Comma 3" xfId="12" xr:uid="{00000000-0005-0000-0000-000008010000}"/>
    <cellStyle name="Comma 3 2" xfId="21" xr:uid="{00000000-0005-0000-0000-000009010000}"/>
    <cellStyle name="Comma 3 2 2" xfId="46" xr:uid="{00000000-0005-0000-0000-00000A010000}"/>
    <cellStyle name="Comma 3 2 3" xfId="162" xr:uid="{00000000-0005-0000-0000-00000B010000}"/>
    <cellStyle name="Comma 3 2 3 2" xfId="249" xr:uid="{00000000-0005-0000-0000-00000C010000}"/>
    <cellStyle name="Comma 3 2 3 2 2" xfId="450" xr:uid="{00000000-0005-0000-0000-00000D010000}"/>
    <cellStyle name="Comma 3 2 3 3" xfId="366" xr:uid="{00000000-0005-0000-0000-00000E010000}"/>
    <cellStyle name="Comma 3 2 4" xfId="207" xr:uid="{00000000-0005-0000-0000-00000F010000}"/>
    <cellStyle name="Comma 3 2 4 2" xfId="408" xr:uid="{00000000-0005-0000-0000-000010010000}"/>
    <cellStyle name="Comma 3 2 5" xfId="324" xr:uid="{00000000-0005-0000-0000-000011010000}"/>
    <cellStyle name="Comma 3 3" xfId="45" xr:uid="{00000000-0005-0000-0000-000012010000}"/>
    <cellStyle name="Comma 3 4" xfId="158" xr:uid="{00000000-0005-0000-0000-000013010000}"/>
    <cellStyle name="Comma 3 4 2" xfId="245" xr:uid="{00000000-0005-0000-0000-000014010000}"/>
    <cellStyle name="Comma 3 4 2 2" xfId="446" xr:uid="{00000000-0005-0000-0000-000015010000}"/>
    <cellStyle name="Comma 3 4 3" xfId="362" xr:uid="{00000000-0005-0000-0000-000016010000}"/>
    <cellStyle name="Comma 3 5" xfId="203" xr:uid="{00000000-0005-0000-0000-000017010000}"/>
    <cellStyle name="Comma 3 5 2" xfId="404" xr:uid="{00000000-0005-0000-0000-000018010000}"/>
    <cellStyle name="Comma 3 6" xfId="320" xr:uid="{00000000-0005-0000-0000-000019010000}"/>
    <cellStyle name="Comma 4" xfId="17" xr:uid="{00000000-0005-0000-0000-00001A010000}"/>
    <cellStyle name="Comma 4 2" xfId="48" xr:uid="{00000000-0005-0000-0000-00001B010000}"/>
    <cellStyle name="Comma 4 2 2" xfId="176" xr:uid="{00000000-0005-0000-0000-00001C010000}"/>
    <cellStyle name="Comma 4 2 2 2" xfId="263" xr:uid="{00000000-0005-0000-0000-00001D010000}"/>
    <cellStyle name="Comma 4 2 2 2 2" xfId="464" xr:uid="{00000000-0005-0000-0000-00001E010000}"/>
    <cellStyle name="Comma 4 2 2 3" xfId="380" xr:uid="{00000000-0005-0000-0000-00001F010000}"/>
    <cellStyle name="Comma 4 2 3" xfId="221" xr:uid="{00000000-0005-0000-0000-000020010000}"/>
    <cellStyle name="Comma 4 2 3 2" xfId="422" xr:uid="{00000000-0005-0000-0000-000021010000}"/>
    <cellStyle name="Comma 4 2 4" xfId="338" xr:uid="{00000000-0005-0000-0000-000022010000}"/>
    <cellStyle name="Comma 4 3" xfId="47" xr:uid="{00000000-0005-0000-0000-000023010000}"/>
    <cellStyle name="Comma 5" xfId="19" xr:uid="{00000000-0005-0000-0000-000024010000}"/>
    <cellStyle name="Comma 5 2" xfId="49" xr:uid="{00000000-0005-0000-0000-000025010000}"/>
    <cellStyle name="Comma 5 3" xfId="160" xr:uid="{00000000-0005-0000-0000-000026010000}"/>
    <cellStyle name="Comma 5 3 2" xfId="247" xr:uid="{00000000-0005-0000-0000-000027010000}"/>
    <cellStyle name="Comma 5 3 2 2" xfId="448" xr:uid="{00000000-0005-0000-0000-000028010000}"/>
    <cellStyle name="Comma 5 3 3" xfId="364" xr:uid="{00000000-0005-0000-0000-000029010000}"/>
    <cellStyle name="Comma 5 4" xfId="205" xr:uid="{00000000-0005-0000-0000-00002A010000}"/>
    <cellStyle name="Comma 5 4 2" xfId="406" xr:uid="{00000000-0005-0000-0000-00002B010000}"/>
    <cellStyle name="Comma 5 5" xfId="322" xr:uid="{00000000-0005-0000-0000-00002C010000}"/>
    <cellStyle name="Comma 6" xfId="43" xr:uid="{00000000-0005-0000-0000-00002D010000}"/>
    <cellStyle name="Comma 7" xfId="93" xr:uid="{00000000-0005-0000-0000-00002E010000}"/>
    <cellStyle name="Comma 7 2" xfId="182" xr:uid="{00000000-0005-0000-0000-00002F010000}"/>
    <cellStyle name="Comma 7 2 2" xfId="269" xr:uid="{00000000-0005-0000-0000-000030010000}"/>
    <cellStyle name="Comma 7 2 2 2" xfId="469" xr:uid="{00000000-0005-0000-0000-000031010000}"/>
    <cellStyle name="Comma 7 2 3" xfId="385" xr:uid="{00000000-0005-0000-0000-000032010000}"/>
    <cellStyle name="Comma 7 3" xfId="226" xr:uid="{00000000-0005-0000-0000-000033010000}"/>
    <cellStyle name="Comma 7 3 2" xfId="427" xr:uid="{00000000-0005-0000-0000-000034010000}"/>
    <cellStyle name="Comma 7 4" xfId="343" xr:uid="{00000000-0005-0000-0000-000035010000}"/>
    <cellStyle name="Comma 8" xfId="140" xr:uid="{00000000-0005-0000-0000-000036010000}"/>
    <cellStyle name="Comma 8 2" xfId="185" xr:uid="{00000000-0005-0000-0000-000037010000}"/>
    <cellStyle name="Comma 8 2 2" xfId="272" xr:uid="{00000000-0005-0000-0000-000038010000}"/>
    <cellStyle name="Comma 8 2 2 2" xfId="472" xr:uid="{00000000-0005-0000-0000-000039010000}"/>
    <cellStyle name="Comma 8 2 3" xfId="388" xr:uid="{00000000-0005-0000-0000-00003A010000}"/>
    <cellStyle name="Comma 8 3" xfId="229" xr:uid="{00000000-0005-0000-0000-00003B010000}"/>
    <cellStyle name="Comma 8 3 2" xfId="430" xr:uid="{00000000-0005-0000-0000-00003C010000}"/>
    <cellStyle name="Comma 8 4" xfId="346" xr:uid="{00000000-0005-0000-0000-00003D010000}"/>
    <cellStyle name="Comma 9" xfId="156" xr:uid="{00000000-0005-0000-0000-00003E010000}"/>
    <cellStyle name="Comma_Table_012535_2545" xfId="2" xr:uid="{00000000-0005-0000-0000-00003F010000}"/>
    <cellStyle name="Comma_สนย.สป. 10 ตาราง_ส่งข้อมูลครั้งที่ 1" xfId="3" xr:uid="{00000000-0005-0000-0000-000040010000}"/>
    <cellStyle name="Explanatory Text" xfId="110" builtinId="53" customBuiltin="1"/>
    <cellStyle name="Followed Hyperlink" xfId="139" builtinId="9" customBuiltin="1"/>
    <cellStyle name="Good" xfId="101" builtinId="26" customBuiltin="1"/>
    <cellStyle name="Good 2" xfId="50" xr:uid="{00000000-0005-0000-0000-000044010000}"/>
    <cellStyle name="Heading 1" xfId="97" builtinId="16" customBuiltin="1"/>
    <cellStyle name="Heading 2" xfId="98" builtinId="17" customBuiltin="1"/>
    <cellStyle name="Heading 3" xfId="99" builtinId="18" customBuiltin="1"/>
    <cellStyle name="Heading 4" xfId="100" builtinId="19" customBuiltin="1"/>
    <cellStyle name="Hyperlink" xfId="138" builtinId="8" customBuiltin="1"/>
    <cellStyle name="Hyperlink 2" xfId="95" xr:uid="{00000000-0005-0000-0000-00004A010000}"/>
    <cellStyle name="Input" xfId="104" builtinId="20" customBuiltin="1"/>
    <cellStyle name="Input 2" xfId="51" xr:uid="{00000000-0005-0000-0000-00004C010000}"/>
    <cellStyle name="Input 2 2" xfId="177" xr:uid="{00000000-0005-0000-0000-00004D010000}"/>
    <cellStyle name="Input 2 2 2" xfId="276" xr:uid="{00000000-0005-0000-0000-00004E010000}"/>
    <cellStyle name="Input 2 2 3" xfId="275" xr:uid="{00000000-0005-0000-0000-00004F010000}"/>
    <cellStyle name="Input 2 2 4" xfId="264" xr:uid="{00000000-0005-0000-0000-000050010000}"/>
    <cellStyle name="Input 2 3" xfId="273" xr:uid="{00000000-0005-0000-0000-000051010000}"/>
    <cellStyle name="Input 2 4" xfId="274" xr:uid="{00000000-0005-0000-0000-000052010000}"/>
    <cellStyle name="Linked Cell" xfId="107" builtinId="24" customBuiltin="1"/>
    <cellStyle name="Neutral" xfId="103" builtinId="28" customBuiltin="1"/>
    <cellStyle name="Neutral 2" xfId="281" xr:uid="{00000000-0005-0000-0000-000055010000}"/>
    <cellStyle name="Normal" xfId="0" builtinId="0"/>
    <cellStyle name="Normal 10" xfId="155" xr:uid="{00000000-0005-0000-0000-000057010000}"/>
    <cellStyle name="Normal 11" xfId="141" xr:uid="{00000000-0005-0000-0000-000058010000}"/>
    <cellStyle name="Normal 11 2" xfId="230" xr:uid="{00000000-0005-0000-0000-000059010000}"/>
    <cellStyle name="Normal 11 2 2" xfId="431" xr:uid="{00000000-0005-0000-0000-00005A010000}"/>
    <cellStyle name="Normal 11 3" xfId="347" xr:uid="{00000000-0005-0000-0000-00005B010000}"/>
    <cellStyle name="Normal 12" xfId="200" xr:uid="{00000000-0005-0000-0000-00005C010000}"/>
    <cellStyle name="Normal 13" xfId="186" xr:uid="{00000000-0005-0000-0000-00005D010000}"/>
    <cellStyle name="Normal 13 2" xfId="389" xr:uid="{00000000-0005-0000-0000-00005E010000}"/>
    <cellStyle name="Normal 14" xfId="277" xr:uid="{00000000-0005-0000-0000-00005F010000}"/>
    <cellStyle name="Normal 14 2" xfId="473" xr:uid="{00000000-0005-0000-0000-000060010000}"/>
    <cellStyle name="Normal 15" xfId="317" xr:uid="{00000000-0005-0000-0000-000061010000}"/>
    <cellStyle name="Normal 16" xfId="304" xr:uid="{00000000-0005-0000-0000-000062010000}"/>
    <cellStyle name="Normal 17" xfId="497" xr:uid="{00000000-0005-0000-0000-000063010000}"/>
    <cellStyle name="Normal 2" xfId="13" xr:uid="{00000000-0005-0000-0000-000064010000}"/>
    <cellStyle name="Normal 2 2" xfId="53" xr:uid="{00000000-0005-0000-0000-000065010000}"/>
    <cellStyle name="Normal 2 3" xfId="52" xr:uid="{00000000-0005-0000-0000-000066010000}"/>
    <cellStyle name="Normal 2 4" xfId="94" xr:uid="{00000000-0005-0000-0000-000067010000}"/>
    <cellStyle name="Normal 2 5" xfId="278" xr:uid="{00000000-0005-0000-0000-000068010000}"/>
    <cellStyle name="Normal 3" xfId="9" xr:uid="{00000000-0005-0000-0000-000069010000}"/>
    <cellStyle name="Normal 3 2" xfId="55" xr:uid="{00000000-0005-0000-0000-00006A010000}"/>
    <cellStyle name="Normal 3 2 2" xfId="500" xr:uid="{00000000-0005-0000-0000-00006B010000}"/>
    <cellStyle name="Normal 3 3" xfId="54" xr:uid="{00000000-0005-0000-0000-00006C010000}"/>
    <cellStyle name="Normal 3 4" xfId="279" xr:uid="{00000000-0005-0000-0000-00006D010000}"/>
    <cellStyle name="Normal 3 4 2" xfId="474" xr:uid="{00000000-0005-0000-0000-00006E010000}"/>
    <cellStyle name="Normal 3 5" xfId="498" xr:uid="{00000000-0005-0000-0000-00006F010000}"/>
    <cellStyle name="Normal 4" xfId="11" xr:uid="{00000000-0005-0000-0000-000070010000}"/>
    <cellStyle name="Normal 4 2" xfId="20" xr:uid="{00000000-0005-0000-0000-000071010000}"/>
    <cellStyle name="Normal 4 2 2" xfId="161" xr:uid="{00000000-0005-0000-0000-000072010000}"/>
    <cellStyle name="Normal 4 2 2 2" xfId="248" xr:uid="{00000000-0005-0000-0000-000073010000}"/>
    <cellStyle name="Normal 4 2 2 2 2" xfId="449" xr:uid="{00000000-0005-0000-0000-000074010000}"/>
    <cellStyle name="Normal 4 2 2 3" xfId="365" xr:uid="{00000000-0005-0000-0000-000075010000}"/>
    <cellStyle name="Normal 4 2 3" xfId="206" xr:uid="{00000000-0005-0000-0000-000076010000}"/>
    <cellStyle name="Normal 4 2 3 2" xfId="407" xr:uid="{00000000-0005-0000-0000-000077010000}"/>
    <cellStyle name="Normal 4 2 4" xfId="323" xr:uid="{00000000-0005-0000-0000-000078010000}"/>
    <cellStyle name="Normal 4 3" xfId="56" xr:uid="{00000000-0005-0000-0000-000079010000}"/>
    <cellStyle name="Normal 4 4" xfId="157" xr:uid="{00000000-0005-0000-0000-00007A010000}"/>
    <cellStyle name="Normal 4 4 2" xfId="244" xr:uid="{00000000-0005-0000-0000-00007B010000}"/>
    <cellStyle name="Normal 4 4 2 2" xfId="445" xr:uid="{00000000-0005-0000-0000-00007C010000}"/>
    <cellStyle name="Normal 4 4 3" xfId="361" xr:uid="{00000000-0005-0000-0000-00007D010000}"/>
    <cellStyle name="Normal 4 5" xfId="202" xr:uid="{00000000-0005-0000-0000-00007E010000}"/>
    <cellStyle name="Normal 4 5 2" xfId="403" xr:uid="{00000000-0005-0000-0000-00007F010000}"/>
    <cellStyle name="Normal 4 6" xfId="302" xr:uid="{00000000-0005-0000-0000-000080010000}"/>
    <cellStyle name="Normal 4 6 2" xfId="495" xr:uid="{00000000-0005-0000-0000-000081010000}"/>
    <cellStyle name="Normal 4 7" xfId="319" xr:uid="{00000000-0005-0000-0000-000082010000}"/>
    <cellStyle name="Normal 5" xfId="16" xr:uid="{00000000-0005-0000-0000-000083010000}"/>
    <cellStyle name="Normal 5 2" xfId="57" xr:uid="{00000000-0005-0000-0000-000084010000}"/>
    <cellStyle name="Normal 5 2 2" xfId="178" xr:uid="{00000000-0005-0000-0000-000085010000}"/>
    <cellStyle name="Normal 5 2 2 2" xfId="265" xr:uid="{00000000-0005-0000-0000-000086010000}"/>
    <cellStyle name="Normal 5 2 2 2 2" xfId="465" xr:uid="{00000000-0005-0000-0000-000087010000}"/>
    <cellStyle name="Normal 5 2 2 3" xfId="381" xr:uid="{00000000-0005-0000-0000-000088010000}"/>
    <cellStyle name="Normal 5 2 3" xfId="222" xr:uid="{00000000-0005-0000-0000-000089010000}"/>
    <cellStyle name="Normal 5 2 3 2" xfId="423" xr:uid="{00000000-0005-0000-0000-00008A010000}"/>
    <cellStyle name="Normal 5 2 4" xfId="339" xr:uid="{00000000-0005-0000-0000-00008B010000}"/>
    <cellStyle name="Normal 6" xfId="18" xr:uid="{00000000-0005-0000-0000-00008C010000}"/>
    <cellStyle name="Normal 6 2" xfId="23" xr:uid="{00000000-0005-0000-0000-00008D010000}"/>
    <cellStyle name="Normal 6 3" xfId="159" xr:uid="{00000000-0005-0000-0000-00008E010000}"/>
    <cellStyle name="Normal 6 3 2" xfId="246" xr:uid="{00000000-0005-0000-0000-00008F010000}"/>
    <cellStyle name="Normal 6 3 2 2" xfId="447" xr:uid="{00000000-0005-0000-0000-000090010000}"/>
    <cellStyle name="Normal 6 3 3" xfId="363" xr:uid="{00000000-0005-0000-0000-000091010000}"/>
    <cellStyle name="Normal 6 4" xfId="204" xr:uid="{00000000-0005-0000-0000-000092010000}"/>
    <cellStyle name="Normal 6 4 2" xfId="405" xr:uid="{00000000-0005-0000-0000-000093010000}"/>
    <cellStyle name="Normal 6 5" xfId="321" xr:uid="{00000000-0005-0000-0000-000094010000}"/>
    <cellStyle name="Normal 7" xfId="22" xr:uid="{00000000-0005-0000-0000-000095010000}"/>
    <cellStyle name="Normal 7 2" xfId="163" xr:uid="{00000000-0005-0000-0000-000096010000}"/>
    <cellStyle name="Normal 7 2 2" xfId="250" xr:uid="{00000000-0005-0000-0000-000097010000}"/>
    <cellStyle name="Normal 7 2 2 2" xfId="451" xr:uid="{00000000-0005-0000-0000-000098010000}"/>
    <cellStyle name="Normal 7 2 3" xfId="367" xr:uid="{00000000-0005-0000-0000-000099010000}"/>
    <cellStyle name="Normal 7 3" xfId="208" xr:uid="{00000000-0005-0000-0000-00009A010000}"/>
    <cellStyle name="Normal 7 3 2" xfId="409" xr:uid="{00000000-0005-0000-0000-00009B010000}"/>
    <cellStyle name="Normal 7 4" xfId="325" xr:uid="{00000000-0005-0000-0000-00009C010000}"/>
    <cellStyle name="Normal 8" xfId="92" xr:uid="{00000000-0005-0000-0000-00009D010000}"/>
    <cellStyle name="Normal 8 2" xfId="181" xr:uid="{00000000-0005-0000-0000-00009E010000}"/>
    <cellStyle name="Normal 8 2 2" xfId="268" xr:uid="{00000000-0005-0000-0000-00009F010000}"/>
    <cellStyle name="Normal 8 2 2 2" xfId="468" xr:uid="{00000000-0005-0000-0000-0000A0010000}"/>
    <cellStyle name="Normal 8 2 3" xfId="384" xr:uid="{00000000-0005-0000-0000-0000A1010000}"/>
    <cellStyle name="Normal 8 3" xfId="225" xr:uid="{00000000-0005-0000-0000-0000A2010000}"/>
    <cellStyle name="Normal 8 3 2" xfId="426" xr:uid="{00000000-0005-0000-0000-0000A3010000}"/>
    <cellStyle name="Normal 8 4" xfId="342" xr:uid="{00000000-0005-0000-0000-0000A4010000}"/>
    <cellStyle name="Normal 9" xfId="136" xr:uid="{00000000-0005-0000-0000-0000A5010000}"/>
    <cellStyle name="Normal 9 2" xfId="183" xr:uid="{00000000-0005-0000-0000-0000A6010000}"/>
    <cellStyle name="Normal 9 2 2" xfId="270" xr:uid="{00000000-0005-0000-0000-0000A7010000}"/>
    <cellStyle name="Normal 9 2 2 2" xfId="470" xr:uid="{00000000-0005-0000-0000-0000A8010000}"/>
    <cellStyle name="Normal 9 2 3" xfId="386" xr:uid="{00000000-0005-0000-0000-0000A9010000}"/>
    <cellStyle name="Normal 9 3" xfId="227" xr:uid="{00000000-0005-0000-0000-0000AA010000}"/>
    <cellStyle name="Normal 9 3 2" xfId="428" xr:uid="{00000000-0005-0000-0000-0000AB010000}"/>
    <cellStyle name="Normal 9 4" xfId="344" xr:uid="{00000000-0005-0000-0000-0000AC010000}"/>
    <cellStyle name="Normal_Table_012535_2545" xfId="4" xr:uid="{00000000-0005-0000-0000-0000AD010000}"/>
    <cellStyle name="Normal_กรอบตารางประชากรแต่ละภาค (สปค.53)" xfId="10" xr:uid="{00000000-0005-0000-0000-0000AE010000}"/>
    <cellStyle name="Normal_การศึกษา-ดวงกมลedit01aug50" xfId="5" xr:uid="{00000000-0005-0000-0000-0000AF010000}"/>
    <cellStyle name="Normal_ตารางที่ 8" xfId="6" xr:uid="{00000000-0005-0000-0000-0000B0010000}"/>
    <cellStyle name="Normal_สนย.สป. 10 ตาราง_ส่งข้อมูลครั้งที่ 1" xfId="7" xr:uid="{00000000-0005-0000-0000-0000B1010000}"/>
    <cellStyle name="Normal_อัตราการเรียนต่อ" xfId="8" xr:uid="{00000000-0005-0000-0000-0000B2010000}"/>
    <cellStyle name="Note 2" xfId="137" xr:uid="{00000000-0005-0000-0000-0000B3010000}"/>
    <cellStyle name="Note 2 2" xfId="184" xr:uid="{00000000-0005-0000-0000-0000B4010000}"/>
    <cellStyle name="Note 2 2 2" xfId="271" xr:uid="{00000000-0005-0000-0000-0000B5010000}"/>
    <cellStyle name="Note 2 2 2 2" xfId="471" xr:uid="{00000000-0005-0000-0000-0000B6010000}"/>
    <cellStyle name="Note 2 2 3" xfId="387" xr:uid="{00000000-0005-0000-0000-0000B7010000}"/>
    <cellStyle name="Note 2 3" xfId="228" xr:uid="{00000000-0005-0000-0000-0000B8010000}"/>
    <cellStyle name="Note 2 3 2" xfId="429" xr:uid="{00000000-0005-0000-0000-0000B9010000}"/>
    <cellStyle name="Note 2 4" xfId="345" xr:uid="{00000000-0005-0000-0000-0000BA010000}"/>
    <cellStyle name="Output" xfId="105" builtinId="21" customBuiltin="1"/>
    <cellStyle name="Percent 2" xfId="59" xr:uid="{00000000-0005-0000-0000-0000BC010000}"/>
    <cellStyle name="Percent 3" xfId="58" xr:uid="{00000000-0005-0000-0000-0000BD010000}"/>
    <cellStyle name="Title" xfId="96" builtinId="15" customBuiltin="1"/>
    <cellStyle name="Title 2" xfId="280" xr:uid="{00000000-0005-0000-0000-0000BF010000}"/>
    <cellStyle name="Total" xfId="111" builtinId="25" customBuiltin="1"/>
    <cellStyle name="Warning Text" xfId="109" builtinId="11" customBuiltin="1"/>
    <cellStyle name="การคำนวณ 2" xfId="60" xr:uid="{00000000-0005-0000-0000-0000C2010000}"/>
    <cellStyle name="ข้อความเตือน 2" xfId="61" xr:uid="{00000000-0005-0000-0000-0000C3010000}"/>
    <cellStyle name="ข้อความอธิบาย 2" xfId="62" xr:uid="{00000000-0005-0000-0000-0000C4010000}"/>
    <cellStyle name="เครื่องหมายจุลภาค 2" xfId="63" xr:uid="{00000000-0005-0000-0000-0000C5010000}"/>
    <cellStyle name="เครื่องหมายจุลภาค 3 3" xfId="64" xr:uid="{00000000-0005-0000-0000-0000C6010000}"/>
    <cellStyle name="จุลภาค 2" xfId="65" xr:uid="{00000000-0005-0000-0000-0000C7010000}"/>
    <cellStyle name="จุลภาค 3" xfId="66" xr:uid="{00000000-0005-0000-0000-0000C8010000}"/>
    <cellStyle name="ชื่อเรื่อง 2" xfId="67" xr:uid="{00000000-0005-0000-0000-0000C9010000}"/>
    <cellStyle name="เซลล์ตรวจสอบ 2" xfId="68" xr:uid="{00000000-0005-0000-0000-0000CA010000}"/>
    <cellStyle name="เซลล์ที่มีการเชื่อมโยง 2" xfId="69" xr:uid="{00000000-0005-0000-0000-0000CB010000}"/>
    <cellStyle name="ดี 2" xfId="70" xr:uid="{00000000-0005-0000-0000-0000CC010000}"/>
    <cellStyle name="ปกติ 2" xfId="300" xr:uid="{00000000-0005-0000-0000-0000CD010000}"/>
    <cellStyle name="ปกติ 2 2" xfId="71" xr:uid="{00000000-0005-0000-0000-0000CE010000}"/>
    <cellStyle name="ปกติ 2 3" xfId="72" xr:uid="{00000000-0005-0000-0000-0000CF010000}"/>
    <cellStyle name="ปกติ 2 4" xfId="493" xr:uid="{00000000-0005-0000-0000-0000D0010000}"/>
    <cellStyle name="ปกติ 3" xfId="73" xr:uid="{00000000-0005-0000-0000-0000D1010000}"/>
    <cellStyle name="ปกติ 3 2" xfId="179" xr:uid="{00000000-0005-0000-0000-0000D2010000}"/>
    <cellStyle name="ปกติ 3 2 2" xfId="266" xr:uid="{00000000-0005-0000-0000-0000D3010000}"/>
    <cellStyle name="ปกติ 3 2 2 2" xfId="466" xr:uid="{00000000-0005-0000-0000-0000D4010000}"/>
    <cellStyle name="ปกติ 3 2 3" xfId="382" xr:uid="{00000000-0005-0000-0000-0000D5010000}"/>
    <cellStyle name="ปกติ 3 3" xfId="223" xr:uid="{00000000-0005-0000-0000-0000D6010000}"/>
    <cellStyle name="ปกติ 3 3 2" xfId="424" xr:uid="{00000000-0005-0000-0000-0000D7010000}"/>
    <cellStyle name="ปกติ 3 4" xfId="340" xr:uid="{00000000-0005-0000-0000-0000D8010000}"/>
    <cellStyle name="ปกติ 4" xfId="74" xr:uid="{00000000-0005-0000-0000-0000D9010000}"/>
    <cellStyle name="ปกติ 6" xfId="75" xr:uid="{00000000-0005-0000-0000-0000DA010000}"/>
    <cellStyle name="ปกติ 6 2" xfId="180" xr:uid="{00000000-0005-0000-0000-0000DB010000}"/>
    <cellStyle name="ปกติ 6 2 2" xfId="267" xr:uid="{00000000-0005-0000-0000-0000DC010000}"/>
    <cellStyle name="ปกติ 6 2 2 2" xfId="467" xr:uid="{00000000-0005-0000-0000-0000DD010000}"/>
    <cellStyle name="ปกติ 6 2 3" xfId="383" xr:uid="{00000000-0005-0000-0000-0000DE010000}"/>
    <cellStyle name="ปกติ 6 3" xfId="224" xr:uid="{00000000-0005-0000-0000-0000DF010000}"/>
    <cellStyle name="ปกติ 6 3 2" xfId="425" xr:uid="{00000000-0005-0000-0000-0000E0010000}"/>
    <cellStyle name="ปกติ 6 4" xfId="341" xr:uid="{00000000-0005-0000-0000-0000E1010000}"/>
    <cellStyle name="ปกติ_Sheet1" xfId="15" xr:uid="{00000000-0005-0000-0000-0000E2010000}"/>
    <cellStyle name="ป้อนค่า 2" xfId="76" xr:uid="{00000000-0005-0000-0000-0000E3010000}"/>
    <cellStyle name="ปานกลาง 2" xfId="77" xr:uid="{00000000-0005-0000-0000-0000E4010000}"/>
    <cellStyle name="ผลรวม 2" xfId="78" xr:uid="{00000000-0005-0000-0000-0000E5010000}"/>
    <cellStyle name="แย่ 2" xfId="79" xr:uid="{00000000-0005-0000-0000-0000E6010000}"/>
    <cellStyle name="ส่วนที่ถูกเน้น1 2" xfId="80" xr:uid="{00000000-0005-0000-0000-0000E7010000}"/>
    <cellStyle name="ส่วนที่ถูกเน้น2 2" xfId="81" xr:uid="{00000000-0005-0000-0000-0000E8010000}"/>
    <cellStyle name="ส่วนที่ถูกเน้น3 2" xfId="82" xr:uid="{00000000-0005-0000-0000-0000E9010000}"/>
    <cellStyle name="ส่วนที่ถูกเน้น4 2" xfId="83" xr:uid="{00000000-0005-0000-0000-0000EA010000}"/>
    <cellStyle name="ส่วนที่ถูกเน้น5 2" xfId="84" xr:uid="{00000000-0005-0000-0000-0000EB010000}"/>
    <cellStyle name="ส่วนที่ถูกเน้น6 2" xfId="85" xr:uid="{00000000-0005-0000-0000-0000EC010000}"/>
    <cellStyle name="แสดงผล 2" xfId="86" xr:uid="{00000000-0005-0000-0000-0000ED010000}"/>
    <cellStyle name="หมายเหตุ 2" xfId="87" xr:uid="{00000000-0005-0000-0000-0000EE010000}"/>
    <cellStyle name="หมายเหตุ 2 2" xfId="301" xr:uid="{00000000-0005-0000-0000-0000EF010000}"/>
    <cellStyle name="หมายเหตุ 2 2 2" xfId="494" xr:uid="{00000000-0005-0000-0000-0000F0010000}"/>
    <cellStyle name="หัวเรื่อง 1 2" xfId="88" xr:uid="{00000000-0005-0000-0000-0000F1010000}"/>
    <cellStyle name="หัวเรื่อง 2 2" xfId="89" xr:uid="{00000000-0005-0000-0000-0000F2010000}"/>
    <cellStyle name="หัวเรื่อง 3 2" xfId="90" xr:uid="{00000000-0005-0000-0000-0000F3010000}"/>
    <cellStyle name="หัวเรื่อง 4 2" xfId="91" xr:uid="{00000000-0005-0000-0000-0000F4010000}"/>
  </cellStyles>
  <dxfs count="0"/>
  <tableStyles count="0" defaultTableStyle="TableStyleMedium9" defaultPivotStyle="PivotStyleLight16"/>
  <colors>
    <mruColors>
      <color rgb="FF6600CC"/>
      <color rgb="FF006600"/>
      <color rgb="FF008000"/>
      <color rgb="FF0000FF"/>
      <color rgb="FFCCECFF"/>
      <color rgb="FF800080"/>
      <color rgb="FFFF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zoomScaleNormal="100" workbookViewId="0"/>
  </sheetViews>
  <sheetFormatPr defaultColWidth="9" defaultRowHeight="14.25" x14ac:dyDescent="0.2"/>
  <cols>
    <col min="1" max="1" width="8.625" style="747" customWidth="1"/>
    <col min="2" max="2" width="96.875" style="426" customWidth="1"/>
    <col min="3" max="3" width="21.25" style="747" customWidth="1"/>
    <col min="4" max="5" width="19.375" style="426" customWidth="1"/>
  </cols>
  <sheetData>
    <row r="1" spans="1:5" s="389" customFormat="1" ht="11.25" customHeight="1" x14ac:dyDescent="0.2">
      <c r="A1" s="453" t="s">
        <v>347</v>
      </c>
      <c r="B1" s="453" t="s">
        <v>348</v>
      </c>
      <c r="C1" s="453" t="s">
        <v>349</v>
      </c>
      <c r="D1" s="453" t="s">
        <v>350</v>
      </c>
      <c r="E1" s="453" t="s">
        <v>351</v>
      </c>
    </row>
    <row r="2" spans="1:5" s="389" customFormat="1" ht="11.25" customHeight="1" x14ac:dyDescent="0.2">
      <c r="A2" s="732" t="s">
        <v>390</v>
      </c>
      <c r="B2" s="733" t="s">
        <v>391</v>
      </c>
      <c r="C2" s="734"/>
      <c r="D2" s="734"/>
      <c r="E2" s="749">
        <v>243879</v>
      </c>
    </row>
    <row r="3" spans="1:5" s="389" customFormat="1" ht="11.25" customHeight="1" x14ac:dyDescent="0.2">
      <c r="A3" s="735" t="s">
        <v>352</v>
      </c>
      <c r="B3" s="736" t="s">
        <v>506</v>
      </c>
      <c r="C3" s="737" t="s">
        <v>556</v>
      </c>
      <c r="D3" s="737" t="s">
        <v>392</v>
      </c>
      <c r="E3" s="750"/>
    </row>
    <row r="4" spans="1:5" s="389" customFormat="1" ht="11.25" customHeight="1" x14ac:dyDescent="0.2">
      <c r="A4" s="735" t="s">
        <v>353</v>
      </c>
      <c r="B4" s="736" t="s">
        <v>360</v>
      </c>
      <c r="C4" s="737" t="s">
        <v>560</v>
      </c>
      <c r="D4" s="737" t="s">
        <v>392</v>
      </c>
      <c r="E4" s="750"/>
    </row>
    <row r="5" spans="1:5" s="389" customFormat="1" ht="11.25" customHeight="1" x14ac:dyDescent="0.2">
      <c r="A5" s="735" t="s">
        <v>354</v>
      </c>
      <c r="B5" s="736" t="s">
        <v>389</v>
      </c>
      <c r="C5" s="737" t="s">
        <v>556</v>
      </c>
      <c r="D5" s="737" t="s">
        <v>392</v>
      </c>
      <c r="E5" s="750"/>
    </row>
    <row r="6" spans="1:5" s="389" customFormat="1" ht="11.25" customHeight="1" x14ac:dyDescent="0.2">
      <c r="A6" s="735" t="s">
        <v>355</v>
      </c>
      <c r="B6" s="736" t="s">
        <v>388</v>
      </c>
      <c r="C6" s="737" t="s">
        <v>558</v>
      </c>
      <c r="D6" s="737" t="s">
        <v>392</v>
      </c>
      <c r="E6" s="750"/>
    </row>
    <row r="7" spans="1:5" s="389" customFormat="1" ht="11.25" customHeight="1" x14ac:dyDescent="0.2">
      <c r="A7" s="735" t="s">
        <v>356</v>
      </c>
      <c r="B7" s="736" t="s">
        <v>387</v>
      </c>
      <c r="C7" s="737" t="s">
        <v>558</v>
      </c>
      <c r="D7" s="737" t="s">
        <v>392</v>
      </c>
      <c r="E7" s="750"/>
    </row>
    <row r="8" spans="1:5" s="389" customFormat="1" ht="11.25" customHeight="1" x14ac:dyDescent="0.2">
      <c r="A8" s="735" t="s">
        <v>357</v>
      </c>
      <c r="B8" s="736" t="s">
        <v>386</v>
      </c>
      <c r="C8" s="737" t="s">
        <v>569</v>
      </c>
      <c r="D8" s="737" t="s">
        <v>392</v>
      </c>
      <c r="E8" s="750"/>
    </row>
    <row r="9" spans="1:5" s="389" customFormat="1" ht="11.25" customHeight="1" x14ac:dyDescent="0.2">
      <c r="A9" s="735" t="s">
        <v>358</v>
      </c>
      <c r="B9" s="738" t="s">
        <v>385</v>
      </c>
      <c r="C9" s="737" t="s">
        <v>558</v>
      </c>
      <c r="D9" s="737" t="s">
        <v>392</v>
      </c>
      <c r="E9" s="750"/>
    </row>
    <row r="10" spans="1:5" s="389" customFormat="1" ht="11.25" customHeight="1" x14ac:dyDescent="0.2">
      <c r="A10" s="735" t="s">
        <v>359</v>
      </c>
      <c r="B10" s="738" t="s">
        <v>384</v>
      </c>
      <c r="C10" s="737" t="s">
        <v>563</v>
      </c>
      <c r="D10" s="737" t="s">
        <v>392</v>
      </c>
      <c r="E10" s="750"/>
    </row>
    <row r="11" spans="1:5" s="389" customFormat="1" ht="11.25" customHeight="1" x14ac:dyDescent="0.2">
      <c r="A11" s="737">
        <v>1.9</v>
      </c>
      <c r="B11" s="738" t="s">
        <v>462</v>
      </c>
      <c r="C11" s="739" t="s">
        <v>564</v>
      </c>
      <c r="D11" s="739" t="s">
        <v>392</v>
      </c>
      <c r="E11" s="751"/>
    </row>
    <row r="12" spans="1:5" s="389" customFormat="1" ht="11.25" customHeight="1" x14ac:dyDescent="0.2">
      <c r="A12" s="732" t="s">
        <v>393</v>
      </c>
      <c r="B12" s="733" t="s">
        <v>394</v>
      </c>
      <c r="C12" s="737"/>
      <c r="D12" s="737"/>
      <c r="E12" s="749">
        <v>243879</v>
      </c>
    </row>
    <row r="13" spans="1:5" s="389" customFormat="1" ht="11.25" customHeight="1" x14ac:dyDescent="0.2">
      <c r="A13" s="737">
        <v>2.1</v>
      </c>
      <c r="B13" s="736" t="s">
        <v>383</v>
      </c>
      <c r="C13" s="737" t="s">
        <v>575</v>
      </c>
      <c r="D13" s="737" t="s">
        <v>392</v>
      </c>
      <c r="E13" s="750"/>
    </row>
    <row r="14" spans="1:5" s="389" customFormat="1" ht="11.25" customHeight="1" x14ac:dyDescent="0.2">
      <c r="A14" s="737">
        <v>2.2000000000000002</v>
      </c>
      <c r="B14" s="736" t="s">
        <v>382</v>
      </c>
      <c r="C14" s="737" t="s">
        <v>575</v>
      </c>
      <c r="D14" s="737" t="s">
        <v>392</v>
      </c>
      <c r="E14" s="750"/>
    </row>
    <row r="15" spans="1:5" s="389" customFormat="1" ht="11.25" customHeight="1" x14ac:dyDescent="0.2">
      <c r="A15" s="737">
        <v>2.2999999999999998</v>
      </c>
      <c r="B15" s="736" t="s">
        <v>381</v>
      </c>
      <c r="C15" s="737" t="s">
        <v>558</v>
      </c>
      <c r="D15" s="737" t="s">
        <v>392</v>
      </c>
      <c r="E15" s="750"/>
    </row>
    <row r="16" spans="1:5" s="389" customFormat="1" ht="11.25" customHeight="1" x14ac:dyDescent="0.2">
      <c r="A16" s="737">
        <v>2.4</v>
      </c>
      <c r="B16" s="736" t="s">
        <v>380</v>
      </c>
      <c r="C16" s="739" t="s">
        <v>521</v>
      </c>
      <c r="D16" s="739" t="s">
        <v>392</v>
      </c>
      <c r="E16" s="751"/>
    </row>
    <row r="17" spans="1:5" s="389" customFormat="1" ht="11.25" customHeight="1" x14ac:dyDescent="0.2">
      <c r="A17" s="732" t="s">
        <v>395</v>
      </c>
      <c r="B17" s="733" t="s">
        <v>396</v>
      </c>
      <c r="C17" s="737"/>
      <c r="D17" s="737"/>
      <c r="E17" s="749">
        <v>243814</v>
      </c>
    </row>
    <row r="18" spans="1:5" s="389" customFormat="1" ht="11.25" customHeight="1" x14ac:dyDescent="0.2">
      <c r="A18" s="737">
        <v>3.1</v>
      </c>
      <c r="B18" s="736" t="s">
        <v>379</v>
      </c>
      <c r="C18" s="737" t="s">
        <v>403</v>
      </c>
      <c r="D18" s="737" t="s">
        <v>412</v>
      </c>
      <c r="E18" s="750"/>
    </row>
    <row r="19" spans="1:5" s="389" customFormat="1" ht="11.25" customHeight="1" x14ac:dyDescent="0.2">
      <c r="A19" s="737">
        <v>3.2</v>
      </c>
      <c r="B19" s="736" t="s">
        <v>378</v>
      </c>
      <c r="C19" s="737" t="s">
        <v>482</v>
      </c>
      <c r="D19" s="737" t="s">
        <v>392</v>
      </c>
      <c r="E19" s="750"/>
    </row>
    <row r="20" spans="1:5" s="389" customFormat="1" ht="11.25" customHeight="1" x14ac:dyDescent="0.2">
      <c r="A20" s="737">
        <v>3.3</v>
      </c>
      <c r="B20" s="736" t="s">
        <v>377</v>
      </c>
      <c r="C20" s="737" t="s">
        <v>560</v>
      </c>
      <c r="D20" s="737" t="s">
        <v>392</v>
      </c>
      <c r="E20" s="750"/>
    </row>
    <row r="21" spans="1:5" s="389" customFormat="1" ht="11.25" customHeight="1" x14ac:dyDescent="0.2">
      <c r="A21" s="737">
        <v>3.4</v>
      </c>
      <c r="B21" s="736" t="s">
        <v>376</v>
      </c>
      <c r="C21" s="737" t="s">
        <v>556</v>
      </c>
      <c r="D21" s="737" t="s">
        <v>392</v>
      </c>
      <c r="E21" s="750"/>
    </row>
    <row r="22" spans="1:5" s="389" customFormat="1" ht="11.25" customHeight="1" x14ac:dyDescent="0.2">
      <c r="A22" s="737">
        <v>3.5</v>
      </c>
      <c r="B22" s="736" t="s">
        <v>375</v>
      </c>
      <c r="C22" s="737" t="s">
        <v>556</v>
      </c>
      <c r="D22" s="737" t="s">
        <v>392</v>
      </c>
      <c r="E22" s="750"/>
    </row>
    <row r="23" spans="1:5" s="389" customFormat="1" ht="11.25" customHeight="1" x14ac:dyDescent="0.2">
      <c r="A23" s="737">
        <v>3.6</v>
      </c>
      <c r="B23" s="736" t="s">
        <v>374</v>
      </c>
      <c r="C23" s="737" t="s">
        <v>557</v>
      </c>
      <c r="D23" s="737" t="s">
        <v>392</v>
      </c>
      <c r="E23" s="750"/>
    </row>
    <row r="24" spans="1:5" s="389" customFormat="1" ht="11.25" customHeight="1" x14ac:dyDescent="0.2">
      <c r="A24" s="737">
        <v>3.7</v>
      </c>
      <c r="B24" s="736" t="s">
        <v>373</v>
      </c>
      <c r="C24" s="737" t="s">
        <v>558</v>
      </c>
      <c r="D24" s="737" t="s">
        <v>392</v>
      </c>
      <c r="E24" s="750"/>
    </row>
    <row r="25" spans="1:5" s="389" customFormat="1" ht="11.25" customHeight="1" x14ac:dyDescent="0.2">
      <c r="A25" s="737">
        <v>3.8</v>
      </c>
      <c r="B25" s="736" t="s">
        <v>372</v>
      </c>
      <c r="C25" s="737" t="s">
        <v>572</v>
      </c>
      <c r="D25" s="737" t="s">
        <v>392</v>
      </c>
      <c r="E25" s="750"/>
    </row>
    <row r="26" spans="1:5" s="389" customFormat="1" ht="11.25" customHeight="1" x14ac:dyDescent="0.2">
      <c r="A26" s="737">
        <v>3.9</v>
      </c>
      <c r="B26" s="736" t="s">
        <v>371</v>
      </c>
      <c r="C26" s="737" t="s">
        <v>572</v>
      </c>
      <c r="D26" s="737" t="s">
        <v>392</v>
      </c>
      <c r="E26" s="750"/>
    </row>
    <row r="27" spans="1:5" s="389" customFormat="1" ht="11.25" customHeight="1" x14ac:dyDescent="0.2">
      <c r="A27" s="740">
        <v>3.1</v>
      </c>
      <c r="B27" s="736" t="s">
        <v>370</v>
      </c>
      <c r="C27" s="737" t="s">
        <v>572</v>
      </c>
      <c r="D27" s="737" t="s">
        <v>392</v>
      </c>
      <c r="E27" s="750"/>
    </row>
    <row r="28" spans="1:5" s="389" customFormat="1" ht="11.25" customHeight="1" x14ac:dyDescent="0.2">
      <c r="A28" s="737">
        <v>3.11</v>
      </c>
      <c r="B28" s="736" t="s">
        <v>369</v>
      </c>
      <c r="C28" s="737" t="s">
        <v>572</v>
      </c>
      <c r="D28" s="737" t="s">
        <v>392</v>
      </c>
      <c r="E28" s="750"/>
    </row>
    <row r="29" spans="1:5" s="389" customFormat="1" ht="11.25" customHeight="1" x14ac:dyDescent="0.2">
      <c r="A29" s="737">
        <v>3.12</v>
      </c>
      <c r="B29" s="397" t="s">
        <v>368</v>
      </c>
      <c r="C29" s="739" t="s">
        <v>488</v>
      </c>
      <c r="D29" s="739" t="s">
        <v>411</v>
      </c>
      <c r="E29" s="751"/>
    </row>
    <row r="30" spans="1:5" s="389" customFormat="1" ht="11.25" customHeight="1" x14ac:dyDescent="0.2">
      <c r="A30" s="732" t="s">
        <v>397</v>
      </c>
      <c r="B30" s="733" t="s">
        <v>398</v>
      </c>
      <c r="C30" s="734"/>
      <c r="D30" s="734"/>
      <c r="E30" s="749">
        <v>243879</v>
      </c>
    </row>
    <row r="31" spans="1:5" s="389" customFormat="1" ht="11.25" customHeight="1" x14ac:dyDescent="0.2">
      <c r="A31" s="737">
        <v>4.0999999999999996</v>
      </c>
      <c r="B31" s="736" t="s">
        <v>367</v>
      </c>
      <c r="C31" s="737" t="s">
        <v>559</v>
      </c>
      <c r="D31" s="737" t="s">
        <v>392</v>
      </c>
      <c r="E31" s="750"/>
    </row>
    <row r="32" spans="1:5" s="389" customFormat="1" ht="11.25" customHeight="1" x14ac:dyDescent="0.2">
      <c r="A32" s="737">
        <v>4.2</v>
      </c>
      <c r="B32" s="741" t="s">
        <v>366</v>
      </c>
      <c r="C32" s="737" t="s">
        <v>559</v>
      </c>
      <c r="D32" s="737" t="s">
        <v>392</v>
      </c>
      <c r="E32" s="750"/>
    </row>
    <row r="33" spans="1:5" s="389" customFormat="1" ht="11.25" customHeight="1" x14ac:dyDescent="0.2">
      <c r="A33" s="737">
        <v>4.3</v>
      </c>
      <c r="B33" s="741" t="s">
        <v>365</v>
      </c>
      <c r="C33" s="739" t="s">
        <v>576</v>
      </c>
      <c r="D33" s="739" t="s">
        <v>392</v>
      </c>
      <c r="E33" s="751"/>
    </row>
    <row r="34" spans="1:5" s="389" customFormat="1" ht="11.25" customHeight="1" x14ac:dyDescent="0.2">
      <c r="A34" s="742" t="s">
        <v>399</v>
      </c>
      <c r="B34" s="743" t="s">
        <v>400</v>
      </c>
      <c r="C34" s="744"/>
      <c r="D34" s="744"/>
      <c r="E34" s="752">
        <v>24668</v>
      </c>
    </row>
    <row r="35" spans="1:5" s="389" customFormat="1" ht="11.25" customHeight="1" x14ac:dyDescent="0.2">
      <c r="A35" s="737">
        <v>5.0999999999999996</v>
      </c>
      <c r="B35" s="745" t="s">
        <v>448</v>
      </c>
      <c r="C35" s="737" t="s">
        <v>561</v>
      </c>
      <c r="D35" s="737" t="s">
        <v>392</v>
      </c>
      <c r="E35" s="750"/>
    </row>
    <row r="36" spans="1:5" s="389" customFormat="1" ht="11.25" customHeight="1" x14ac:dyDescent="0.2">
      <c r="A36" s="737">
        <v>5.2</v>
      </c>
      <c r="B36" s="736" t="s">
        <v>364</v>
      </c>
      <c r="C36" s="737" t="s">
        <v>561</v>
      </c>
      <c r="D36" s="737" t="s">
        <v>392</v>
      </c>
      <c r="E36" s="750"/>
    </row>
    <row r="37" spans="1:5" s="389" customFormat="1" ht="11.25" customHeight="1" x14ac:dyDescent="0.2">
      <c r="A37" s="737">
        <v>5.3</v>
      </c>
      <c r="B37" s="736" t="s">
        <v>363</v>
      </c>
      <c r="C37" s="737" t="s">
        <v>480</v>
      </c>
      <c r="D37" s="737" t="s">
        <v>392</v>
      </c>
      <c r="E37" s="750"/>
    </row>
    <row r="38" spans="1:5" s="389" customFormat="1" ht="11.25" customHeight="1" x14ac:dyDescent="0.2">
      <c r="A38" s="737">
        <v>5.4</v>
      </c>
      <c r="B38" s="736" t="s">
        <v>362</v>
      </c>
      <c r="C38" s="737" t="s">
        <v>481</v>
      </c>
      <c r="D38" s="737" t="s">
        <v>392</v>
      </c>
      <c r="E38" s="750"/>
    </row>
    <row r="39" spans="1:5" s="389" customFormat="1" ht="11.25" customHeight="1" x14ac:dyDescent="0.2">
      <c r="A39" s="737">
        <v>5.5</v>
      </c>
      <c r="B39" s="736" t="s">
        <v>404</v>
      </c>
      <c r="C39" s="737" t="s">
        <v>481</v>
      </c>
      <c r="D39" s="737" t="s">
        <v>392</v>
      </c>
      <c r="E39" s="750"/>
    </row>
    <row r="40" spans="1:5" s="389" customFormat="1" ht="11.25" customHeight="1" x14ac:dyDescent="0.2">
      <c r="A40" s="737">
        <v>5.6</v>
      </c>
      <c r="B40" s="736" t="s">
        <v>361</v>
      </c>
      <c r="C40" s="737" t="s">
        <v>481</v>
      </c>
      <c r="D40" s="737" t="s">
        <v>392</v>
      </c>
      <c r="E40" s="750"/>
    </row>
    <row r="41" spans="1:5" s="389" customFormat="1" ht="11.25" customHeight="1" x14ac:dyDescent="0.2">
      <c r="A41" s="739">
        <v>5.7</v>
      </c>
      <c r="B41" s="746" t="s">
        <v>459</v>
      </c>
      <c r="C41" s="739" t="s">
        <v>505</v>
      </c>
      <c r="D41" s="739" t="s">
        <v>392</v>
      </c>
      <c r="E41" s="751"/>
    </row>
    <row r="42" spans="1:5" s="389" customFormat="1" ht="11.25" customHeight="1" x14ac:dyDescent="0.2">
      <c r="A42" s="747"/>
      <c r="B42" s="426"/>
      <c r="C42" s="747"/>
      <c r="D42" s="426"/>
      <c r="E42" s="426"/>
    </row>
  </sheetData>
  <mergeCells count="5">
    <mergeCell ref="E2:E11"/>
    <mergeCell ref="E12:E16"/>
    <mergeCell ref="E30:E33"/>
    <mergeCell ref="E17:E29"/>
    <mergeCell ref="E34:E41"/>
  </mergeCells>
  <pageMargins left="0.78740157480314965" right="0" top="1.1811023622047245" bottom="0" header="0.31496062992125984" footer="0.31496062992125984"/>
  <pageSetup paperSize="9" scale="77" orientation="landscape" r:id="rId1"/>
  <ignoredErrors>
    <ignoredError sqref="A2:A19 A21:A26 A28:A4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34"/>
  <sheetViews>
    <sheetView zoomScaleNormal="100" workbookViewId="0">
      <pane xSplit="1" ySplit="3" topLeftCell="J4" activePane="bottomRight" state="frozen"/>
      <selection activeCell="D4" sqref="D4"/>
      <selection pane="topRight" activeCell="D4" sqref="D4"/>
      <selection pane="bottomLeft" activeCell="D4" sqref="D4"/>
      <selection pane="bottomRight"/>
    </sheetView>
  </sheetViews>
  <sheetFormatPr defaultColWidth="9" defaultRowHeight="14.25" x14ac:dyDescent="0.2"/>
  <cols>
    <col min="1" max="1" width="45.375" style="381" customWidth="1"/>
    <col min="2" max="13" width="11.625" style="380" customWidth="1"/>
    <col min="14" max="18" width="11.625" style="381" customWidth="1"/>
    <col min="19" max="20" width="11.625" customWidth="1"/>
  </cols>
  <sheetData>
    <row r="1" spans="1:21" ht="12" customHeight="1" x14ac:dyDescent="0.2">
      <c r="A1" s="378" t="s">
        <v>423</v>
      </c>
      <c r="B1" s="379"/>
      <c r="C1" s="379"/>
      <c r="D1" s="379"/>
      <c r="E1" s="379"/>
      <c r="F1" s="379"/>
    </row>
    <row r="2" spans="1:21" ht="12" customHeight="1" x14ac:dyDescent="0.2">
      <c r="A2" s="382"/>
      <c r="B2" s="383"/>
      <c r="C2" s="383"/>
      <c r="D2" s="383"/>
      <c r="E2" s="383"/>
      <c r="F2" s="383"/>
      <c r="G2" s="384"/>
      <c r="H2" s="384"/>
      <c r="I2" s="384"/>
      <c r="J2" s="384"/>
      <c r="K2" s="384"/>
      <c r="L2" s="384"/>
      <c r="M2" s="385"/>
      <c r="N2" s="385"/>
      <c r="O2" s="385"/>
      <c r="P2" s="385"/>
      <c r="Q2" s="385"/>
      <c r="R2" s="385"/>
      <c r="T2" s="384" t="s">
        <v>125</v>
      </c>
    </row>
    <row r="3" spans="1:21" s="389" customFormat="1" ht="11.25" customHeight="1" x14ac:dyDescent="0.2">
      <c r="A3" s="386" t="s">
        <v>212</v>
      </c>
      <c r="B3" s="387">
        <v>2547</v>
      </c>
      <c r="C3" s="387">
        <v>2548</v>
      </c>
      <c r="D3" s="387">
        <v>2549</v>
      </c>
      <c r="E3" s="387">
        <v>2550</v>
      </c>
      <c r="F3" s="387">
        <v>2551</v>
      </c>
      <c r="G3" s="387">
        <v>2552</v>
      </c>
      <c r="H3" s="387">
        <v>2553</v>
      </c>
      <c r="I3" s="387">
        <v>2554</v>
      </c>
      <c r="J3" s="387">
        <v>2555</v>
      </c>
      <c r="K3" s="388">
        <v>2556</v>
      </c>
      <c r="L3" s="388">
        <v>2557</v>
      </c>
      <c r="M3" s="388">
        <v>2558</v>
      </c>
      <c r="N3" s="388">
        <v>2559</v>
      </c>
      <c r="O3" s="388">
        <v>2560</v>
      </c>
      <c r="P3" s="388">
        <v>2561</v>
      </c>
      <c r="Q3" s="388">
        <v>2562</v>
      </c>
      <c r="R3" s="388">
        <v>2563</v>
      </c>
      <c r="S3" s="388">
        <v>2564</v>
      </c>
      <c r="T3" s="388">
        <v>2565</v>
      </c>
    </row>
    <row r="4" spans="1:21" s="389" customFormat="1" ht="11.25" customHeight="1" x14ac:dyDescent="0.2">
      <c r="A4" s="390" t="s">
        <v>43</v>
      </c>
      <c r="B4" s="332">
        <f>B5+B6+B7+B8+B15</f>
        <v>4802689</v>
      </c>
      <c r="C4" s="332">
        <f t="shared" ref="C4:S4" si="0">C5+C6+C7+C8+C15</f>
        <v>5266914</v>
      </c>
      <c r="D4" s="332">
        <f t="shared" si="0"/>
        <v>5547048</v>
      </c>
      <c r="E4" s="332">
        <f t="shared" si="0"/>
        <v>6207938</v>
      </c>
      <c r="F4" s="332">
        <f t="shared" si="0"/>
        <v>6161383</v>
      </c>
      <c r="G4" s="332">
        <f t="shared" si="0"/>
        <v>5608715</v>
      </c>
      <c r="H4" s="332">
        <f t="shared" si="0"/>
        <v>6931489</v>
      </c>
      <c r="I4" s="332">
        <f t="shared" si="0"/>
        <v>5334026</v>
      </c>
      <c r="J4" s="332">
        <f t="shared" si="0"/>
        <v>6050960</v>
      </c>
      <c r="K4" s="332">
        <f t="shared" si="0"/>
        <v>6597289</v>
      </c>
      <c r="L4" s="332">
        <f t="shared" si="0"/>
        <v>7032594</v>
      </c>
      <c r="M4" s="332">
        <f t="shared" si="0"/>
        <v>5678835</v>
      </c>
      <c r="N4" s="332">
        <f t="shared" si="0"/>
        <v>4834861</v>
      </c>
      <c r="O4" s="332">
        <f t="shared" si="0"/>
        <v>5675342</v>
      </c>
      <c r="P4" s="332">
        <f t="shared" si="0"/>
        <v>6690857</v>
      </c>
      <c r="Q4" s="332">
        <f t="shared" si="0"/>
        <v>6261118</v>
      </c>
      <c r="R4" s="332">
        <f t="shared" si="0"/>
        <v>4170191</v>
      </c>
      <c r="S4" s="332">
        <f t="shared" si="0"/>
        <v>3899545</v>
      </c>
      <c r="T4" s="332">
        <v>2910153</v>
      </c>
    </row>
    <row r="5" spans="1:21" s="389" customFormat="1" ht="11.25" customHeight="1" x14ac:dyDescent="0.2">
      <c r="A5" s="391" t="s">
        <v>531</v>
      </c>
      <c r="B5" s="333">
        <v>83878</v>
      </c>
      <c r="C5" s="334">
        <v>0</v>
      </c>
      <c r="D5" s="334">
        <v>0</v>
      </c>
      <c r="E5" s="334">
        <v>0</v>
      </c>
      <c r="F5" s="334">
        <v>0</v>
      </c>
      <c r="G5" s="334">
        <v>0</v>
      </c>
      <c r="H5" s="334">
        <v>0</v>
      </c>
      <c r="I5" s="334">
        <v>0</v>
      </c>
      <c r="J5" s="334">
        <v>0</v>
      </c>
      <c r="K5" s="334">
        <v>0</v>
      </c>
      <c r="L5" s="334">
        <v>0</v>
      </c>
      <c r="M5" s="334">
        <v>0</v>
      </c>
      <c r="N5" s="392">
        <v>0</v>
      </c>
      <c r="O5" s="392">
        <v>0</v>
      </c>
      <c r="P5" s="392">
        <v>0</v>
      </c>
      <c r="Q5" s="392">
        <v>0</v>
      </c>
      <c r="R5" s="392">
        <v>0</v>
      </c>
      <c r="S5" s="392">
        <v>0</v>
      </c>
      <c r="T5" s="392">
        <v>0</v>
      </c>
    </row>
    <row r="6" spans="1:21" s="389" customFormat="1" ht="11.25" customHeight="1" x14ac:dyDescent="0.2">
      <c r="A6" s="391" t="s">
        <v>532</v>
      </c>
      <c r="B6" s="333">
        <v>0</v>
      </c>
      <c r="C6" s="334">
        <v>166425</v>
      </c>
      <c r="D6" s="334">
        <v>107686</v>
      </c>
      <c r="E6" s="334">
        <v>74892</v>
      </c>
      <c r="F6" s="334">
        <v>81429</v>
      </c>
      <c r="G6" s="334">
        <v>91459</v>
      </c>
      <c r="H6" s="334">
        <v>127931</v>
      </c>
      <c r="I6" s="334">
        <v>145066</v>
      </c>
      <c r="J6" s="334">
        <v>189667</v>
      </c>
      <c r="K6" s="334">
        <v>269146</v>
      </c>
      <c r="L6" s="334">
        <v>762888</v>
      </c>
      <c r="M6" s="334">
        <v>301473</v>
      </c>
      <c r="N6" s="392">
        <v>302175</v>
      </c>
      <c r="O6" s="392">
        <v>83996</v>
      </c>
      <c r="P6" s="392">
        <v>68019</v>
      </c>
      <c r="Q6" s="392">
        <v>78952</v>
      </c>
      <c r="R6" s="392">
        <v>103447</v>
      </c>
      <c r="S6" s="392">
        <v>82045</v>
      </c>
      <c r="T6" s="392">
        <v>57839</v>
      </c>
    </row>
    <row r="7" spans="1:21" s="389" customFormat="1" ht="11.25" customHeight="1" x14ac:dyDescent="0.2">
      <c r="A7" s="390" t="s">
        <v>533</v>
      </c>
      <c r="B7" s="335">
        <v>0</v>
      </c>
      <c r="C7" s="335">
        <v>0</v>
      </c>
      <c r="D7" s="335">
        <v>0</v>
      </c>
      <c r="E7" s="335">
        <v>0</v>
      </c>
      <c r="F7" s="336">
        <v>83511</v>
      </c>
      <c r="G7" s="336">
        <v>38214</v>
      </c>
      <c r="H7" s="336">
        <v>56792</v>
      </c>
      <c r="I7" s="336">
        <v>68216</v>
      </c>
      <c r="J7" s="336">
        <v>122787</v>
      </c>
      <c r="K7" s="336">
        <v>81902</v>
      </c>
      <c r="L7" s="336">
        <v>169433</v>
      </c>
      <c r="M7" s="336">
        <v>90840</v>
      </c>
      <c r="N7" s="6">
        <v>91178</v>
      </c>
      <c r="O7" s="6">
        <v>38933</v>
      </c>
      <c r="P7" s="6">
        <v>75316</v>
      </c>
      <c r="Q7" s="6">
        <v>77444</v>
      </c>
      <c r="R7" s="6">
        <v>184499</v>
      </c>
      <c r="S7" s="6">
        <v>76931</v>
      </c>
      <c r="T7" s="6">
        <v>34246</v>
      </c>
    </row>
    <row r="8" spans="1:21" s="389" customFormat="1" ht="11.25" customHeight="1" x14ac:dyDescent="0.2">
      <c r="A8" s="393" t="s">
        <v>534</v>
      </c>
      <c r="B8" s="337">
        <v>1583485</v>
      </c>
      <c r="C8" s="338">
        <v>1703247</v>
      </c>
      <c r="D8" s="338">
        <v>1975740</v>
      </c>
      <c r="E8" s="338">
        <v>2226939</v>
      </c>
      <c r="F8" s="338">
        <v>2251371</v>
      </c>
      <c r="G8" s="338">
        <v>2072143</v>
      </c>
      <c r="H8" s="338">
        <v>2619085</v>
      </c>
      <c r="I8" s="338">
        <v>1309033</v>
      </c>
      <c r="J8" s="338">
        <v>2445811</v>
      </c>
      <c r="K8" s="338">
        <v>1652554</v>
      </c>
      <c r="L8" s="338">
        <v>2188302</v>
      </c>
      <c r="M8" s="338">
        <v>1239311</v>
      </c>
      <c r="N8" s="394">
        <v>2271551</v>
      </c>
      <c r="O8" s="394">
        <v>2150413</v>
      </c>
      <c r="P8" s="394">
        <v>1998273</v>
      </c>
      <c r="Q8" s="394">
        <v>1865415</v>
      </c>
      <c r="R8" s="394">
        <v>875158</v>
      </c>
      <c r="S8" s="394">
        <f>SUM(S9:S10)</f>
        <v>843502</v>
      </c>
      <c r="T8" s="394">
        <v>849205</v>
      </c>
    </row>
    <row r="9" spans="1:21" s="389" customFormat="1" ht="11.25" customHeight="1" x14ac:dyDescent="0.2">
      <c r="A9" s="395" t="s">
        <v>535</v>
      </c>
      <c r="B9" s="339">
        <v>131961</v>
      </c>
      <c r="C9" s="340">
        <v>176715</v>
      </c>
      <c r="D9" s="340">
        <v>360899</v>
      </c>
      <c r="E9" s="340">
        <v>315971</v>
      </c>
      <c r="F9" s="340">
        <v>212588</v>
      </c>
      <c r="G9" s="340">
        <v>145686</v>
      </c>
      <c r="H9" s="340">
        <v>171801</v>
      </c>
      <c r="I9" s="340">
        <v>141068</v>
      </c>
      <c r="J9" s="340">
        <v>299480</v>
      </c>
      <c r="K9" s="340">
        <v>191151</v>
      </c>
      <c r="L9" s="340">
        <v>211003</v>
      </c>
      <c r="M9" s="340">
        <v>116117</v>
      </c>
      <c r="N9" s="5">
        <v>173115</v>
      </c>
      <c r="O9" s="5">
        <v>154373</v>
      </c>
      <c r="P9" s="5">
        <v>146863</v>
      </c>
      <c r="Q9" s="5">
        <v>142625</v>
      </c>
      <c r="R9" s="5">
        <v>69030</v>
      </c>
      <c r="S9" s="5">
        <v>64966</v>
      </c>
      <c r="T9" s="5">
        <v>65655</v>
      </c>
    </row>
    <row r="10" spans="1:21" s="389" customFormat="1" ht="11.25" customHeight="1" x14ac:dyDescent="0.2">
      <c r="A10" s="395" t="s">
        <v>536</v>
      </c>
      <c r="B10" s="339">
        <v>1451524</v>
      </c>
      <c r="C10" s="340">
        <v>1526532</v>
      </c>
      <c r="D10" s="340">
        <v>1614841</v>
      </c>
      <c r="E10" s="340">
        <v>1910968</v>
      </c>
      <c r="F10" s="340">
        <v>2038783</v>
      </c>
      <c r="G10" s="340">
        <v>1926457</v>
      </c>
      <c r="H10" s="340">
        <v>2447284</v>
      </c>
      <c r="I10" s="340">
        <v>1167965</v>
      </c>
      <c r="J10" s="340">
        <v>2146331</v>
      </c>
      <c r="K10" s="340">
        <v>1461403</v>
      </c>
      <c r="L10" s="340">
        <v>1977299</v>
      </c>
      <c r="M10" s="340">
        <v>1123194</v>
      </c>
      <c r="N10" s="5">
        <v>2098436</v>
      </c>
      <c r="O10" s="5">
        <v>1996040</v>
      </c>
      <c r="P10" s="5">
        <v>1851410</v>
      </c>
      <c r="Q10" s="5">
        <v>1722790</v>
      </c>
      <c r="R10" s="5">
        <v>806128</v>
      </c>
      <c r="S10" s="317">
        <f>SUM(S11:S12)</f>
        <v>778536</v>
      </c>
      <c r="T10" s="317">
        <v>783550</v>
      </c>
      <c r="U10" s="396"/>
    </row>
    <row r="11" spans="1:21" s="389" customFormat="1" ht="11.25" customHeight="1" x14ac:dyDescent="0.2">
      <c r="A11" s="395" t="s">
        <v>537</v>
      </c>
      <c r="B11" s="339">
        <v>556959</v>
      </c>
      <c r="C11" s="340">
        <v>606681</v>
      </c>
      <c r="D11" s="340">
        <v>719780</v>
      </c>
      <c r="E11" s="340">
        <v>867264</v>
      </c>
      <c r="F11" s="340">
        <v>834983</v>
      </c>
      <c r="G11" s="340">
        <v>751926</v>
      </c>
      <c r="H11" s="340">
        <v>883215</v>
      </c>
      <c r="I11" s="340">
        <v>478799</v>
      </c>
      <c r="J11" s="340">
        <v>901430</v>
      </c>
      <c r="K11" s="340">
        <v>622693</v>
      </c>
      <c r="L11" s="340">
        <v>832803</v>
      </c>
      <c r="M11" s="340">
        <v>478896</v>
      </c>
      <c r="N11" s="5">
        <v>881369</v>
      </c>
      <c r="O11" s="5">
        <v>836285</v>
      </c>
      <c r="P11" s="5">
        <v>777347</v>
      </c>
      <c r="Q11" s="5">
        <v>730650</v>
      </c>
      <c r="R11" s="5">
        <v>337753</v>
      </c>
      <c r="S11" s="5">
        <v>319575</v>
      </c>
      <c r="T11" s="5">
        <v>318843</v>
      </c>
    </row>
    <row r="12" spans="1:21" s="389" customFormat="1" ht="11.25" customHeight="1" x14ac:dyDescent="0.2">
      <c r="A12" s="395" t="s">
        <v>538</v>
      </c>
      <c r="B12" s="339">
        <v>894565</v>
      </c>
      <c r="C12" s="340">
        <v>919851</v>
      </c>
      <c r="D12" s="340">
        <v>895061</v>
      </c>
      <c r="E12" s="340">
        <v>1043704</v>
      </c>
      <c r="F12" s="340">
        <v>1203800</v>
      </c>
      <c r="G12" s="340">
        <v>1174531</v>
      </c>
      <c r="H12" s="340">
        <v>1564069</v>
      </c>
      <c r="I12" s="340">
        <v>689166</v>
      </c>
      <c r="J12" s="340">
        <v>1244901</v>
      </c>
      <c r="K12" s="340">
        <v>838710</v>
      </c>
      <c r="L12" s="340">
        <v>1144496</v>
      </c>
      <c r="M12" s="340">
        <v>644298</v>
      </c>
      <c r="N12" s="5">
        <v>1217067</v>
      </c>
      <c r="O12" s="5">
        <v>1159755</v>
      </c>
      <c r="P12" s="5">
        <v>1074063</v>
      </c>
      <c r="Q12" s="5">
        <v>992140</v>
      </c>
      <c r="R12" s="5">
        <v>468375</v>
      </c>
      <c r="S12" s="5">
        <v>458961</v>
      </c>
      <c r="T12" s="5">
        <v>464707</v>
      </c>
    </row>
    <row r="13" spans="1:21" s="389" customFormat="1" ht="11.25" customHeight="1" x14ac:dyDescent="0.2">
      <c r="A13" s="395" t="s">
        <v>539</v>
      </c>
      <c r="B13" s="339">
        <v>882809</v>
      </c>
      <c r="C13" s="340">
        <v>904641</v>
      </c>
      <c r="D13" s="340">
        <v>882125</v>
      </c>
      <c r="E13" s="340">
        <v>1016281</v>
      </c>
      <c r="F13" s="340">
        <v>1178783</v>
      </c>
      <c r="G13" s="340">
        <v>1150616</v>
      </c>
      <c r="H13" s="340">
        <v>1530956</v>
      </c>
      <c r="I13" s="340">
        <v>660092</v>
      </c>
      <c r="J13" s="340">
        <v>1197053</v>
      </c>
      <c r="K13" s="340">
        <v>0</v>
      </c>
      <c r="L13" s="340">
        <v>0</v>
      </c>
      <c r="M13" s="340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</row>
    <row r="14" spans="1:21" s="389" customFormat="1" ht="11.25" customHeight="1" x14ac:dyDescent="0.2">
      <c r="A14" s="397" t="s">
        <v>540</v>
      </c>
      <c r="B14" s="335">
        <v>11756</v>
      </c>
      <c r="C14" s="336">
        <v>15210</v>
      </c>
      <c r="D14" s="336">
        <v>12936</v>
      </c>
      <c r="E14" s="336">
        <v>27423</v>
      </c>
      <c r="F14" s="336">
        <v>25017</v>
      </c>
      <c r="G14" s="336">
        <v>23915</v>
      </c>
      <c r="H14" s="336">
        <v>33113</v>
      </c>
      <c r="I14" s="336">
        <v>29074</v>
      </c>
      <c r="J14" s="336">
        <v>47848</v>
      </c>
      <c r="K14" s="336">
        <v>0</v>
      </c>
      <c r="L14" s="336">
        <v>0</v>
      </c>
      <c r="M14" s="33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</row>
    <row r="15" spans="1:21" s="389" customFormat="1" ht="11.25" customHeight="1" x14ac:dyDescent="0.2">
      <c r="A15" s="393" t="s">
        <v>541</v>
      </c>
      <c r="B15" s="337">
        <v>3135326</v>
      </c>
      <c r="C15" s="338">
        <v>3397242</v>
      </c>
      <c r="D15" s="338">
        <v>3463622</v>
      </c>
      <c r="E15" s="338">
        <v>3906107</v>
      </c>
      <c r="F15" s="338">
        <v>3745072</v>
      </c>
      <c r="G15" s="338">
        <v>3406899</v>
      </c>
      <c r="H15" s="338">
        <v>4127681</v>
      </c>
      <c r="I15" s="338">
        <v>3811711</v>
      </c>
      <c r="J15" s="338">
        <v>3292695</v>
      </c>
      <c r="K15" s="338">
        <v>4593687</v>
      </c>
      <c r="L15" s="338">
        <v>3911971</v>
      </c>
      <c r="M15" s="338">
        <v>4047211</v>
      </c>
      <c r="N15" s="394">
        <v>2169957</v>
      </c>
      <c r="O15" s="394">
        <v>3402000</v>
      </c>
      <c r="P15" s="394">
        <v>4549249</v>
      </c>
      <c r="Q15" s="394">
        <v>4239307</v>
      </c>
      <c r="R15" s="394">
        <v>3007087</v>
      </c>
      <c r="S15" s="394">
        <f>SUM(S16:S21)</f>
        <v>2897067</v>
      </c>
      <c r="T15" s="394">
        <v>1968863</v>
      </c>
    </row>
    <row r="16" spans="1:21" s="389" customFormat="1" ht="11.25" customHeight="1" x14ac:dyDescent="0.2">
      <c r="A16" s="398" t="s">
        <v>542</v>
      </c>
      <c r="B16" s="341">
        <v>0</v>
      </c>
      <c r="C16" s="342">
        <v>0</v>
      </c>
      <c r="D16" s="342">
        <v>0</v>
      </c>
      <c r="E16" s="342">
        <v>0</v>
      </c>
      <c r="F16" s="342">
        <v>0</v>
      </c>
      <c r="G16" s="342">
        <v>0</v>
      </c>
      <c r="H16" s="342">
        <v>0</v>
      </c>
      <c r="I16" s="342">
        <v>0</v>
      </c>
      <c r="J16" s="342">
        <v>0</v>
      </c>
      <c r="K16" s="342">
        <v>0</v>
      </c>
      <c r="L16" s="342">
        <v>0</v>
      </c>
      <c r="M16" s="342">
        <v>0</v>
      </c>
      <c r="N16" s="342">
        <v>0</v>
      </c>
      <c r="O16" s="342">
        <v>0</v>
      </c>
      <c r="P16" s="342">
        <v>0</v>
      </c>
      <c r="Q16" s="342">
        <v>0</v>
      </c>
      <c r="R16" s="5">
        <v>6860</v>
      </c>
      <c r="S16" s="5">
        <v>5802</v>
      </c>
      <c r="T16" s="342">
        <v>0</v>
      </c>
    </row>
    <row r="17" spans="1:20" s="389" customFormat="1" ht="11.25" customHeight="1" x14ac:dyDescent="0.2">
      <c r="A17" s="398" t="s">
        <v>543</v>
      </c>
      <c r="B17" s="339">
        <v>308977</v>
      </c>
      <c r="C17" s="340">
        <v>415156</v>
      </c>
      <c r="D17" s="340">
        <v>745349</v>
      </c>
      <c r="E17" s="340">
        <v>1105854</v>
      </c>
      <c r="F17" s="340">
        <v>763098</v>
      </c>
      <c r="G17" s="340">
        <v>644896</v>
      </c>
      <c r="H17" s="340">
        <v>1182192</v>
      </c>
      <c r="I17" s="340">
        <v>1160069</v>
      </c>
      <c r="J17" s="340">
        <v>900311</v>
      </c>
      <c r="K17" s="340">
        <v>1161962</v>
      </c>
      <c r="L17" s="340">
        <v>724018</v>
      </c>
      <c r="M17" s="340">
        <v>1065485</v>
      </c>
      <c r="N17" s="5">
        <v>219077</v>
      </c>
      <c r="O17" s="5">
        <v>282991</v>
      </c>
      <c r="P17" s="5">
        <v>863282</v>
      </c>
      <c r="Q17" s="5">
        <v>863546</v>
      </c>
      <c r="R17" s="5">
        <v>351976</v>
      </c>
      <c r="S17" s="5">
        <v>389583</v>
      </c>
      <c r="T17" s="5">
        <v>624916</v>
      </c>
    </row>
    <row r="18" spans="1:20" s="389" customFormat="1" ht="11.25" customHeight="1" x14ac:dyDescent="0.2">
      <c r="A18" s="398" t="s">
        <v>544</v>
      </c>
      <c r="B18" s="339">
        <v>893116</v>
      </c>
      <c r="C18" s="340">
        <v>935390</v>
      </c>
      <c r="D18" s="340">
        <v>986926</v>
      </c>
      <c r="E18" s="340">
        <v>915630</v>
      </c>
      <c r="F18" s="340">
        <v>876369</v>
      </c>
      <c r="G18" s="340">
        <v>1094209</v>
      </c>
      <c r="H18" s="340">
        <v>1216114</v>
      </c>
      <c r="I18" s="340">
        <v>1029777</v>
      </c>
      <c r="J18" s="340">
        <v>782517</v>
      </c>
      <c r="K18" s="340">
        <v>885479</v>
      </c>
      <c r="L18" s="340">
        <v>822708</v>
      </c>
      <c r="M18" s="340">
        <v>1065715</v>
      </c>
      <c r="N18" s="5">
        <v>38213</v>
      </c>
      <c r="O18" s="5">
        <v>0</v>
      </c>
      <c r="P18" s="5">
        <v>1529312</v>
      </c>
      <c r="Q18" s="5">
        <v>1494482</v>
      </c>
      <c r="R18" s="5">
        <v>1184707</v>
      </c>
      <c r="S18" s="5">
        <v>1222684</v>
      </c>
      <c r="T18" s="5">
        <v>654416</v>
      </c>
    </row>
    <row r="19" spans="1:20" s="389" customFormat="1" ht="11.25" customHeight="1" x14ac:dyDescent="0.2">
      <c r="A19" s="398" t="s">
        <v>545</v>
      </c>
      <c r="B19" s="339">
        <v>19795</v>
      </c>
      <c r="C19" s="340">
        <v>7198</v>
      </c>
      <c r="D19" s="340">
        <v>31846</v>
      </c>
      <c r="E19" s="340">
        <v>35475</v>
      </c>
      <c r="F19" s="340">
        <v>21485</v>
      </c>
      <c r="G19" s="340">
        <v>33225</v>
      </c>
      <c r="H19" s="340">
        <v>32103</v>
      </c>
      <c r="I19" s="340">
        <v>22234</v>
      </c>
      <c r="J19" s="340">
        <v>19846</v>
      </c>
      <c r="K19" s="340">
        <v>14678</v>
      </c>
      <c r="L19" s="340">
        <v>18939</v>
      </c>
      <c r="M19" s="340">
        <v>19776</v>
      </c>
      <c r="N19" s="5">
        <v>6494</v>
      </c>
      <c r="O19" s="5">
        <v>19392</v>
      </c>
      <c r="P19" s="5">
        <v>6433</v>
      </c>
      <c r="Q19" s="5">
        <v>6979</v>
      </c>
      <c r="R19" s="5">
        <v>2368</v>
      </c>
      <c r="S19" s="5">
        <v>2124</v>
      </c>
      <c r="T19" s="5">
        <v>9800</v>
      </c>
    </row>
    <row r="20" spans="1:20" s="389" customFormat="1" ht="11.25" customHeight="1" x14ac:dyDescent="0.2">
      <c r="A20" s="398" t="s">
        <v>546</v>
      </c>
      <c r="B20" s="339">
        <v>0</v>
      </c>
      <c r="C20" s="339">
        <v>0</v>
      </c>
      <c r="D20" s="339">
        <v>0</v>
      </c>
      <c r="E20" s="340">
        <v>0</v>
      </c>
      <c r="F20" s="340">
        <v>25580</v>
      </c>
      <c r="G20" s="340">
        <v>28605</v>
      </c>
      <c r="H20" s="340">
        <v>16670</v>
      </c>
      <c r="I20" s="340">
        <v>29779</v>
      </c>
      <c r="J20" s="340">
        <v>17903</v>
      </c>
      <c r="K20" s="340">
        <v>24726</v>
      </c>
      <c r="L20" s="340">
        <v>23138</v>
      </c>
      <c r="M20" s="340">
        <v>21053</v>
      </c>
      <c r="N20" s="5">
        <v>19350</v>
      </c>
      <c r="O20" s="5">
        <v>27079</v>
      </c>
      <c r="P20" s="5">
        <v>12309</v>
      </c>
      <c r="Q20" s="5">
        <v>13705</v>
      </c>
      <c r="R20" s="5">
        <v>12297</v>
      </c>
      <c r="S20" s="5">
        <v>9389</v>
      </c>
      <c r="T20" s="5">
        <v>9389</v>
      </c>
    </row>
    <row r="21" spans="1:20" s="389" customFormat="1" ht="11.25" customHeight="1" x14ac:dyDescent="0.2">
      <c r="A21" s="399" t="s">
        <v>547</v>
      </c>
      <c r="B21" s="339">
        <v>1913438</v>
      </c>
      <c r="C21" s="339">
        <v>2039498</v>
      </c>
      <c r="D21" s="340">
        <v>1699501</v>
      </c>
      <c r="E21" s="400">
        <v>1849148</v>
      </c>
      <c r="F21" s="340">
        <v>2058540</v>
      </c>
      <c r="G21" s="340">
        <v>1605964</v>
      </c>
      <c r="H21" s="340">
        <v>1680602</v>
      </c>
      <c r="I21" s="340">
        <v>1569852</v>
      </c>
      <c r="J21" s="340">
        <v>1572118</v>
      </c>
      <c r="K21" s="340">
        <v>2506842</v>
      </c>
      <c r="L21" s="340">
        <v>2323168</v>
      </c>
      <c r="M21" s="340">
        <v>1875182</v>
      </c>
      <c r="N21" s="5">
        <v>1886823</v>
      </c>
      <c r="O21" s="5">
        <v>3072538</v>
      </c>
      <c r="P21" s="5">
        <v>2137913</v>
      </c>
      <c r="Q21" s="5">
        <v>1860595</v>
      </c>
      <c r="R21" s="5">
        <v>1448879</v>
      </c>
      <c r="S21" s="5">
        <f>SUM(S22:S29)</f>
        <v>1267485</v>
      </c>
      <c r="T21" s="5">
        <v>670342</v>
      </c>
    </row>
    <row r="22" spans="1:20" s="389" customFormat="1" ht="11.25" customHeight="1" x14ac:dyDescent="0.2">
      <c r="A22" s="395" t="s">
        <v>548</v>
      </c>
      <c r="B22" s="339">
        <v>1913438</v>
      </c>
      <c r="C22" s="340">
        <v>2039498</v>
      </c>
      <c r="D22" s="340">
        <v>1699501</v>
      </c>
      <c r="E22" s="340">
        <v>653842</v>
      </c>
      <c r="F22" s="340">
        <v>680669</v>
      </c>
      <c r="G22" s="340">
        <v>651322</v>
      </c>
      <c r="H22" s="340">
        <v>390695</v>
      </c>
      <c r="I22" s="340">
        <v>532187</v>
      </c>
      <c r="J22" s="340">
        <v>361428</v>
      </c>
      <c r="K22" s="340">
        <v>633688</v>
      </c>
      <c r="L22" s="340">
        <v>354461</v>
      </c>
      <c r="M22" s="340">
        <v>184752</v>
      </c>
      <c r="N22" s="5">
        <v>185938</v>
      </c>
      <c r="O22" s="5">
        <v>985382</v>
      </c>
      <c r="P22" s="5">
        <v>849914</v>
      </c>
      <c r="Q22" s="5">
        <v>942178</v>
      </c>
      <c r="R22" s="5">
        <v>356572</v>
      </c>
      <c r="S22" s="5">
        <v>584936</v>
      </c>
      <c r="T22" s="5">
        <v>415540</v>
      </c>
    </row>
    <row r="23" spans="1:20" s="389" customFormat="1" ht="11.25" customHeight="1" x14ac:dyDescent="0.2">
      <c r="A23" s="395" t="s">
        <v>549</v>
      </c>
      <c r="B23" s="339">
        <v>0</v>
      </c>
      <c r="C23" s="339">
        <v>0</v>
      </c>
      <c r="D23" s="339">
        <v>0</v>
      </c>
      <c r="E23" s="340">
        <v>724854</v>
      </c>
      <c r="F23" s="340">
        <v>914831</v>
      </c>
      <c r="G23" s="340">
        <v>641781</v>
      </c>
      <c r="H23" s="340">
        <v>448654</v>
      </c>
      <c r="I23" s="340">
        <v>374110</v>
      </c>
      <c r="J23" s="340">
        <v>453704</v>
      </c>
      <c r="K23" s="340">
        <v>879215</v>
      </c>
      <c r="L23" s="340">
        <v>642456</v>
      </c>
      <c r="M23" s="340">
        <v>451049</v>
      </c>
      <c r="N23" s="5">
        <v>452833</v>
      </c>
      <c r="O23" s="5">
        <v>506390</v>
      </c>
      <c r="P23" s="5">
        <v>503008</v>
      </c>
      <c r="Q23" s="5">
        <v>381175</v>
      </c>
      <c r="R23" s="5">
        <v>703575</v>
      </c>
      <c r="S23" s="5">
        <v>282112</v>
      </c>
      <c r="T23" s="5">
        <v>77326</v>
      </c>
    </row>
    <row r="24" spans="1:20" s="389" customFormat="1" ht="11.25" customHeight="1" x14ac:dyDescent="0.2">
      <c r="A24" s="395" t="s">
        <v>550</v>
      </c>
      <c r="B24" s="339">
        <v>0</v>
      </c>
      <c r="C24" s="339">
        <v>0</v>
      </c>
      <c r="D24" s="339">
        <v>0</v>
      </c>
      <c r="E24" s="340">
        <v>470452</v>
      </c>
      <c r="F24" s="340">
        <v>463040</v>
      </c>
      <c r="G24" s="340">
        <v>312861</v>
      </c>
      <c r="H24" s="340">
        <v>262783</v>
      </c>
      <c r="I24" s="340">
        <v>287861</v>
      </c>
      <c r="J24" s="340">
        <v>146203</v>
      </c>
      <c r="K24" s="340">
        <v>346081</v>
      </c>
      <c r="L24" s="340">
        <v>0</v>
      </c>
      <c r="M24" s="340">
        <v>0</v>
      </c>
      <c r="N24" s="5">
        <v>0</v>
      </c>
      <c r="O24" s="5">
        <v>0</v>
      </c>
      <c r="P24" s="5">
        <v>0</v>
      </c>
      <c r="Q24" s="5">
        <v>0</v>
      </c>
      <c r="R24" s="5">
        <v>68550</v>
      </c>
      <c r="S24" s="5">
        <v>0</v>
      </c>
      <c r="T24" s="5">
        <v>0</v>
      </c>
    </row>
    <row r="25" spans="1:20" s="389" customFormat="1" ht="11.25" customHeight="1" x14ac:dyDescent="0.2">
      <c r="A25" s="395" t="s">
        <v>551</v>
      </c>
      <c r="B25" s="339">
        <v>0</v>
      </c>
      <c r="C25" s="339">
        <v>0</v>
      </c>
      <c r="D25" s="339">
        <v>0</v>
      </c>
      <c r="E25" s="339">
        <v>0</v>
      </c>
      <c r="F25" s="339">
        <v>0</v>
      </c>
      <c r="G25" s="339">
        <v>0</v>
      </c>
      <c r="H25" s="340">
        <v>544134</v>
      </c>
      <c r="I25" s="340">
        <v>267031</v>
      </c>
      <c r="J25" s="340">
        <v>343159</v>
      </c>
      <c r="K25" s="340">
        <v>395348</v>
      </c>
      <c r="L25" s="340">
        <v>378833</v>
      </c>
      <c r="M25" s="340">
        <v>277030</v>
      </c>
      <c r="N25" s="5">
        <v>278770</v>
      </c>
      <c r="O25" s="5">
        <v>580888</v>
      </c>
      <c r="P25" s="5">
        <v>213665</v>
      </c>
      <c r="Q25" s="5">
        <v>192150</v>
      </c>
      <c r="R25" s="5">
        <v>2029</v>
      </c>
      <c r="S25" s="5">
        <v>146166</v>
      </c>
      <c r="T25" s="5">
        <v>61238</v>
      </c>
    </row>
    <row r="26" spans="1:20" s="389" customFormat="1" ht="11.25" customHeight="1" x14ac:dyDescent="0.2">
      <c r="A26" s="395" t="s">
        <v>552</v>
      </c>
      <c r="B26" s="339">
        <v>0</v>
      </c>
      <c r="C26" s="339">
        <v>0</v>
      </c>
      <c r="D26" s="339">
        <v>0</v>
      </c>
      <c r="E26" s="339">
        <v>0</v>
      </c>
      <c r="F26" s="339">
        <v>0</v>
      </c>
      <c r="G26" s="339">
        <v>0</v>
      </c>
      <c r="H26" s="340">
        <v>18396</v>
      </c>
      <c r="I26" s="340">
        <v>36983</v>
      </c>
      <c r="J26" s="340">
        <v>78789</v>
      </c>
      <c r="K26" s="340">
        <v>206208</v>
      </c>
      <c r="L26" s="340">
        <v>82085</v>
      </c>
      <c r="M26" s="340">
        <v>117</v>
      </c>
      <c r="N26" s="5">
        <v>0</v>
      </c>
      <c r="O26" s="5">
        <v>0</v>
      </c>
      <c r="P26" s="5">
        <v>0</v>
      </c>
      <c r="Q26" s="5">
        <v>0</v>
      </c>
      <c r="R26" s="5">
        <v>318153</v>
      </c>
      <c r="S26" s="5">
        <v>11679</v>
      </c>
      <c r="T26" s="5">
        <v>15063</v>
      </c>
    </row>
    <row r="27" spans="1:20" s="389" customFormat="1" ht="11.25" customHeight="1" x14ac:dyDescent="0.2">
      <c r="A27" s="395" t="s">
        <v>553</v>
      </c>
      <c r="B27" s="339">
        <v>0</v>
      </c>
      <c r="C27" s="339">
        <v>0</v>
      </c>
      <c r="D27" s="339">
        <v>0</v>
      </c>
      <c r="E27" s="339">
        <v>0</v>
      </c>
      <c r="F27" s="339">
        <v>0</v>
      </c>
      <c r="G27" s="339">
        <v>0</v>
      </c>
      <c r="H27" s="340">
        <v>15940</v>
      </c>
      <c r="I27" s="340">
        <v>71680</v>
      </c>
      <c r="J27" s="340">
        <v>188835</v>
      </c>
      <c r="K27" s="340">
        <v>46302</v>
      </c>
      <c r="L27" s="340">
        <v>0</v>
      </c>
      <c r="M27" s="340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</row>
    <row r="28" spans="1:20" s="389" customFormat="1" ht="11.25" customHeight="1" x14ac:dyDescent="0.2">
      <c r="A28" s="395" t="s">
        <v>554</v>
      </c>
      <c r="B28" s="339">
        <v>0</v>
      </c>
      <c r="C28" s="339">
        <v>0</v>
      </c>
      <c r="D28" s="339">
        <v>0</v>
      </c>
      <c r="E28" s="339">
        <v>0</v>
      </c>
      <c r="F28" s="339">
        <v>0</v>
      </c>
      <c r="G28" s="339">
        <v>0</v>
      </c>
      <c r="H28" s="339">
        <v>0</v>
      </c>
      <c r="I28" s="339">
        <v>0</v>
      </c>
      <c r="J28" s="339">
        <v>0</v>
      </c>
      <c r="K28" s="339">
        <v>0</v>
      </c>
      <c r="L28" s="401">
        <v>402764</v>
      </c>
      <c r="M28" s="401">
        <v>472784</v>
      </c>
      <c r="N28" s="5">
        <v>475871</v>
      </c>
      <c r="O28" s="5">
        <v>480935</v>
      </c>
      <c r="P28" s="5">
        <v>571326</v>
      </c>
      <c r="Q28" s="5">
        <v>345092</v>
      </c>
      <c r="R28" s="5">
        <v>0</v>
      </c>
      <c r="S28" s="5">
        <v>242592</v>
      </c>
      <c r="T28" s="5">
        <v>101175</v>
      </c>
    </row>
    <row r="29" spans="1:20" s="389" customFormat="1" ht="11.25" customHeight="1" x14ac:dyDescent="0.2">
      <c r="A29" s="402" t="s">
        <v>555</v>
      </c>
      <c r="B29" s="343">
        <v>0</v>
      </c>
      <c r="C29" s="343">
        <v>0</v>
      </c>
      <c r="D29" s="343">
        <v>0</v>
      </c>
      <c r="E29" s="343">
        <v>0</v>
      </c>
      <c r="F29" s="343">
        <v>0</v>
      </c>
      <c r="G29" s="343">
        <v>0</v>
      </c>
      <c r="H29" s="343">
        <v>0</v>
      </c>
      <c r="I29" s="343">
        <v>0</v>
      </c>
      <c r="J29" s="343">
        <v>0</v>
      </c>
      <c r="K29" s="343">
        <v>0</v>
      </c>
      <c r="L29" s="403">
        <v>462569</v>
      </c>
      <c r="M29" s="403">
        <v>489450</v>
      </c>
      <c r="N29" s="4">
        <v>493411</v>
      </c>
      <c r="O29" s="4">
        <v>518943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</row>
    <row r="30" spans="1:20" ht="12" customHeight="1" x14ac:dyDescent="0.2">
      <c r="A30" s="385"/>
      <c r="B30" s="384"/>
      <c r="C30" s="384"/>
      <c r="D30" s="384"/>
      <c r="E30" s="384"/>
      <c r="F30" s="384"/>
      <c r="G30" s="384"/>
      <c r="H30" s="384"/>
      <c r="I30" s="384"/>
      <c r="J30" s="384"/>
      <c r="K30" s="384"/>
      <c r="L30" s="404"/>
      <c r="M30" s="404"/>
      <c r="N30" s="385"/>
      <c r="O30" s="385"/>
      <c r="P30" s="385"/>
      <c r="Q30" s="385"/>
      <c r="R30" s="385"/>
    </row>
    <row r="31" spans="1:20" ht="12" customHeight="1" x14ac:dyDescent="0.2">
      <c r="A31" s="385" t="s">
        <v>280</v>
      </c>
      <c r="B31" s="384"/>
      <c r="C31" s="384"/>
      <c r="D31" s="384"/>
      <c r="E31" s="384"/>
      <c r="F31" s="384"/>
      <c r="G31" s="384"/>
      <c r="H31" s="384"/>
      <c r="I31" s="384"/>
      <c r="J31" s="384"/>
      <c r="K31" s="384"/>
      <c r="L31" s="384"/>
      <c r="M31" s="384"/>
      <c r="N31" s="385"/>
      <c r="O31" s="385"/>
      <c r="P31" s="385"/>
      <c r="Q31" s="385"/>
      <c r="R31" s="385"/>
    </row>
    <row r="32" spans="1:20" ht="12" customHeight="1" x14ac:dyDescent="0.2">
      <c r="A32" s="385" t="s">
        <v>281</v>
      </c>
      <c r="B32" s="384"/>
      <c r="C32" s="384"/>
      <c r="D32" s="384"/>
      <c r="E32" s="384"/>
      <c r="F32" s="384"/>
      <c r="G32" s="384"/>
      <c r="H32" s="384"/>
      <c r="I32" s="384"/>
      <c r="J32" s="384"/>
      <c r="K32" s="384"/>
      <c r="L32" s="384"/>
      <c r="M32" s="384"/>
      <c r="N32" s="385"/>
      <c r="O32" s="385"/>
      <c r="P32" s="385"/>
      <c r="Q32" s="385"/>
      <c r="R32" s="385"/>
    </row>
    <row r="33" spans="1:18" ht="12" customHeight="1" x14ac:dyDescent="0.2">
      <c r="A33" s="385" t="s">
        <v>464</v>
      </c>
      <c r="B33" s="384"/>
      <c r="C33" s="384"/>
      <c r="D33" s="384"/>
      <c r="E33" s="384"/>
      <c r="F33" s="384"/>
      <c r="G33" s="384"/>
      <c r="H33" s="384"/>
      <c r="I33" s="384"/>
      <c r="J33" s="384"/>
      <c r="K33" s="384"/>
      <c r="L33" s="384"/>
      <c r="M33" s="384"/>
      <c r="N33" s="385"/>
      <c r="O33" s="385"/>
      <c r="P33" s="385"/>
      <c r="Q33" s="385"/>
      <c r="R33" s="385"/>
    </row>
    <row r="34" spans="1:18" ht="12" customHeight="1" x14ac:dyDescent="0.2">
      <c r="A34" s="385" t="s">
        <v>465</v>
      </c>
      <c r="B34" s="384"/>
      <c r="C34" s="384"/>
      <c r="D34" s="384"/>
      <c r="E34" s="384"/>
      <c r="F34" s="384"/>
      <c r="G34" s="384"/>
      <c r="H34" s="384"/>
      <c r="I34" s="384"/>
      <c r="J34" s="384"/>
      <c r="K34" s="384"/>
      <c r="L34" s="384"/>
      <c r="M34" s="384"/>
      <c r="N34" s="385"/>
      <c r="O34" s="385"/>
      <c r="P34" s="385"/>
      <c r="Q34" s="385"/>
      <c r="R34" s="38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0"/>
  <sheetViews>
    <sheetView zoomScaleNormal="100" workbookViewId="0">
      <pane xSplit="1" ySplit="3" topLeftCell="B10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5.25" style="385" customWidth="1"/>
    <col min="2" max="4" width="23.75" style="385" customWidth="1"/>
    <col min="5" max="7" width="9" customWidth="1"/>
    <col min="13" max="13" width="9" customWidth="1"/>
    <col min="16" max="16" width="9" customWidth="1"/>
  </cols>
  <sheetData>
    <row r="1" spans="1:6" s="544" customFormat="1" ht="12" customHeight="1" x14ac:dyDescent="0.35">
      <c r="A1" s="405" t="s">
        <v>424</v>
      </c>
      <c r="B1" s="385"/>
      <c r="C1" s="385"/>
      <c r="D1" s="385"/>
    </row>
    <row r="2" spans="1:6" s="412" customFormat="1" ht="12" customHeight="1" x14ac:dyDescent="0.2">
      <c r="A2" s="385"/>
      <c r="B2" s="385"/>
      <c r="C2" s="385"/>
      <c r="D2" s="385"/>
    </row>
    <row r="3" spans="1:6" s="412" customFormat="1" ht="12" customHeight="1" x14ac:dyDescent="0.2">
      <c r="A3" s="408" t="s">
        <v>1</v>
      </c>
      <c r="B3" s="414" t="s">
        <v>155</v>
      </c>
      <c r="C3" s="414" t="s">
        <v>188</v>
      </c>
      <c r="D3" s="414" t="s">
        <v>189</v>
      </c>
      <c r="F3" s="641"/>
    </row>
    <row r="4" spans="1:6" s="412" customFormat="1" ht="12" customHeight="1" x14ac:dyDescent="0.2">
      <c r="A4" s="508">
        <v>2535</v>
      </c>
      <c r="B4" s="642">
        <v>37958</v>
      </c>
      <c r="C4" s="642">
        <v>583921</v>
      </c>
      <c r="D4" s="642">
        <v>11872879</v>
      </c>
      <c r="F4" s="641"/>
    </row>
    <row r="5" spans="1:6" s="412" customFormat="1" ht="12" customHeight="1" x14ac:dyDescent="0.2">
      <c r="A5" s="509">
        <v>2536</v>
      </c>
      <c r="B5" s="643">
        <v>37511</v>
      </c>
      <c r="C5" s="643">
        <v>619922</v>
      </c>
      <c r="D5" s="643">
        <v>12307334</v>
      </c>
      <c r="F5" s="641"/>
    </row>
    <row r="6" spans="1:6" s="412" customFormat="1" ht="12" customHeight="1" x14ac:dyDescent="0.2">
      <c r="A6" s="509">
        <v>2537</v>
      </c>
      <c r="B6" s="643">
        <v>38327</v>
      </c>
      <c r="C6" s="643">
        <v>621887</v>
      </c>
      <c r="D6" s="643">
        <v>12508074</v>
      </c>
      <c r="F6" s="641"/>
    </row>
    <row r="7" spans="1:6" s="412" customFormat="1" ht="12" customHeight="1" x14ac:dyDescent="0.2">
      <c r="A7" s="509">
        <v>2538</v>
      </c>
      <c r="B7" s="643">
        <v>38408</v>
      </c>
      <c r="C7" s="643">
        <v>633652</v>
      </c>
      <c r="D7" s="643">
        <v>12788577</v>
      </c>
      <c r="F7" s="641"/>
    </row>
    <row r="8" spans="1:6" s="412" customFormat="1" ht="12" customHeight="1" x14ac:dyDescent="0.2">
      <c r="A8" s="509">
        <v>2539</v>
      </c>
      <c r="B8" s="643">
        <v>38580</v>
      </c>
      <c r="C8" s="643">
        <v>646143</v>
      </c>
      <c r="D8" s="643">
        <v>13194805</v>
      </c>
      <c r="F8" s="641"/>
    </row>
    <row r="9" spans="1:6" s="412" customFormat="1" ht="12" customHeight="1" x14ac:dyDescent="0.2">
      <c r="A9" s="509">
        <v>2540</v>
      </c>
      <c r="B9" s="643">
        <v>38827</v>
      </c>
      <c r="C9" s="643">
        <v>652693</v>
      </c>
      <c r="D9" s="643">
        <v>13881622</v>
      </c>
      <c r="F9" s="641"/>
    </row>
    <row r="10" spans="1:6" s="412" customFormat="1" ht="12" customHeight="1" x14ac:dyDescent="0.2">
      <c r="A10" s="509">
        <v>2541</v>
      </c>
      <c r="B10" s="643">
        <v>38716</v>
      </c>
      <c r="C10" s="643">
        <v>659530</v>
      </c>
      <c r="D10" s="643">
        <v>13859772</v>
      </c>
      <c r="F10" s="641"/>
    </row>
    <row r="11" spans="1:6" s="412" customFormat="1" ht="12" customHeight="1" x14ac:dyDescent="0.2">
      <c r="A11" s="509">
        <v>2542</v>
      </c>
      <c r="B11" s="643">
        <v>38562</v>
      </c>
      <c r="C11" s="643">
        <v>655266</v>
      </c>
      <c r="D11" s="643">
        <v>13905303</v>
      </c>
      <c r="F11" s="641"/>
    </row>
    <row r="12" spans="1:6" s="412" customFormat="1" ht="12" customHeight="1" x14ac:dyDescent="0.2">
      <c r="A12" s="509">
        <v>2543</v>
      </c>
      <c r="B12" s="643">
        <v>38622</v>
      </c>
      <c r="C12" s="643">
        <v>657799</v>
      </c>
      <c r="D12" s="643">
        <v>14079316</v>
      </c>
      <c r="F12" s="641"/>
    </row>
    <row r="13" spans="1:6" s="412" customFormat="1" ht="12" customHeight="1" x14ac:dyDescent="0.2">
      <c r="A13" s="509">
        <v>2544</v>
      </c>
      <c r="B13" s="643">
        <v>38447</v>
      </c>
      <c r="C13" s="643">
        <v>658240</v>
      </c>
      <c r="D13" s="643">
        <v>14117175</v>
      </c>
      <c r="F13" s="641"/>
    </row>
    <row r="14" spans="1:6" s="412" customFormat="1" ht="12" customHeight="1" x14ac:dyDescent="0.2">
      <c r="A14" s="509">
        <v>2545</v>
      </c>
      <c r="B14" s="643">
        <v>38292</v>
      </c>
      <c r="C14" s="643">
        <v>645893</v>
      </c>
      <c r="D14" s="643">
        <v>14223278</v>
      </c>
      <c r="F14" s="641"/>
    </row>
    <row r="15" spans="1:6" s="412" customFormat="1" ht="12" customHeight="1" x14ac:dyDescent="0.2">
      <c r="A15" s="509">
        <v>2546</v>
      </c>
      <c r="B15" s="643">
        <v>38099</v>
      </c>
      <c r="C15" s="643">
        <v>630770</v>
      </c>
      <c r="D15" s="643">
        <v>14095564</v>
      </c>
      <c r="F15" s="641"/>
    </row>
    <row r="16" spans="1:6" s="412" customFormat="1" ht="12" customHeight="1" x14ac:dyDescent="0.2">
      <c r="A16" s="509">
        <v>2547</v>
      </c>
      <c r="B16" s="643">
        <v>38468</v>
      </c>
      <c r="C16" s="643">
        <v>642819</v>
      </c>
      <c r="D16" s="643">
        <v>14398048</v>
      </c>
      <c r="F16" s="641"/>
    </row>
    <row r="17" spans="1:6" s="412" customFormat="1" ht="12" customHeight="1" x14ac:dyDescent="0.2">
      <c r="A17" s="509">
        <v>2548</v>
      </c>
      <c r="B17" s="643">
        <v>38331</v>
      </c>
      <c r="C17" s="643">
        <v>651801</v>
      </c>
      <c r="D17" s="643">
        <v>14443776</v>
      </c>
      <c r="F17" s="641"/>
    </row>
    <row r="18" spans="1:6" s="412" customFormat="1" ht="12" customHeight="1" x14ac:dyDescent="0.2">
      <c r="A18" s="509">
        <v>2549</v>
      </c>
      <c r="B18" s="643">
        <v>38527</v>
      </c>
      <c r="C18" s="643">
        <v>700442</v>
      </c>
      <c r="D18" s="643">
        <v>14622313</v>
      </c>
      <c r="F18" s="641"/>
    </row>
    <row r="19" spans="1:6" s="412" customFormat="1" ht="12" customHeight="1" x14ac:dyDescent="0.2">
      <c r="A19" s="509">
        <v>2550</v>
      </c>
      <c r="B19" s="643">
        <v>38318</v>
      </c>
      <c r="C19" s="643">
        <v>675311</v>
      </c>
      <c r="D19" s="643">
        <v>14482194</v>
      </c>
      <c r="F19" s="641"/>
    </row>
    <row r="20" spans="1:6" s="412" customFormat="1" ht="12" customHeight="1" x14ac:dyDescent="0.2">
      <c r="A20" s="509">
        <v>2551</v>
      </c>
      <c r="B20" s="643">
        <v>38455</v>
      </c>
      <c r="C20" s="643">
        <v>703463</v>
      </c>
      <c r="D20" s="643">
        <v>14338146</v>
      </c>
      <c r="F20" s="641"/>
    </row>
    <row r="21" spans="1:6" s="412" customFormat="1" ht="12" customHeight="1" x14ac:dyDescent="0.2">
      <c r="A21" s="509">
        <v>2552</v>
      </c>
      <c r="B21" s="643">
        <v>38347</v>
      </c>
      <c r="C21" s="643">
        <v>683708</v>
      </c>
      <c r="D21" s="643">
        <v>13998328</v>
      </c>
      <c r="F21" s="641"/>
    </row>
    <row r="22" spans="1:6" s="412" customFormat="1" ht="12" customHeight="1" x14ac:dyDescent="0.2">
      <c r="A22" s="509">
        <v>2553</v>
      </c>
      <c r="B22" s="643">
        <v>38376</v>
      </c>
      <c r="C22" s="643">
        <v>705447</v>
      </c>
      <c r="D22" s="643">
        <v>14150863</v>
      </c>
      <c r="F22" s="641"/>
    </row>
    <row r="23" spans="1:6" s="412" customFormat="1" ht="12" customHeight="1" x14ac:dyDescent="0.2">
      <c r="A23" s="509">
        <v>2554</v>
      </c>
      <c r="B23" s="643">
        <v>38383</v>
      </c>
      <c r="C23" s="643">
        <v>696231</v>
      </c>
      <c r="D23" s="643">
        <v>13954735</v>
      </c>
      <c r="F23" s="641"/>
    </row>
    <row r="24" spans="1:6" s="412" customFormat="1" ht="12" customHeight="1" x14ac:dyDescent="0.2">
      <c r="A24" s="509">
        <v>2555</v>
      </c>
      <c r="B24" s="643">
        <v>38455</v>
      </c>
      <c r="C24" s="643">
        <v>691472</v>
      </c>
      <c r="D24" s="643">
        <v>13931095</v>
      </c>
      <c r="F24" s="641"/>
    </row>
    <row r="25" spans="1:6" s="412" customFormat="1" ht="12" customHeight="1" x14ac:dyDescent="0.2">
      <c r="A25" s="509">
        <v>2556</v>
      </c>
      <c r="B25" s="643">
        <v>38010</v>
      </c>
      <c r="C25" s="643">
        <v>692843</v>
      </c>
      <c r="D25" s="643">
        <v>13606743</v>
      </c>
      <c r="F25" s="641"/>
    </row>
    <row r="26" spans="1:6" s="412" customFormat="1" ht="12" customHeight="1" x14ac:dyDescent="0.2">
      <c r="A26" s="509">
        <v>2557</v>
      </c>
      <c r="B26" s="643">
        <v>38069</v>
      </c>
      <c r="C26" s="643">
        <v>641793</v>
      </c>
      <c r="D26" s="643">
        <v>13362513</v>
      </c>
      <c r="F26" s="641"/>
    </row>
    <row r="27" spans="1:6" s="412" customFormat="1" ht="12" customHeight="1" x14ac:dyDescent="0.2">
      <c r="A27" s="509">
        <v>2558</v>
      </c>
      <c r="B27" s="643">
        <v>38539</v>
      </c>
      <c r="C27" s="643">
        <v>669389</v>
      </c>
      <c r="D27" s="643">
        <v>13385929</v>
      </c>
      <c r="F27" s="641"/>
    </row>
    <row r="28" spans="1:6" s="412" customFormat="1" ht="12" customHeight="1" x14ac:dyDescent="0.2">
      <c r="A28" s="509">
        <v>2559</v>
      </c>
      <c r="B28" s="643">
        <v>38629</v>
      </c>
      <c r="C28" s="643">
        <v>660609</v>
      </c>
      <c r="D28" s="643">
        <v>13205484</v>
      </c>
      <c r="F28" s="641"/>
    </row>
    <row r="29" spans="1:6" s="412" customFormat="1" ht="12" customHeight="1" x14ac:dyDescent="0.2">
      <c r="A29" s="508">
        <v>2560</v>
      </c>
      <c r="B29" s="642">
        <v>38258</v>
      </c>
      <c r="C29" s="642">
        <v>630114</v>
      </c>
      <c r="D29" s="642">
        <v>13114315</v>
      </c>
      <c r="F29" s="641"/>
    </row>
    <row r="30" spans="1:6" s="412" customFormat="1" ht="12" customHeight="1" x14ac:dyDescent="0.2">
      <c r="A30" s="509">
        <v>2561</v>
      </c>
      <c r="B30" s="643">
        <v>38356</v>
      </c>
      <c r="C30" s="643">
        <v>695995</v>
      </c>
      <c r="D30" s="643">
        <v>13021615</v>
      </c>
      <c r="F30" s="641"/>
    </row>
    <row r="31" spans="1:6" s="412" customFormat="1" ht="12" customHeight="1" x14ac:dyDescent="0.2">
      <c r="A31" s="510">
        <v>2562</v>
      </c>
      <c r="B31" s="644">
        <v>37981</v>
      </c>
      <c r="C31" s="644">
        <v>756573</v>
      </c>
      <c r="D31" s="644">
        <v>12776496</v>
      </c>
      <c r="F31" s="641"/>
    </row>
    <row r="32" spans="1:6" s="412" customFormat="1" ht="12" customHeight="1" x14ac:dyDescent="0.2">
      <c r="A32" s="509">
        <v>2563</v>
      </c>
      <c r="B32" s="643">
        <v>37806</v>
      </c>
      <c r="C32" s="643">
        <v>665420</v>
      </c>
      <c r="D32" s="643">
        <v>12589424</v>
      </c>
      <c r="F32" s="641"/>
    </row>
    <row r="33" spans="1:6" s="412" customFormat="1" ht="12" customHeight="1" x14ac:dyDescent="0.2">
      <c r="A33" s="510">
        <v>2564</v>
      </c>
      <c r="B33" s="644">
        <v>37648</v>
      </c>
      <c r="C33" s="644">
        <v>634151</v>
      </c>
      <c r="D33" s="644">
        <v>12617542</v>
      </c>
      <c r="F33" s="641"/>
    </row>
    <row r="34" spans="1:6" s="571" customFormat="1" ht="12" customHeight="1" x14ac:dyDescent="0.3">
      <c r="A34" s="510">
        <v>2565</v>
      </c>
      <c r="B34" s="644">
        <v>37524</v>
      </c>
      <c r="C34" s="644">
        <v>801227</v>
      </c>
      <c r="D34" s="644">
        <v>12635331</v>
      </c>
      <c r="F34" s="645"/>
    </row>
    <row r="35" spans="1:6" s="571" customFormat="1" ht="12" customHeight="1" x14ac:dyDescent="0.3">
      <c r="A35" s="512">
        <v>2566</v>
      </c>
      <c r="B35" s="646">
        <v>37371</v>
      </c>
      <c r="C35" s="646">
        <v>833104</v>
      </c>
      <c r="D35" s="646">
        <v>12530999</v>
      </c>
      <c r="F35" s="645"/>
    </row>
    <row r="36" spans="1:6" s="571" customFormat="1" ht="12" customHeight="1" x14ac:dyDescent="0.3">
      <c r="B36" s="385"/>
      <c r="C36" s="385"/>
      <c r="D36" s="385"/>
    </row>
    <row r="37" spans="1:6" x14ac:dyDescent="0.2">
      <c r="A37" s="385" t="s">
        <v>195</v>
      </c>
    </row>
    <row r="40" spans="1:6" x14ac:dyDescent="0.2">
      <c r="D40" s="405"/>
    </row>
  </sheetData>
  <phoneticPr fontId="16" type="noConversion"/>
  <printOptions horizontalCentered="1"/>
  <pageMargins left="0" right="0" top="0" bottom="0" header="0" footer="0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103"/>
  <sheetViews>
    <sheetView zoomScaleNormal="10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2.25" style="425" customWidth="1"/>
    <col min="2" max="2" width="20.25" style="385" customWidth="1"/>
    <col min="3" max="8" width="9.625" style="385" customWidth="1"/>
    <col min="9" max="11" width="13.375" style="385" customWidth="1"/>
    <col min="12" max="12" width="11.625" bestFit="1" customWidth="1"/>
  </cols>
  <sheetData>
    <row r="1" spans="1:11" s="544" customFormat="1" ht="12" customHeight="1" x14ac:dyDescent="0.35">
      <c r="A1" s="278" t="s">
        <v>425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</row>
    <row r="2" spans="1:11" s="544" customFormat="1" ht="12" customHeight="1" x14ac:dyDescent="0.35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</row>
    <row r="3" spans="1:11" s="544" customFormat="1" ht="12" customHeight="1" x14ac:dyDescent="0.35">
      <c r="A3" s="763" t="s">
        <v>1</v>
      </c>
      <c r="B3" s="764" t="s">
        <v>3</v>
      </c>
      <c r="C3" s="766" t="s">
        <v>155</v>
      </c>
      <c r="D3" s="756"/>
      <c r="E3" s="757"/>
      <c r="F3" s="766" t="s">
        <v>188</v>
      </c>
      <c r="G3" s="756"/>
      <c r="H3" s="757"/>
      <c r="I3" s="766" t="s">
        <v>189</v>
      </c>
      <c r="J3" s="756"/>
      <c r="K3" s="757"/>
    </row>
    <row r="4" spans="1:11" s="544" customFormat="1" ht="12" customHeight="1" x14ac:dyDescent="0.35">
      <c r="A4" s="761"/>
      <c r="B4" s="765"/>
      <c r="C4" s="238" t="s">
        <v>4</v>
      </c>
      <c r="D4" s="238" t="s">
        <v>5</v>
      </c>
      <c r="E4" s="238" t="s">
        <v>6</v>
      </c>
      <c r="F4" s="238" t="s">
        <v>4</v>
      </c>
      <c r="G4" s="238" t="s">
        <v>5</v>
      </c>
      <c r="H4" s="238" t="s">
        <v>6</v>
      </c>
      <c r="I4" s="238" t="s">
        <v>4</v>
      </c>
      <c r="J4" s="238" t="s">
        <v>5</v>
      </c>
      <c r="K4" s="238" t="s">
        <v>6</v>
      </c>
    </row>
    <row r="5" spans="1:11" s="544" customFormat="1" ht="12" customHeight="1" x14ac:dyDescent="0.35">
      <c r="A5" s="605">
        <v>2535</v>
      </c>
      <c r="B5" s="286" t="s">
        <v>2</v>
      </c>
      <c r="C5" s="748">
        <v>37958</v>
      </c>
      <c r="D5" s="748">
        <v>1635</v>
      </c>
      <c r="E5" s="748">
        <v>36323</v>
      </c>
      <c r="F5" s="748">
        <v>583921</v>
      </c>
      <c r="G5" s="748">
        <v>73188</v>
      </c>
      <c r="H5" s="748">
        <v>510733</v>
      </c>
      <c r="I5" s="748">
        <v>11872879</v>
      </c>
      <c r="J5" s="748">
        <v>1693311</v>
      </c>
      <c r="K5" s="748">
        <v>10179568</v>
      </c>
    </row>
    <row r="6" spans="1:11" s="544" customFormat="1" ht="12" customHeight="1" x14ac:dyDescent="0.35">
      <c r="A6" s="385"/>
      <c r="B6" s="223" t="s">
        <v>7</v>
      </c>
      <c r="C6" s="225">
        <v>36684</v>
      </c>
      <c r="D6" s="225">
        <v>1171</v>
      </c>
      <c r="E6" s="225">
        <v>35513</v>
      </c>
      <c r="F6" s="225">
        <v>538821</v>
      </c>
      <c r="G6" s="225">
        <v>47094</v>
      </c>
      <c r="H6" s="225">
        <v>491727</v>
      </c>
      <c r="I6" s="225">
        <v>10575708</v>
      </c>
      <c r="J6" s="225">
        <v>954406</v>
      </c>
      <c r="K6" s="225">
        <v>9621302</v>
      </c>
    </row>
    <row r="7" spans="1:11" s="544" customFormat="1" ht="12" customHeight="1" x14ac:dyDescent="0.35">
      <c r="A7" s="606"/>
      <c r="B7" s="227" t="s">
        <v>8</v>
      </c>
      <c r="C7" s="228">
        <v>1274</v>
      </c>
      <c r="D7" s="228">
        <v>464</v>
      </c>
      <c r="E7" s="228">
        <v>810</v>
      </c>
      <c r="F7" s="228">
        <v>45100</v>
      </c>
      <c r="G7" s="228">
        <v>26094</v>
      </c>
      <c r="H7" s="228">
        <v>19006</v>
      </c>
      <c r="I7" s="228">
        <v>1297171</v>
      </c>
      <c r="J7" s="228">
        <v>738905</v>
      </c>
      <c r="K7" s="228">
        <v>558266</v>
      </c>
    </row>
    <row r="8" spans="1:11" s="544" customFormat="1" ht="12" customHeight="1" x14ac:dyDescent="0.35">
      <c r="A8" s="605">
        <v>2536</v>
      </c>
      <c r="B8" s="279" t="s">
        <v>2</v>
      </c>
      <c r="C8" s="280">
        <v>37511</v>
      </c>
      <c r="D8" s="280">
        <v>1625</v>
      </c>
      <c r="E8" s="280">
        <v>35886</v>
      </c>
      <c r="F8" s="280">
        <v>619922</v>
      </c>
      <c r="G8" s="280">
        <v>78194</v>
      </c>
      <c r="H8" s="280">
        <v>541728</v>
      </c>
      <c r="I8" s="280">
        <v>12307334</v>
      </c>
      <c r="J8" s="280">
        <v>1742003</v>
      </c>
      <c r="K8" s="280">
        <v>10565331</v>
      </c>
    </row>
    <row r="9" spans="1:11" s="544" customFormat="1" ht="12" customHeight="1" x14ac:dyDescent="0.35">
      <c r="A9" s="385"/>
      <c r="B9" s="223" t="s">
        <v>7</v>
      </c>
      <c r="C9" s="225">
        <v>36280</v>
      </c>
      <c r="D9" s="225">
        <v>1158</v>
      </c>
      <c r="E9" s="225">
        <v>35122</v>
      </c>
      <c r="F9" s="225">
        <v>566671</v>
      </c>
      <c r="G9" s="225">
        <v>47697</v>
      </c>
      <c r="H9" s="225">
        <v>518974</v>
      </c>
      <c r="I9" s="225">
        <v>10957241</v>
      </c>
      <c r="J9" s="225">
        <v>968593</v>
      </c>
      <c r="K9" s="225">
        <v>9988648</v>
      </c>
    </row>
    <row r="10" spans="1:11" s="544" customFormat="1" ht="12" customHeight="1" x14ac:dyDescent="0.35">
      <c r="A10" s="605"/>
      <c r="B10" s="281" t="s">
        <v>8</v>
      </c>
      <c r="C10" s="240">
        <v>1231</v>
      </c>
      <c r="D10" s="240">
        <v>467</v>
      </c>
      <c r="E10" s="240">
        <v>764</v>
      </c>
      <c r="F10" s="240">
        <v>53251</v>
      </c>
      <c r="G10" s="240">
        <v>30497</v>
      </c>
      <c r="H10" s="240">
        <v>22754</v>
      </c>
      <c r="I10" s="240">
        <v>1350093</v>
      </c>
      <c r="J10" s="240">
        <v>773410</v>
      </c>
      <c r="K10" s="240">
        <v>576683</v>
      </c>
    </row>
    <row r="11" spans="1:11" s="544" customFormat="1" ht="12" customHeight="1" x14ac:dyDescent="0.35">
      <c r="A11" s="603">
        <v>2537</v>
      </c>
      <c r="B11" s="279" t="s">
        <v>2</v>
      </c>
      <c r="C11" s="280">
        <v>38327</v>
      </c>
      <c r="D11" s="280">
        <v>1628</v>
      </c>
      <c r="E11" s="280">
        <v>36699</v>
      </c>
      <c r="F11" s="280">
        <v>621887</v>
      </c>
      <c r="G11" s="280">
        <v>77619</v>
      </c>
      <c r="H11" s="280">
        <v>544268</v>
      </c>
      <c r="I11" s="280">
        <v>12508074</v>
      </c>
      <c r="J11" s="280">
        <v>1768133</v>
      </c>
      <c r="K11" s="280">
        <v>10739941</v>
      </c>
    </row>
    <row r="12" spans="1:11" s="544" customFormat="1" ht="12" customHeight="1" x14ac:dyDescent="0.35">
      <c r="A12" s="385"/>
      <c r="B12" s="223" t="s">
        <v>7</v>
      </c>
      <c r="C12" s="225">
        <v>36979</v>
      </c>
      <c r="D12" s="225">
        <v>1160</v>
      </c>
      <c r="E12" s="225">
        <v>35819</v>
      </c>
      <c r="F12" s="225">
        <v>569951</v>
      </c>
      <c r="G12" s="225">
        <v>48589</v>
      </c>
      <c r="H12" s="225">
        <v>521362</v>
      </c>
      <c r="I12" s="225">
        <v>11112007</v>
      </c>
      <c r="J12" s="225">
        <v>987555</v>
      </c>
      <c r="K12" s="225">
        <v>10124452</v>
      </c>
    </row>
    <row r="13" spans="1:11" s="544" customFormat="1" ht="12" customHeight="1" x14ac:dyDescent="0.35">
      <c r="A13" s="606"/>
      <c r="B13" s="227" t="s">
        <v>8</v>
      </c>
      <c r="C13" s="228">
        <v>1348</v>
      </c>
      <c r="D13" s="228">
        <v>468</v>
      </c>
      <c r="E13" s="228">
        <v>880</v>
      </c>
      <c r="F13" s="228">
        <v>51936</v>
      </c>
      <c r="G13" s="228">
        <v>29030</v>
      </c>
      <c r="H13" s="228">
        <v>22906</v>
      </c>
      <c r="I13" s="228">
        <v>1396067</v>
      </c>
      <c r="J13" s="228">
        <v>780578</v>
      </c>
      <c r="K13" s="228">
        <v>615489</v>
      </c>
    </row>
    <row r="14" spans="1:11" s="544" customFormat="1" ht="12" customHeight="1" x14ac:dyDescent="0.35">
      <c r="A14" s="605">
        <v>2538</v>
      </c>
      <c r="B14" s="279" t="s">
        <v>2</v>
      </c>
      <c r="C14" s="280">
        <v>38408</v>
      </c>
      <c r="D14" s="280">
        <v>1641</v>
      </c>
      <c r="E14" s="280">
        <v>36767</v>
      </c>
      <c r="F14" s="280">
        <v>633652</v>
      </c>
      <c r="G14" s="280">
        <v>80480</v>
      </c>
      <c r="H14" s="280">
        <v>553172</v>
      </c>
      <c r="I14" s="280">
        <v>12788577</v>
      </c>
      <c r="J14" s="280">
        <v>1761227</v>
      </c>
      <c r="K14" s="280">
        <v>11027350</v>
      </c>
    </row>
    <row r="15" spans="1:11" s="544" customFormat="1" ht="12" customHeight="1" x14ac:dyDescent="0.35">
      <c r="A15" s="385"/>
      <c r="B15" s="223" t="s">
        <v>7</v>
      </c>
      <c r="C15" s="225">
        <v>37132</v>
      </c>
      <c r="D15" s="225">
        <v>1156</v>
      </c>
      <c r="E15" s="225">
        <v>35976</v>
      </c>
      <c r="F15" s="225">
        <v>578988</v>
      </c>
      <c r="G15" s="225">
        <v>49860</v>
      </c>
      <c r="H15" s="225">
        <v>529128</v>
      </c>
      <c r="I15" s="225">
        <v>11357138</v>
      </c>
      <c r="J15" s="225">
        <v>997154</v>
      </c>
      <c r="K15" s="225">
        <v>10359984</v>
      </c>
    </row>
    <row r="16" spans="1:11" s="544" customFormat="1" ht="12" customHeight="1" x14ac:dyDescent="0.35">
      <c r="A16" s="605"/>
      <c r="B16" s="281" t="s">
        <v>8</v>
      </c>
      <c r="C16" s="240">
        <v>1276</v>
      </c>
      <c r="D16" s="240">
        <v>485</v>
      </c>
      <c r="E16" s="240">
        <v>791</v>
      </c>
      <c r="F16" s="240">
        <v>54664</v>
      </c>
      <c r="G16" s="240">
        <v>30620</v>
      </c>
      <c r="H16" s="240">
        <v>24044</v>
      </c>
      <c r="I16" s="240">
        <v>1431439</v>
      </c>
      <c r="J16" s="240">
        <v>764073</v>
      </c>
      <c r="K16" s="240">
        <v>667366</v>
      </c>
    </row>
    <row r="17" spans="1:11" s="544" customFormat="1" ht="12" customHeight="1" x14ac:dyDescent="0.35">
      <c r="A17" s="603">
        <v>2539</v>
      </c>
      <c r="B17" s="279" t="s">
        <v>2</v>
      </c>
      <c r="C17" s="280">
        <v>38580</v>
      </c>
      <c r="D17" s="280">
        <v>1647</v>
      </c>
      <c r="E17" s="280">
        <v>36933</v>
      </c>
      <c r="F17" s="280">
        <v>646143</v>
      </c>
      <c r="G17" s="280">
        <v>82853</v>
      </c>
      <c r="H17" s="280">
        <v>563290</v>
      </c>
      <c r="I17" s="280">
        <v>13194805</v>
      </c>
      <c r="J17" s="280">
        <v>1807421</v>
      </c>
      <c r="K17" s="280">
        <v>11387384</v>
      </c>
    </row>
    <row r="18" spans="1:11" s="544" customFormat="1" ht="12" customHeight="1" x14ac:dyDescent="0.35">
      <c r="A18" s="385"/>
      <c r="B18" s="223" t="s">
        <v>7</v>
      </c>
      <c r="C18" s="225">
        <v>37298</v>
      </c>
      <c r="D18" s="225">
        <v>1157</v>
      </c>
      <c r="E18" s="225">
        <v>36141</v>
      </c>
      <c r="F18" s="225">
        <v>587685</v>
      </c>
      <c r="G18" s="225">
        <v>50564</v>
      </c>
      <c r="H18" s="225">
        <v>537121</v>
      </c>
      <c r="I18" s="225">
        <v>11700152</v>
      </c>
      <c r="J18" s="225">
        <v>998166</v>
      </c>
      <c r="K18" s="225">
        <v>10701986</v>
      </c>
    </row>
    <row r="19" spans="1:11" s="544" customFormat="1" ht="12" customHeight="1" x14ac:dyDescent="0.35">
      <c r="A19" s="606"/>
      <c r="B19" s="227" t="s">
        <v>8</v>
      </c>
      <c r="C19" s="228">
        <v>1282</v>
      </c>
      <c r="D19" s="228">
        <v>490</v>
      </c>
      <c r="E19" s="228">
        <v>792</v>
      </c>
      <c r="F19" s="228">
        <v>58458</v>
      </c>
      <c r="G19" s="228">
        <v>32289</v>
      </c>
      <c r="H19" s="228">
        <v>26169</v>
      </c>
      <c r="I19" s="228">
        <v>1494653</v>
      </c>
      <c r="J19" s="228">
        <v>809255</v>
      </c>
      <c r="K19" s="228">
        <v>685398</v>
      </c>
    </row>
    <row r="20" spans="1:11" s="544" customFormat="1" ht="12" customHeight="1" x14ac:dyDescent="0.35">
      <c r="A20" s="605">
        <v>2540</v>
      </c>
      <c r="B20" s="279" t="s">
        <v>2</v>
      </c>
      <c r="C20" s="280" t="s">
        <v>9</v>
      </c>
      <c r="D20" s="280" t="s">
        <v>10</v>
      </c>
      <c r="E20" s="280" t="s">
        <v>127</v>
      </c>
      <c r="F20" s="280" t="s">
        <v>128</v>
      </c>
      <c r="G20" s="280" t="s">
        <v>129</v>
      </c>
      <c r="H20" s="280" t="s">
        <v>11</v>
      </c>
      <c r="I20" s="280" t="s">
        <v>12</v>
      </c>
      <c r="J20" s="280" t="s">
        <v>13</v>
      </c>
      <c r="K20" s="280" t="s">
        <v>14</v>
      </c>
    </row>
    <row r="21" spans="1:11" s="544" customFormat="1" ht="12" customHeight="1" x14ac:dyDescent="0.35">
      <c r="A21" s="385"/>
      <c r="B21" s="223" t="s">
        <v>7</v>
      </c>
      <c r="C21" s="225" t="s">
        <v>15</v>
      </c>
      <c r="D21" s="225" t="s">
        <v>16</v>
      </c>
      <c r="E21" s="225" t="s">
        <v>130</v>
      </c>
      <c r="F21" s="225" t="s">
        <v>131</v>
      </c>
      <c r="G21" s="225" t="s">
        <v>132</v>
      </c>
      <c r="H21" s="225" t="s">
        <v>17</v>
      </c>
      <c r="I21" s="225" t="s">
        <v>18</v>
      </c>
      <c r="J21" s="225" t="s">
        <v>19</v>
      </c>
      <c r="K21" s="225" t="s">
        <v>20</v>
      </c>
    </row>
    <row r="22" spans="1:11" s="544" customFormat="1" ht="12" customHeight="1" x14ac:dyDescent="0.35">
      <c r="A22" s="605"/>
      <c r="B22" s="281" t="s">
        <v>8</v>
      </c>
      <c r="C22" s="240" t="s">
        <v>21</v>
      </c>
      <c r="D22" s="240" t="s">
        <v>22</v>
      </c>
      <c r="E22" s="240" t="s">
        <v>133</v>
      </c>
      <c r="F22" s="240" t="s">
        <v>134</v>
      </c>
      <c r="G22" s="240" t="s">
        <v>135</v>
      </c>
      <c r="H22" s="240" t="s">
        <v>23</v>
      </c>
      <c r="I22" s="240" t="s">
        <v>24</v>
      </c>
      <c r="J22" s="240" t="s">
        <v>25</v>
      </c>
      <c r="K22" s="240" t="s">
        <v>26</v>
      </c>
    </row>
    <row r="23" spans="1:11" s="544" customFormat="1" ht="12" customHeight="1" x14ac:dyDescent="0.35">
      <c r="A23" s="603">
        <v>2541</v>
      </c>
      <c r="B23" s="279" t="s">
        <v>2</v>
      </c>
      <c r="C23" s="280">
        <v>38716</v>
      </c>
      <c r="D23" s="280">
        <v>1635</v>
      </c>
      <c r="E23" s="280">
        <v>37081</v>
      </c>
      <c r="F23" s="280">
        <v>659530</v>
      </c>
      <c r="G23" s="280">
        <v>83079</v>
      </c>
      <c r="H23" s="280">
        <v>576451</v>
      </c>
      <c r="I23" s="280">
        <v>13859772</v>
      </c>
      <c r="J23" s="280">
        <v>1970779</v>
      </c>
      <c r="K23" s="280">
        <v>11888993</v>
      </c>
    </row>
    <row r="24" spans="1:11" s="544" customFormat="1" ht="12" customHeight="1" x14ac:dyDescent="0.35">
      <c r="A24" s="385"/>
      <c r="B24" s="223" t="s">
        <v>7</v>
      </c>
      <c r="C24" s="225">
        <v>37443</v>
      </c>
      <c r="D24" s="225">
        <v>1146</v>
      </c>
      <c r="E24" s="225">
        <v>36297</v>
      </c>
      <c r="F24" s="225">
        <v>599966</v>
      </c>
      <c r="G24" s="225">
        <v>50748</v>
      </c>
      <c r="H24" s="225">
        <v>549218</v>
      </c>
      <c r="I24" s="225">
        <v>12112763</v>
      </c>
      <c r="J24" s="225">
        <v>967166</v>
      </c>
      <c r="K24" s="225">
        <v>11145597</v>
      </c>
    </row>
    <row r="25" spans="1:11" s="544" customFormat="1" ht="12" customHeight="1" x14ac:dyDescent="0.35">
      <c r="A25" s="606"/>
      <c r="B25" s="227" t="s">
        <v>8</v>
      </c>
      <c r="C25" s="228">
        <v>1273</v>
      </c>
      <c r="D25" s="228">
        <v>489</v>
      </c>
      <c r="E25" s="228">
        <v>784</v>
      </c>
      <c r="F25" s="228">
        <v>59564</v>
      </c>
      <c r="G25" s="228">
        <v>32331</v>
      </c>
      <c r="H25" s="228">
        <v>27233</v>
      </c>
      <c r="I25" s="228">
        <v>1747009</v>
      </c>
      <c r="J25" s="228">
        <v>1003613</v>
      </c>
      <c r="K25" s="228">
        <v>743396</v>
      </c>
    </row>
    <row r="26" spans="1:11" s="544" customFormat="1" ht="12" customHeight="1" x14ac:dyDescent="0.35">
      <c r="A26" s="605">
        <v>2542</v>
      </c>
      <c r="B26" s="279" t="s">
        <v>2</v>
      </c>
      <c r="C26" s="280">
        <v>38562</v>
      </c>
      <c r="D26" s="280">
        <v>1641</v>
      </c>
      <c r="E26" s="280">
        <v>36921</v>
      </c>
      <c r="F26" s="280">
        <v>655266</v>
      </c>
      <c r="G26" s="280">
        <v>84959</v>
      </c>
      <c r="H26" s="280">
        <v>570307</v>
      </c>
      <c r="I26" s="280">
        <v>13905303</v>
      </c>
      <c r="J26" s="280">
        <v>1917128</v>
      </c>
      <c r="K26" s="280">
        <v>11988175</v>
      </c>
    </row>
    <row r="27" spans="1:11" s="544" customFormat="1" ht="12" customHeight="1" x14ac:dyDescent="0.35">
      <c r="A27" s="385"/>
      <c r="B27" s="223" t="s">
        <v>7</v>
      </c>
      <c r="C27" s="225">
        <v>37297</v>
      </c>
      <c r="D27" s="225">
        <v>1149</v>
      </c>
      <c r="E27" s="225">
        <v>36148</v>
      </c>
      <c r="F27" s="225">
        <v>592572</v>
      </c>
      <c r="G27" s="225">
        <v>50907</v>
      </c>
      <c r="H27" s="225">
        <v>541665</v>
      </c>
      <c r="I27" s="225">
        <v>12147342</v>
      </c>
      <c r="J27" s="225">
        <v>943253</v>
      </c>
      <c r="K27" s="225">
        <v>11204089</v>
      </c>
    </row>
    <row r="28" spans="1:11" s="544" customFormat="1" ht="12" customHeight="1" x14ac:dyDescent="0.35">
      <c r="A28" s="605"/>
      <c r="B28" s="281" t="s">
        <v>8</v>
      </c>
      <c r="C28" s="240">
        <v>1265</v>
      </c>
      <c r="D28" s="240">
        <v>492</v>
      </c>
      <c r="E28" s="240">
        <v>773</v>
      </c>
      <c r="F28" s="240">
        <v>62694</v>
      </c>
      <c r="G28" s="240">
        <v>34052</v>
      </c>
      <c r="H28" s="240">
        <v>28642</v>
      </c>
      <c r="I28" s="240">
        <v>1757961</v>
      </c>
      <c r="J28" s="240">
        <v>973875</v>
      </c>
      <c r="K28" s="240">
        <v>784086</v>
      </c>
    </row>
    <row r="29" spans="1:11" s="544" customFormat="1" ht="12" customHeight="1" x14ac:dyDescent="0.35">
      <c r="A29" s="603">
        <v>2543</v>
      </c>
      <c r="B29" s="279" t="s">
        <v>2</v>
      </c>
      <c r="C29" s="280">
        <v>38622</v>
      </c>
      <c r="D29" s="280">
        <v>1628</v>
      </c>
      <c r="E29" s="280">
        <v>36994</v>
      </c>
      <c r="F29" s="280">
        <v>657799</v>
      </c>
      <c r="G29" s="280">
        <v>83274</v>
      </c>
      <c r="H29" s="280">
        <v>574525</v>
      </c>
      <c r="I29" s="280">
        <v>14079316</v>
      </c>
      <c r="J29" s="280">
        <v>2033275</v>
      </c>
      <c r="K29" s="280">
        <v>12046041</v>
      </c>
    </row>
    <row r="30" spans="1:11" s="544" customFormat="1" ht="12" customHeight="1" x14ac:dyDescent="0.35">
      <c r="A30" s="385"/>
      <c r="B30" s="223" t="s">
        <v>7</v>
      </c>
      <c r="C30" s="225">
        <v>37191</v>
      </c>
      <c r="D30" s="225">
        <v>1139</v>
      </c>
      <c r="E30" s="225">
        <v>36052</v>
      </c>
      <c r="F30" s="225">
        <v>596352</v>
      </c>
      <c r="G30" s="225">
        <v>49884</v>
      </c>
      <c r="H30" s="225">
        <v>546468</v>
      </c>
      <c r="I30" s="225">
        <v>12195104</v>
      </c>
      <c r="J30" s="225">
        <v>943440</v>
      </c>
      <c r="K30" s="225">
        <v>11251664</v>
      </c>
    </row>
    <row r="31" spans="1:11" s="544" customFormat="1" ht="12" customHeight="1" x14ac:dyDescent="0.35">
      <c r="A31" s="606"/>
      <c r="B31" s="227" t="s">
        <v>8</v>
      </c>
      <c r="C31" s="228">
        <v>1431</v>
      </c>
      <c r="D31" s="228">
        <v>489</v>
      </c>
      <c r="E31" s="228">
        <v>942</v>
      </c>
      <c r="F31" s="228">
        <v>61447</v>
      </c>
      <c r="G31" s="228">
        <v>33390</v>
      </c>
      <c r="H31" s="228">
        <v>28057</v>
      </c>
      <c r="I31" s="228">
        <v>1884212</v>
      </c>
      <c r="J31" s="228">
        <v>1089835</v>
      </c>
      <c r="K31" s="228">
        <v>794377</v>
      </c>
    </row>
    <row r="32" spans="1:11" s="544" customFormat="1" ht="12" customHeight="1" x14ac:dyDescent="0.35">
      <c r="A32" s="605">
        <v>2544</v>
      </c>
      <c r="B32" s="279" t="s">
        <v>2</v>
      </c>
      <c r="C32" s="280">
        <v>38447</v>
      </c>
      <c r="D32" s="280">
        <v>1614</v>
      </c>
      <c r="E32" s="280">
        <v>36833</v>
      </c>
      <c r="F32" s="280">
        <v>658240</v>
      </c>
      <c r="G32" s="280">
        <v>82612</v>
      </c>
      <c r="H32" s="280">
        <v>575628</v>
      </c>
      <c r="I32" s="280">
        <v>14117175</v>
      </c>
      <c r="J32" s="280">
        <v>2091226</v>
      </c>
      <c r="K32" s="280">
        <v>12025949</v>
      </c>
    </row>
    <row r="33" spans="1:11" s="544" customFormat="1" ht="12" customHeight="1" x14ac:dyDescent="0.35">
      <c r="A33" s="385"/>
      <c r="B33" s="223" t="s">
        <v>7</v>
      </c>
      <c r="C33" s="225">
        <v>37183</v>
      </c>
      <c r="D33" s="225">
        <v>1117</v>
      </c>
      <c r="E33" s="225">
        <v>36066</v>
      </c>
      <c r="F33" s="225">
        <v>594532</v>
      </c>
      <c r="G33" s="225">
        <v>49407</v>
      </c>
      <c r="H33" s="225">
        <v>545125</v>
      </c>
      <c r="I33" s="225">
        <v>12136361</v>
      </c>
      <c r="J33" s="225">
        <v>948246</v>
      </c>
      <c r="K33" s="225">
        <v>11188115</v>
      </c>
    </row>
    <row r="34" spans="1:11" s="544" customFormat="1" ht="12" customHeight="1" x14ac:dyDescent="0.35">
      <c r="A34" s="605"/>
      <c r="B34" s="281" t="s">
        <v>8</v>
      </c>
      <c r="C34" s="240">
        <v>1264</v>
      </c>
      <c r="D34" s="240">
        <v>497</v>
      </c>
      <c r="E34" s="240">
        <v>767</v>
      </c>
      <c r="F34" s="240">
        <v>63708</v>
      </c>
      <c r="G34" s="240">
        <v>33205</v>
      </c>
      <c r="H34" s="240">
        <v>30503</v>
      </c>
      <c r="I34" s="240">
        <v>1980814</v>
      </c>
      <c r="J34" s="240">
        <v>1142980</v>
      </c>
      <c r="K34" s="240">
        <v>837834</v>
      </c>
    </row>
    <row r="35" spans="1:11" s="544" customFormat="1" ht="12" customHeight="1" x14ac:dyDescent="0.35">
      <c r="A35" s="603">
        <v>2545</v>
      </c>
      <c r="B35" s="279" t="s">
        <v>2</v>
      </c>
      <c r="C35" s="280">
        <v>38292</v>
      </c>
      <c r="D35" s="280">
        <v>1637</v>
      </c>
      <c r="E35" s="280">
        <v>36655</v>
      </c>
      <c r="F35" s="280">
        <v>645893</v>
      </c>
      <c r="G35" s="280">
        <v>84515</v>
      </c>
      <c r="H35" s="280">
        <v>561378</v>
      </c>
      <c r="I35" s="280">
        <v>14223278</v>
      </c>
      <c r="J35" s="280">
        <f>SUM(J36:J37)</f>
        <v>2168787</v>
      </c>
      <c r="K35" s="280">
        <v>12054491</v>
      </c>
    </row>
    <row r="36" spans="1:11" s="544" customFormat="1" ht="12" customHeight="1" x14ac:dyDescent="0.35">
      <c r="A36" s="385"/>
      <c r="B36" s="223" t="s">
        <v>7</v>
      </c>
      <c r="C36" s="225">
        <v>36842</v>
      </c>
      <c r="D36" s="225">
        <v>1126</v>
      </c>
      <c r="E36" s="225">
        <v>35716</v>
      </c>
      <c r="F36" s="225">
        <v>580097</v>
      </c>
      <c r="G36" s="225">
        <v>49225</v>
      </c>
      <c r="H36" s="225">
        <v>530872</v>
      </c>
      <c r="I36" s="225">
        <v>12134583</v>
      </c>
      <c r="J36" s="225">
        <v>942510</v>
      </c>
      <c r="K36" s="225">
        <v>11192073</v>
      </c>
    </row>
    <row r="37" spans="1:11" s="544" customFormat="1" ht="12" customHeight="1" x14ac:dyDescent="0.35">
      <c r="A37" s="606"/>
      <c r="B37" s="227" t="s">
        <v>8</v>
      </c>
      <c r="C37" s="228">
        <v>1450</v>
      </c>
      <c r="D37" s="228">
        <v>511</v>
      </c>
      <c r="E37" s="228">
        <v>939</v>
      </c>
      <c r="F37" s="228">
        <v>65796</v>
      </c>
      <c r="G37" s="228">
        <v>35290</v>
      </c>
      <c r="H37" s="228">
        <v>30506</v>
      </c>
      <c r="I37" s="228">
        <v>2088695</v>
      </c>
      <c r="J37" s="228">
        <v>1226277</v>
      </c>
      <c r="K37" s="228">
        <v>862418</v>
      </c>
    </row>
    <row r="38" spans="1:11" s="544" customFormat="1" ht="12" customHeight="1" x14ac:dyDescent="0.35">
      <c r="A38" s="605">
        <v>2546</v>
      </c>
      <c r="B38" s="279" t="s">
        <v>27</v>
      </c>
      <c r="C38" s="640">
        <v>38099</v>
      </c>
      <c r="D38" s="280">
        <v>1612</v>
      </c>
      <c r="E38" s="280">
        <v>36487</v>
      </c>
      <c r="F38" s="640">
        <v>630770</v>
      </c>
      <c r="G38" s="280">
        <v>84693</v>
      </c>
      <c r="H38" s="280">
        <v>564077</v>
      </c>
      <c r="I38" s="282">
        <v>14095564</v>
      </c>
      <c r="J38" s="280">
        <v>2175051</v>
      </c>
      <c r="K38" s="280">
        <v>11920513</v>
      </c>
    </row>
    <row r="39" spans="1:11" s="544" customFormat="1" ht="12" customHeight="1" x14ac:dyDescent="0.35">
      <c r="A39" s="385"/>
      <c r="B39" s="223" t="s">
        <v>149</v>
      </c>
      <c r="C39" s="225">
        <v>36863</v>
      </c>
      <c r="D39" s="225">
        <v>1164</v>
      </c>
      <c r="E39" s="225">
        <v>35699</v>
      </c>
      <c r="F39" s="225">
        <v>593230</v>
      </c>
      <c r="G39" s="225">
        <v>70275</v>
      </c>
      <c r="H39" s="225">
        <v>522955</v>
      </c>
      <c r="I39" s="225">
        <v>13275835</v>
      </c>
      <c r="J39" s="225">
        <v>1818564</v>
      </c>
      <c r="K39" s="225">
        <v>11457271</v>
      </c>
    </row>
    <row r="40" spans="1:11" s="544" customFormat="1" ht="12" customHeight="1" x14ac:dyDescent="0.35">
      <c r="A40" s="605"/>
      <c r="B40" s="227" t="s">
        <v>8</v>
      </c>
      <c r="C40" s="228">
        <v>1236</v>
      </c>
      <c r="D40" s="228">
        <v>448</v>
      </c>
      <c r="E40" s="228">
        <v>788</v>
      </c>
      <c r="F40" s="228">
        <v>37540</v>
      </c>
      <c r="G40" s="228">
        <v>14418</v>
      </c>
      <c r="H40" s="228">
        <v>23122</v>
      </c>
      <c r="I40" s="228">
        <v>819729</v>
      </c>
      <c r="J40" s="228">
        <v>356487</v>
      </c>
      <c r="K40" s="228">
        <v>463242</v>
      </c>
    </row>
    <row r="41" spans="1:11" s="544" customFormat="1" ht="12" customHeight="1" x14ac:dyDescent="0.35">
      <c r="A41" s="603">
        <v>2547</v>
      </c>
      <c r="B41" s="279" t="s">
        <v>2</v>
      </c>
      <c r="C41" s="280">
        <v>38468</v>
      </c>
      <c r="D41" s="280">
        <v>1600</v>
      </c>
      <c r="E41" s="280">
        <v>36868</v>
      </c>
      <c r="F41" s="280">
        <v>642819</v>
      </c>
      <c r="G41" s="280">
        <v>84965</v>
      </c>
      <c r="H41" s="280">
        <v>557854</v>
      </c>
      <c r="I41" s="280">
        <v>14398048</v>
      </c>
      <c r="J41" s="280">
        <v>2159823</v>
      </c>
      <c r="K41" s="280">
        <v>12238225</v>
      </c>
    </row>
    <row r="42" spans="1:11" s="544" customFormat="1" ht="12" customHeight="1" x14ac:dyDescent="0.35">
      <c r="A42" s="385"/>
      <c r="B42" s="223" t="s">
        <v>7</v>
      </c>
      <c r="C42" s="225">
        <v>36797</v>
      </c>
      <c r="D42" s="225">
        <v>1139</v>
      </c>
      <c r="E42" s="225">
        <v>35658</v>
      </c>
      <c r="F42" s="225">
        <v>599210</v>
      </c>
      <c r="G42" s="225">
        <v>70217</v>
      </c>
      <c r="H42" s="225">
        <v>528993</v>
      </c>
      <c r="I42" s="225">
        <v>13507008</v>
      </c>
      <c r="J42" s="225">
        <v>1796614</v>
      </c>
      <c r="K42" s="225">
        <v>11710394</v>
      </c>
    </row>
    <row r="43" spans="1:11" s="544" customFormat="1" ht="12" customHeight="1" x14ac:dyDescent="0.35">
      <c r="A43" s="606"/>
      <c r="B43" s="227" t="s">
        <v>8</v>
      </c>
      <c r="C43" s="228">
        <v>1671</v>
      </c>
      <c r="D43" s="228">
        <v>461</v>
      </c>
      <c r="E43" s="228">
        <v>1210</v>
      </c>
      <c r="F43" s="228">
        <v>43609</v>
      </c>
      <c r="G43" s="228">
        <v>14748</v>
      </c>
      <c r="H43" s="228">
        <v>28861</v>
      </c>
      <c r="I43" s="228">
        <v>891040</v>
      </c>
      <c r="J43" s="228">
        <v>363209</v>
      </c>
      <c r="K43" s="228">
        <v>527831</v>
      </c>
    </row>
    <row r="44" spans="1:11" s="544" customFormat="1" ht="12" customHeight="1" x14ac:dyDescent="0.35">
      <c r="A44" s="605">
        <v>2548</v>
      </c>
      <c r="B44" s="279" t="s">
        <v>2</v>
      </c>
      <c r="C44" s="280">
        <v>38331</v>
      </c>
      <c r="D44" s="280">
        <v>1542</v>
      </c>
      <c r="E44" s="280">
        <v>36789</v>
      </c>
      <c r="F44" s="280">
        <v>651801</v>
      </c>
      <c r="G44" s="280">
        <v>76918</v>
      </c>
      <c r="H44" s="280">
        <v>574883</v>
      </c>
      <c r="I44" s="280">
        <v>14443776</v>
      </c>
      <c r="J44" s="280">
        <v>2228907</v>
      </c>
      <c r="K44" s="280">
        <v>12214869</v>
      </c>
    </row>
    <row r="45" spans="1:11" s="544" customFormat="1" ht="12" customHeight="1" x14ac:dyDescent="0.35">
      <c r="A45" s="385"/>
      <c r="B45" s="223" t="s">
        <v>7</v>
      </c>
      <c r="C45" s="225">
        <v>36679</v>
      </c>
      <c r="D45" s="225">
        <v>1078</v>
      </c>
      <c r="E45" s="225">
        <v>35601</v>
      </c>
      <c r="F45" s="225">
        <v>607092</v>
      </c>
      <c r="G45" s="225">
        <v>62241</v>
      </c>
      <c r="H45" s="225">
        <v>544851</v>
      </c>
      <c r="I45" s="225">
        <v>13561542</v>
      </c>
      <c r="J45" s="225">
        <v>1866807</v>
      </c>
      <c r="K45" s="225">
        <v>11694735</v>
      </c>
    </row>
    <row r="46" spans="1:11" s="544" customFormat="1" ht="12" customHeight="1" x14ac:dyDescent="0.35">
      <c r="A46" s="605"/>
      <c r="B46" s="281" t="s">
        <v>8</v>
      </c>
      <c r="C46" s="240">
        <v>1652</v>
      </c>
      <c r="D46" s="240">
        <v>464</v>
      </c>
      <c r="E46" s="240">
        <v>1188</v>
      </c>
      <c r="F46" s="240">
        <v>44709</v>
      </c>
      <c r="G46" s="240">
        <v>14677</v>
      </c>
      <c r="H46" s="240">
        <v>30032</v>
      </c>
      <c r="I46" s="240">
        <v>882234</v>
      </c>
      <c r="J46" s="240">
        <v>362100</v>
      </c>
      <c r="K46" s="240">
        <v>520134</v>
      </c>
    </row>
    <row r="47" spans="1:11" s="544" customFormat="1" ht="12" customHeight="1" x14ac:dyDescent="0.35">
      <c r="A47" s="603">
        <v>2549</v>
      </c>
      <c r="B47" s="279" t="s">
        <v>2</v>
      </c>
      <c r="C47" s="280">
        <v>38318</v>
      </c>
      <c r="D47" s="280">
        <v>1520</v>
      </c>
      <c r="E47" s="280">
        <v>36798</v>
      </c>
      <c r="F47" s="280">
        <v>675311</v>
      </c>
      <c r="G47" s="280">
        <v>88579</v>
      </c>
      <c r="H47" s="280">
        <v>586732</v>
      </c>
      <c r="I47" s="280">
        <v>14622313</v>
      </c>
      <c r="J47" s="280">
        <v>2356589</v>
      </c>
      <c r="K47" s="280">
        <v>12265724</v>
      </c>
    </row>
    <row r="48" spans="1:11" s="544" customFormat="1" ht="12" customHeight="1" x14ac:dyDescent="0.35">
      <c r="A48" s="385"/>
      <c r="B48" s="223" t="s">
        <v>7</v>
      </c>
      <c r="C48" s="225">
        <v>36650</v>
      </c>
      <c r="D48" s="225">
        <v>1058</v>
      </c>
      <c r="E48" s="225">
        <v>35592</v>
      </c>
      <c r="F48" s="225">
        <v>627501</v>
      </c>
      <c r="G48" s="225">
        <v>71325</v>
      </c>
      <c r="H48" s="225">
        <v>556176</v>
      </c>
      <c r="I48" s="283">
        <v>13730409</v>
      </c>
      <c r="J48" s="225">
        <v>1998223</v>
      </c>
      <c r="K48" s="225">
        <v>11732186</v>
      </c>
    </row>
    <row r="49" spans="1:11" s="544" customFormat="1" ht="12" customHeight="1" x14ac:dyDescent="0.35">
      <c r="A49" s="606"/>
      <c r="B49" s="227" t="s">
        <v>8</v>
      </c>
      <c r="C49" s="228">
        <v>1668</v>
      </c>
      <c r="D49" s="228">
        <v>462</v>
      </c>
      <c r="E49" s="228">
        <v>1206</v>
      </c>
      <c r="F49" s="228">
        <v>47810</v>
      </c>
      <c r="G49" s="228">
        <v>17254</v>
      </c>
      <c r="H49" s="228">
        <v>30556</v>
      </c>
      <c r="I49" s="284">
        <v>891904</v>
      </c>
      <c r="J49" s="228">
        <v>358366</v>
      </c>
      <c r="K49" s="228">
        <v>533538</v>
      </c>
    </row>
    <row r="50" spans="1:11" s="544" customFormat="1" ht="12" customHeight="1" x14ac:dyDescent="0.35">
      <c r="A50" s="605">
        <v>2550</v>
      </c>
      <c r="B50" s="279" t="s">
        <v>2</v>
      </c>
      <c r="C50" s="279">
        <v>38527</v>
      </c>
      <c r="D50" s="279">
        <v>1547</v>
      </c>
      <c r="E50" s="279">
        <v>36980</v>
      </c>
      <c r="F50" s="279">
        <v>700442</v>
      </c>
      <c r="G50" s="279">
        <v>92676</v>
      </c>
      <c r="H50" s="279">
        <v>607766</v>
      </c>
      <c r="I50" s="279">
        <v>14482194</v>
      </c>
      <c r="J50" s="279">
        <v>2253000</v>
      </c>
      <c r="K50" s="279">
        <v>12229194</v>
      </c>
    </row>
    <row r="51" spans="1:11" s="544" customFormat="1" ht="12" customHeight="1" x14ac:dyDescent="0.35">
      <c r="A51" s="385"/>
      <c r="B51" s="223" t="s">
        <v>7</v>
      </c>
      <c r="C51" s="223">
        <v>36712</v>
      </c>
      <c r="D51" s="223">
        <v>1083</v>
      </c>
      <c r="E51" s="223">
        <v>35629</v>
      </c>
      <c r="F51" s="223">
        <v>651897</v>
      </c>
      <c r="G51" s="223">
        <v>75983</v>
      </c>
      <c r="H51" s="223">
        <v>575914</v>
      </c>
      <c r="I51" s="223">
        <v>13538982</v>
      </c>
      <c r="J51" s="223">
        <v>1896696</v>
      </c>
      <c r="K51" s="223">
        <v>11642286</v>
      </c>
    </row>
    <row r="52" spans="1:11" s="544" customFormat="1" ht="12" customHeight="1" x14ac:dyDescent="0.35">
      <c r="A52" s="606"/>
      <c r="B52" s="227" t="s">
        <v>8</v>
      </c>
      <c r="C52" s="227">
        <v>1815</v>
      </c>
      <c r="D52" s="227">
        <v>464</v>
      </c>
      <c r="E52" s="227">
        <v>1351</v>
      </c>
      <c r="F52" s="227">
        <v>48545</v>
      </c>
      <c r="G52" s="227">
        <v>16693</v>
      </c>
      <c r="H52" s="227">
        <v>31852</v>
      </c>
      <c r="I52" s="227">
        <v>943212</v>
      </c>
      <c r="J52" s="227">
        <v>356304</v>
      </c>
      <c r="K52" s="227">
        <v>586908</v>
      </c>
    </row>
    <row r="53" spans="1:11" s="544" customFormat="1" ht="12" customHeight="1" x14ac:dyDescent="0.35">
      <c r="A53" s="605">
        <v>2551</v>
      </c>
      <c r="B53" s="279" t="s">
        <v>2</v>
      </c>
      <c r="C53" s="279">
        <v>38455</v>
      </c>
      <c r="D53" s="279">
        <v>1534</v>
      </c>
      <c r="E53" s="279">
        <v>36921</v>
      </c>
      <c r="F53" s="279">
        <v>703463</v>
      </c>
      <c r="G53" s="279">
        <v>94231</v>
      </c>
      <c r="H53" s="279">
        <v>609232</v>
      </c>
      <c r="I53" s="279">
        <v>14338146</v>
      </c>
      <c r="J53" s="279">
        <v>2198406</v>
      </c>
      <c r="K53" s="279">
        <v>12139740</v>
      </c>
    </row>
    <row r="54" spans="1:11" s="544" customFormat="1" ht="12" customHeight="1" x14ac:dyDescent="0.35">
      <c r="A54" s="385"/>
      <c r="B54" s="223" t="s">
        <v>7</v>
      </c>
      <c r="C54" s="223">
        <v>36288</v>
      </c>
      <c r="D54" s="223">
        <v>1065</v>
      </c>
      <c r="E54" s="223">
        <v>35223</v>
      </c>
      <c r="F54" s="223">
        <v>643437</v>
      </c>
      <c r="G54" s="223">
        <v>76785</v>
      </c>
      <c r="H54" s="223">
        <v>566652</v>
      </c>
      <c r="I54" s="223">
        <v>13235279</v>
      </c>
      <c r="J54" s="223">
        <v>1843990</v>
      </c>
      <c r="K54" s="223">
        <v>11391289</v>
      </c>
    </row>
    <row r="55" spans="1:11" s="544" customFormat="1" ht="12" customHeight="1" x14ac:dyDescent="0.35">
      <c r="A55" s="606"/>
      <c r="B55" s="227" t="s">
        <v>8</v>
      </c>
      <c r="C55" s="227">
        <v>2167</v>
      </c>
      <c r="D55" s="227">
        <v>469</v>
      </c>
      <c r="E55" s="227">
        <v>1698</v>
      </c>
      <c r="F55" s="227">
        <v>60026</v>
      </c>
      <c r="G55" s="227">
        <v>17446</v>
      </c>
      <c r="H55" s="227">
        <v>42580</v>
      </c>
      <c r="I55" s="227">
        <v>1102867</v>
      </c>
      <c r="J55" s="227">
        <v>354416</v>
      </c>
      <c r="K55" s="227">
        <v>748451</v>
      </c>
    </row>
    <row r="56" spans="1:11" s="544" customFormat="1" ht="12" customHeight="1" x14ac:dyDescent="0.35">
      <c r="A56" s="605">
        <v>2552</v>
      </c>
      <c r="B56" s="279" t="s">
        <v>2</v>
      </c>
      <c r="C56" s="279">
        <v>38347</v>
      </c>
      <c r="D56" s="279">
        <v>1521</v>
      </c>
      <c r="E56" s="279">
        <v>36826</v>
      </c>
      <c r="F56" s="279">
        <v>683708</v>
      </c>
      <c r="G56" s="279">
        <v>85214</v>
      </c>
      <c r="H56" s="279">
        <v>598494</v>
      </c>
      <c r="I56" s="279">
        <v>13998328</v>
      </c>
      <c r="J56" s="279">
        <v>2190473</v>
      </c>
      <c r="K56" s="279">
        <v>11807855</v>
      </c>
    </row>
    <row r="57" spans="1:11" s="544" customFormat="1" ht="12" customHeight="1" x14ac:dyDescent="0.35">
      <c r="A57" s="385"/>
      <c r="B57" s="223" t="s">
        <v>7</v>
      </c>
      <c r="C57" s="223">
        <v>36039</v>
      </c>
      <c r="D57" s="223">
        <v>1054</v>
      </c>
      <c r="E57" s="223">
        <v>34985</v>
      </c>
      <c r="F57" s="223">
        <v>622764</v>
      </c>
      <c r="G57" s="223">
        <v>68091</v>
      </c>
      <c r="H57" s="223">
        <v>554673</v>
      </c>
      <c r="I57" s="223">
        <v>12862391</v>
      </c>
      <c r="J57" s="223">
        <v>1835614</v>
      </c>
      <c r="K57" s="223">
        <v>11026777</v>
      </c>
    </row>
    <row r="58" spans="1:11" s="544" customFormat="1" ht="12" customHeight="1" x14ac:dyDescent="0.35">
      <c r="A58" s="606"/>
      <c r="B58" s="227" t="s">
        <v>8</v>
      </c>
      <c r="C58" s="285">
        <v>2308</v>
      </c>
      <c r="D58" s="285">
        <v>467</v>
      </c>
      <c r="E58" s="285">
        <v>1841</v>
      </c>
      <c r="F58" s="285">
        <v>60944</v>
      </c>
      <c r="G58" s="285">
        <v>17123</v>
      </c>
      <c r="H58" s="285">
        <v>43821</v>
      </c>
      <c r="I58" s="285">
        <v>1135937</v>
      </c>
      <c r="J58" s="285">
        <v>354859</v>
      </c>
      <c r="K58" s="285">
        <v>781078</v>
      </c>
    </row>
    <row r="59" spans="1:11" s="544" customFormat="1" ht="12" customHeight="1" x14ac:dyDescent="0.35">
      <c r="A59" s="605">
        <v>2553</v>
      </c>
      <c r="B59" s="279" t="s">
        <v>2</v>
      </c>
      <c r="C59" s="279">
        <v>38376</v>
      </c>
      <c r="D59" s="279">
        <v>1526</v>
      </c>
      <c r="E59" s="279">
        <v>36850</v>
      </c>
      <c r="F59" s="279">
        <v>705447</v>
      </c>
      <c r="G59" s="279">
        <v>89071</v>
      </c>
      <c r="H59" s="279">
        <v>616376</v>
      </c>
      <c r="I59" s="279">
        <v>14150863</v>
      </c>
      <c r="J59" s="279">
        <v>2075928</v>
      </c>
      <c r="K59" s="279">
        <v>12074935</v>
      </c>
    </row>
    <row r="60" spans="1:11" s="544" customFormat="1" ht="12" customHeight="1" x14ac:dyDescent="0.35">
      <c r="A60" s="385"/>
      <c r="B60" s="223" t="s">
        <v>7</v>
      </c>
      <c r="C60" s="223">
        <v>36016</v>
      </c>
      <c r="D60" s="223">
        <v>1054</v>
      </c>
      <c r="E60" s="223">
        <v>34962</v>
      </c>
      <c r="F60" s="223">
        <v>641925</v>
      </c>
      <c r="G60" s="223">
        <v>71182</v>
      </c>
      <c r="H60" s="223">
        <v>570743</v>
      </c>
      <c r="I60" s="223">
        <v>13007815</v>
      </c>
      <c r="J60" s="223">
        <v>1727991</v>
      </c>
      <c r="K60" s="223">
        <v>11279824</v>
      </c>
    </row>
    <row r="61" spans="1:11" s="544" customFormat="1" ht="12" customHeight="1" x14ac:dyDescent="0.35">
      <c r="A61" s="606"/>
      <c r="B61" s="227" t="s">
        <v>8</v>
      </c>
      <c r="C61" s="285">
        <v>2360</v>
      </c>
      <c r="D61" s="285">
        <v>472</v>
      </c>
      <c r="E61" s="285">
        <v>1888</v>
      </c>
      <c r="F61" s="285">
        <v>63522</v>
      </c>
      <c r="G61" s="285">
        <v>17889</v>
      </c>
      <c r="H61" s="285">
        <v>45633</v>
      </c>
      <c r="I61" s="285">
        <v>1143048</v>
      </c>
      <c r="J61" s="285">
        <v>347937</v>
      </c>
      <c r="K61" s="285">
        <v>795111</v>
      </c>
    </row>
    <row r="62" spans="1:11" s="544" customFormat="1" ht="12" customHeight="1" x14ac:dyDescent="0.35">
      <c r="A62" s="605">
        <v>2554</v>
      </c>
      <c r="B62" s="279" t="s">
        <v>2</v>
      </c>
      <c r="C62" s="279">
        <v>38383</v>
      </c>
      <c r="D62" s="279">
        <v>1524</v>
      </c>
      <c r="E62" s="279">
        <v>36859</v>
      </c>
      <c r="F62" s="279">
        <v>696231</v>
      </c>
      <c r="G62" s="279">
        <v>86785</v>
      </c>
      <c r="H62" s="279">
        <v>609446</v>
      </c>
      <c r="I62" s="279">
        <v>13954735</v>
      </c>
      <c r="J62" s="279">
        <v>2045685</v>
      </c>
      <c r="K62" s="279">
        <v>11909050</v>
      </c>
    </row>
    <row r="63" spans="1:11" s="544" customFormat="1" ht="12" customHeight="1" x14ac:dyDescent="0.35">
      <c r="A63" s="385"/>
      <c r="B63" s="223" t="s">
        <v>7</v>
      </c>
      <c r="C63" s="223">
        <v>35960</v>
      </c>
      <c r="D63" s="223">
        <v>1052</v>
      </c>
      <c r="E63" s="281">
        <v>34908</v>
      </c>
      <c r="F63" s="223">
        <v>631411</v>
      </c>
      <c r="G63" s="223">
        <v>69522</v>
      </c>
      <c r="H63" s="223">
        <v>561889</v>
      </c>
      <c r="I63" s="223">
        <v>12809392</v>
      </c>
      <c r="J63" s="223">
        <v>1704922</v>
      </c>
      <c r="K63" s="223">
        <v>11104470</v>
      </c>
    </row>
    <row r="64" spans="1:11" s="544" customFormat="1" ht="12" customHeight="1" x14ac:dyDescent="0.35">
      <c r="A64" s="606"/>
      <c r="B64" s="227" t="s">
        <v>8</v>
      </c>
      <c r="C64" s="285">
        <v>2423</v>
      </c>
      <c r="D64" s="285">
        <v>472</v>
      </c>
      <c r="E64" s="285">
        <v>1951</v>
      </c>
      <c r="F64" s="285">
        <v>64820</v>
      </c>
      <c r="G64" s="285">
        <v>17263</v>
      </c>
      <c r="H64" s="285">
        <v>47557</v>
      </c>
      <c r="I64" s="285">
        <v>1145343</v>
      </c>
      <c r="J64" s="285">
        <v>340763</v>
      </c>
      <c r="K64" s="285">
        <v>804580</v>
      </c>
    </row>
    <row r="65" spans="1:11" s="544" customFormat="1" ht="12" customHeight="1" x14ac:dyDescent="0.35">
      <c r="A65" s="605">
        <v>2555</v>
      </c>
      <c r="B65" s="279" t="s">
        <v>2</v>
      </c>
      <c r="C65" s="279">
        <v>38455</v>
      </c>
      <c r="D65" s="279">
        <v>1504</v>
      </c>
      <c r="E65" s="279">
        <v>36951</v>
      </c>
      <c r="F65" s="279">
        <v>691472</v>
      </c>
      <c r="G65" s="279">
        <v>86766</v>
      </c>
      <c r="H65" s="279">
        <v>604706</v>
      </c>
      <c r="I65" s="279">
        <v>13931095</v>
      </c>
      <c r="J65" s="279">
        <v>2109996</v>
      </c>
      <c r="K65" s="279">
        <v>11821099</v>
      </c>
    </row>
    <row r="66" spans="1:11" s="544" customFormat="1" ht="12" customHeight="1" x14ac:dyDescent="0.35">
      <c r="A66" s="385"/>
      <c r="B66" s="223" t="s">
        <v>7</v>
      </c>
      <c r="C66" s="223">
        <v>36026</v>
      </c>
      <c r="D66" s="223">
        <v>1033</v>
      </c>
      <c r="E66" s="281">
        <v>34993</v>
      </c>
      <c r="F66" s="223">
        <v>630259</v>
      </c>
      <c r="G66" s="223">
        <v>69504</v>
      </c>
      <c r="H66" s="223">
        <v>560755</v>
      </c>
      <c r="I66" s="223">
        <v>12809743</v>
      </c>
      <c r="J66" s="223">
        <v>1781849</v>
      </c>
      <c r="K66" s="223">
        <v>11027894</v>
      </c>
    </row>
    <row r="67" spans="1:11" s="544" customFormat="1" ht="12" customHeight="1" x14ac:dyDescent="0.35">
      <c r="A67" s="606"/>
      <c r="B67" s="227" t="s">
        <v>8</v>
      </c>
      <c r="C67" s="285">
        <v>2429</v>
      </c>
      <c r="D67" s="285">
        <v>471</v>
      </c>
      <c r="E67" s="285">
        <v>1958</v>
      </c>
      <c r="F67" s="285">
        <v>61213</v>
      </c>
      <c r="G67" s="285">
        <v>17262</v>
      </c>
      <c r="H67" s="285">
        <v>43951</v>
      </c>
      <c r="I67" s="285">
        <v>1121352</v>
      </c>
      <c r="J67" s="285">
        <v>328147</v>
      </c>
      <c r="K67" s="285">
        <v>793205</v>
      </c>
    </row>
    <row r="68" spans="1:11" s="544" customFormat="1" ht="12" customHeight="1" x14ac:dyDescent="0.35">
      <c r="A68" s="605">
        <v>2556</v>
      </c>
      <c r="B68" s="279" t="s">
        <v>2</v>
      </c>
      <c r="C68" s="279">
        <v>38010</v>
      </c>
      <c r="D68" s="279">
        <v>1429</v>
      </c>
      <c r="E68" s="279">
        <v>36581</v>
      </c>
      <c r="F68" s="279">
        <v>692843</v>
      </c>
      <c r="G68" s="279">
        <v>83269</v>
      </c>
      <c r="H68" s="279">
        <v>609574</v>
      </c>
      <c r="I68" s="279">
        <v>13606743</v>
      </c>
      <c r="J68" s="279">
        <v>2125218</v>
      </c>
      <c r="K68" s="279">
        <v>11481525</v>
      </c>
    </row>
    <row r="69" spans="1:11" s="544" customFormat="1" ht="12" customHeight="1" x14ac:dyDescent="0.35">
      <c r="A69" s="385"/>
      <c r="B69" s="223" t="s">
        <v>7</v>
      </c>
      <c r="C69" s="223">
        <v>35595</v>
      </c>
      <c r="D69" s="223">
        <v>959</v>
      </c>
      <c r="E69" s="281">
        <v>34636</v>
      </c>
      <c r="F69" s="223">
        <v>630776</v>
      </c>
      <c r="G69" s="223">
        <v>66938</v>
      </c>
      <c r="H69" s="223">
        <v>563838</v>
      </c>
      <c r="I69" s="223">
        <v>12482248</v>
      </c>
      <c r="J69" s="223">
        <v>1805018</v>
      </c>
      <c r="K69" s="223">
        <v>10677230</v>
      </c>
    </row>
    <row r="70" spans="1:11" s="544" customFormat="1" ht="12" customHeight="1" x14ac:dyDescent="0.35">
      <c r="A70" s="606"/>
      <c r="B70" s="227" t="s">
        <v>8</v>
      </c>
      <c r="C70" s="285">
        <v>2415</v>
      </c>
      <c r="D70" s="285">
        <v>470</v>
      </c>
      <c r="E70" s="285">
        <v>1945</v>
      </c>
      <c r="F70" s="285">
        <v>62067</v>
      </c>
      <c r="G70" s="285">
        <v>16331</v>
      </c>
      <c r="H70" s="285">
        <v>45736</v>
      </c>
      <c r="I70" s="285">
        <v>1124495</v>
      </c>
      <c r="J70" s="285">
        <v>320200</v>
      </c>
      <c r="K70" s="285">
        <v>804295</v>
      </c>
    </row>
    <row r="71" spans="1:11" s="544" customFormat="1" ht="12" customHeight="1" x14ac:dyDescent="0.35">
      <c r="A71" s="605">
        <v>2557</v>
      </c>
      <c r="B71" s="279" t="s">
        <v>2</v>
      </c>
      <c r="C71" s="279">
        <v>38069</v>
      </c>
      <c r="D71" s="279">
        <v>1338</v>
      </c>
      <c r="E71" s="279">
        <v>36731</v>
      </c>
      <c r="F71" s="279">
        <v>641793</v>
      </c>
      <c r="G71" s="279">
        <v>71697</v>
      </c>
      <c r="H71" s="279">
        <v>570096</v>
      </c>
      <c r="I71" s="279">
        <v>13362513</v>
      </c>
      <c r="J71" s="279">
        <v>1835356</v>
      </c>
      <c r="K71" s="279">
        <v>11527157</v>
      </c>
    </row>
    <row r="72" spans="1:11" s="544" customFormat="1" ht="12" customHeight="1" x14ac:dyDescent="0.35">
      <c r="A72" s="385"/>
      <c r="B72" s="223" t="s">
        <v>7</v>
      </c>
      <c r="C72" s="223">
        <v>35446</v>
      </c>
      <c r="D72" s="223">
        <v>867</v>
      </c>
      <c r="E72" s="281">
        <v>34579</v>
      </c>
      <c r="F72" s="223">
        <v>586366</v>
      </c>
      <c r="G72" s="223">
        <v>55767</v>
      </c>
      <c r="H72" s="223">
        <v>530599</v>
      </c>
      <c r="I72" s="223">
        <v>12221073</v>
      </c>
      <c r="J72" s="223">
        <v>1522219</v>
      </c>
      <c r="K72" s="223">
        <v>10698854</v>
      </c>
    </row>
    <row r="73" spans="1:11" s="544" customFormat="1" ht="12" customHeight="1" x14ac:dyDescent="0.35">
      <c r="A73" s="606"/>
      <c r="B73" s="227" t="s">
        <v>8</v>
      </c>
      <c r="C73" s="285">
        <v>2623</v>
      </c>
      <c r="D73" s="285">
        <v>471</v>
      </c>
      <c r="E73" s="285">
        <v>2152</v>
      </c>
      <c r="F73" s="285">
        <v>55427</v>
      </c>
      <c r="G73" s="285">
        <v>15930</v>
      </c>
      <c r="H73" s="285">
        <v>39497</v>
      </c>
      <c r="I73" s="285">
        <v>1141440</v>
      </c>
      <c r="J73" s="285">
        <v>313137</v>
      </c>
      <c r="K73" s="285">
        <v>828303</v>
      </c>
    </row>
    <row r="74" spans="1:11" s="544" customFormat="1" ht="12" customHeight="1" x14ac:dyDescent="0.35">
      <c r="A74" s="605">
        <v>2558</v>
      </c>
      <c r="B74" s="279" t="s">
        <v>2</v>
      </c>
      <c r="C74" s="279">
        <v>38539</v>
      </c>
      <c r="D74" s="279">
        <v>1557</v>
      </c>
      <c r="E74" s="279">
        <v>36982</v>
      </c>
      <c r="F74" s="279">
        <v>669389</v>
      </c>
      <c r="G74" s="279">
        <v>84132</v>
      </c>
      <c r="H74" s="279">
        <v>585257</v>
      </c>
      <c r="I74" s="279">
        <v>13385929</v>
      </c>
      <c r="J74" s="279">
        <v>1863462</v>
      </c>
      <c r="K74" s="279">
        <v>11522467</v>
      </c>
    </row>
    <row r="75" spans="1:11" s="544" customFormat="1" ht="12" customHeight="1" x14ac:dyDescent="0.35">
      <c r="A75" s="385"/>
      <c r="B75" s="223" t="s">
        <v>7</v>
      </c>
      <c r="C75" s="223">
        <v>35861</v>
      </c>
      <c r="D75" s="223">
        <v>1087</v>
      </c>
      <c r="E75" s="281">
        <v>34774</v>
      </c>
      <c r="F75" s="450">
        <v>612276</v>
      </c>
      <c r="G75" s="223">
        <v>67197</v>
      </c>
      <c r="H75" s="223">
        <v>545079</v>
      </c>
      <c r="I75" s="223">
        <v>12238233</v>
      </c>
      <c r="J75" s="223">
        <v>1555368</v>
      </c>
      <c r="K75" s="223">
        <v>10682865</v>
      </c>
    </row>
    <row r="76" spans="1:11" s="544" customFormat="1" ht="12" customHeight="1" x14ac:dyDescent="0.35">
      <c r="A76" s="606"/>
      <c r="B76" s="227" t="s">
        <v>8</v>
      </c>
      <c r="C76" s="285">
        <v>2678</v>
      </c>
      <c r="D76" s="285">
        <v>470</v>
      </c>
      <c r="E76" s="285">
        <v>2208</v>
      </c>
      <c r="F76" s="285">
        <v>57113</v>
      </c>
      <c r="G76" s="285">
        <v>16935</v>
      </c>
      <c r="H76" s="285">
        <v>40178</v>
      </c>
      <c r="I76" s="285">
        <v>1147696</v>
      </c>
      <c r="J76" s="285">
        <v>308094</v>
      </c>
      <c r="K76" s="285">
        <v>839602</v>
      </c>
    </row>
    <row r="77" spans="1:11" s="544" customFormat="1" ht="12" customHeight="1" x14ac:dyDescent="0.35">
      <c r="A77" s="605">
        <v>2559</v>
      </c>
      <c r="B77" s="279" t="s">
        <v>2</v>
      </c>
      <c r="C77" s="279">
        <v>38629</v>
      </c>
      <c r="D77" s="279">
        <v>1559</v>
      </c>
      <c r="E77" s="279">
        <v>37070</v>
      </c>
      <c r="F77" s="279">
        <v>660609</v>
      </c>
      <c r="G77" s="279">
        <v>88267</v>
      </c>
      <c r="H77" s="279">
        <v>572342</v>
      </c>
      <c r="I77" s="279">
        <v>13205484</v>
      </c>
      <c r="J77" s="279">
        <v>1988668</v>
      </c>
      <c r="K77" s="279">
        <v>11216816</v>
      </c>
    </row>
    <row r="78" spans="1:11" s="544" customFormat="1" ht="12" customHeight="1" x14ac:dyDescent="0.35">
      <c r="A78" s="385"/>
      <c r="B78" s="223" t="s">
        <v>7</v>
      </c>
      <c r="C78" s="223">
        <v>35948</v>
      </c>
      <c r="D78" s="223">
        <v>1088</v>
      </c>
      <c r="E78" s="281">
        <v>34860</v>
      </c>
      <c r="F78" s="450">
        <v>603519</v>
      </c>
      <c r="G78" s="223">
        <v>71317</v>
      </c>
      <c r="H78" s="223">
        <v>532202</v>
      </c>
      <c r="I78" s="223">
        <v>12043837</v>
      </c>
      <c r="J78" s="223">
        <v>1679271</v>
      </c>
      <c r="K78" s="223">
        <v>10364566</v>
      </c>
    </row>
    <row r="79" spans="1:11" s="544" customFormat="1" ht="12" customHeight="1" x14ac:dyDescent="0.35">
      <c r="A79" s="606"/>
      <c r="B79" s="227" t="s">
        <v>8</v>
      </c>
      <c r="C79" s="285">
        <v>2681</v>
      </c>
      <c r="D79" s="285">
        <v>471</v>
      </c>
      <c r="E79" s="285">
        <v>2210</v>
      </c>
      <c r="F79" s="285">
        <v>57090</v>
      </c>
      <c r="G79" s="285">
        <v>16950</v>
      </c>
      <c r="H79" s="285">
        <v>40140</v>
      </c>
      <c r="I79" s="285">
        <v>1161647</v>
      </c>
      <c r="J79" s="285">
        <v>309397</v>
      </c>
      <c r="K79" s="285">
        <v>852250</v>
      </c>
    </row>
    <row r="80" spans="1:11" s="544" customFormat="1" ht="12" customHeight="1" x14ac:dyDescent="0.35">
      <c r="A80" s="605">
        <v>2560</v>
      </c>
      <c r="B80" s="279" t="s">
        <v>2</v>
      </c>
      <c r="C80" s="279">
        <v>38258</v>
      </c>
      <c r="D80" s="279">
        <v>1460</v>
      </c>
      <c r="E80" s="279">
        <v>36798</v>
      </c>
      <c r="F80" s="279">
        <v>630114</v>
      </c>
      <c r="G80" s="279">
        <v>80623</v>
      </c>
      <c r="H80" s="279">
        <v>549491</v>
      </c>
      <c r="I80" s="279">
        <v>13114315</v>
      </c>
      <c r="J80" s="279">
        <v>1849657</v>
      </c>
      <c r="K80" s="279">
        <v>11264658</v>
      </c>
    </row>
    <row r="81" spans="1:11" s="571" customFormat="1" ht="12" customHeight="1" x14ac:dyDescent="0.3">
      <c r="A81" s="385"/>
      <c r="B81" s="223" t="s">
        <v>7</v>
      </c>
      <c r="C81" s="223">
        <v>35442</v>
      </c>
      <c r="D81" s="223">
        <v>988</v>
      </c>
      <c r="E81" s="281">
        <v>34454</v>
      </c>
      <c r="F81" s="450">
        <v>573788</v>
      </c>
      <c r="G81" s="223">
        <v>64239</v>
      </c>
      <c r="H81" s="223">
        <v>509549</v>
      </c>
      <c r="I81" s="223">
        <v>11945221</v>
      </c>
      <c r="J81" s="223">
        <v>1543373</v>
      </c>
      <c r="K81" s="223">
        <v>10401848</v>
      </c>
    </row>
    <row r="82" spans="1:11" s="571" customFormat="1" ht="12" customHeight="1" x14ac:dyDescent="0.3">
      <c r="A82" s="606"/>
      <c r="B82" s="227" t="s">
        <v>8</v>
      </c>
      <c r="C82" s="285">
        <v>2816</v>
      </c>
      <c r="D82" s="285">
        <v>472</v>
      </c>
      <c r="E82" s="285">
        <v>2344</v>
      </c>
      <c r="F82" s="285">
        <v>56326</v>
      </c>
      <c r="G82" s="285">
        <v>16384</v>
      </c>
      <c r="H82" s="285">
        <v>39942</v>
      </c>
      <c r="I82" s="285">
        <v>1169094</v>
      </c>
      <c r="J82" s="285">
        <v>306284</v>
      </c>
      <c r="K82" s="285">
        <v>862810</v>
      </c>
    </row>
    <row r="83" spans="1:11" ht="12" customHeight="1" x14ac:dyDescent="0.2">
      <c r="A83" s="605">
        <v>2561</v>
      </c>
      <c r="B83" s="279" t="s">
        <v>2</v>
      </c>
      <c r="C83" s="279">
        <f>SUM(C84:C85)</f>
        <v>38356</v>
      </c>
      <c r="D83" s="279">
        <f t="shared" ref="D83:K83" si="0">SUM(D84:D85)</f>
        <v>1502</v>
      </c>
      <c r="E83" s="279">
        <f t="shared" si="0"/>
        <v>36854</v>
      </c>
      <c r="F83" s="279">
        <f t="shared" si="0"/>
        <v>695995</v>
      </c>
      <c r="G83" s="279">
        <f t="shared" si="0"/>
        <v>81808</v>
      </c>
      <c r="H83" s="279">
        <f t="shared" si="0"/>
        <v>614187</v>
      </c>
      <c r="I83" s="279">
        <f t="shared" si="0"/>
        <v>13021615</v>
      </c>
      <c r="J83" s="279">
        <f t="shared" si="0"/>
        <v>1726549</v>
      </c>
      <c r="K83" s="279">
        <f t="shared" si="0"/>
        <v>11295066</v>
      </c>
    </row>
    <row r="84" spans="1:11" ht="12" customHeight="1" x14ac:dyDescent="0.2">
      <c r="A84" s="385"/>
      <c r="B84" s="223" t="s">
        <v>7</v>
      </c>
      <c r="C84" s="223">
        <v>35474</v>
      </c>
      <c r="D84" s="223">
        <v>1033</v>
      </c>
      <c r="E84" s="281">
        <v>34441</v>
      </c>
      <c r="F84" s="450">
        <v>638139</v>
      </c>
      <c r="G84" s="223">
        <v>65585</v>
      </c>
      <c r="H84" s="223">
        <v>572554</v>
      </c>
      <c r="I84" s="223">
        <v>11867994</v>
      </c>
      <c r="J84" s="223">
        <v>1425301</v>
      </c>
      <c r="K84" s="223">
        <v>10442693</v>
      </c>
    </row>
    <row r="85" spans="1:11" ht="12" customHeight="1" x14ac:dyDescent="0.2">
      <c r="A85" s="606"/>
      <c r="B85" s="227" t="s">
        <v>8</v>
      </c>
      <c r="C85" s="285">
        <v>2882</v>
      </c>
      <c r="D85" s="285">
        <v>469</v>
      </c>
      <c r="E85" s="285">
        <v>2413</v>
      </c>
      <c r="F85" s="285">
        <v>57856</v>
      </c>
      <c r="G85" s="285">
        <v>16223</v>
      </c>
      <c r="H85" s="285">
        <v>41633</v>
      </c>
      <c r="I85" s="285">
        <v>1153621</v>
      </c>
      <c r="J85" s="285">
        <v>301248</v>
      </c>
      <c r="K85" s="285">
        <v>852373</v>
      </c>
    </row>
    <row r="86" spans="1:11" ht="12" customHeight="1" x14ac:dyDescent="0.2">
      <c r="A86" s="605">
        <v>2562</v>
      </c>
      <c r="B86" s="279" t="s">
        <v>2</v>
      </c>
      <c r="C86" s="279">
        <v>37981</v>
      </c>
      <c r="D86" s="279">
        <v>1579</v>
      </c>
      <c r="E86" s="279">
        <v>36402</v>
      </c>
      <c r="F86" s="279">
        <v>756573</v>
      </c>
      <c r="G86" s="279">
        <v>82179</v>
      </c>
      <c r="H86" s="279">
        <v>674394</v>
      </c>
      <c r="I86" s="279">
        <v>12776496</v>
      </c>
      <c r="J86" s="279">
        <v>1693100</v>
      </c>
      <c r="K86" s="279">
        <v>11083396</v>
      </c>
    </row>
    <row r="87" spans="1:11" ht="12" customHeight="1" x14ac:dyDescent="0.2">
      <c r="A87" s="385"/>
      <c r="B87" s="223" t="s">
        <v>7</v>
      </c>
      <c r="C87" s="223">
        <v>34922</v>
      </c>
      <c r="D87" s="223">
        <v>1062</v>
      </c>
      <c r="E87" s="281">
        <v>33860</v>
      </c>
      <c r="F87" s="450">
        <v>619188</v>
      </c>
      <c r="G87" s="223">
        <v>38092</v>
      </c>
      <c r="H87" s="223">
        <v>581096</v>
      </c>
      <c r="I87" s="223">
        <v>9893019</v>
      </c>
      <c r="J87" s="223">
        <v>724289</v>
      </c>
      <c r="K87" s="223">
        <v>9168730</v>
      </c>
    </row>
    <row r="88" spans="1:11" ht="12" customHeight="1" x14ac:dyDescent="0.2">
      <c r="A88" s="606"/>
      <c r="B88" s="227" t="s">
        <v>8</v>
      </c>
      <c r="C88" s="285">
        <v>3059</v>
      </c>
      <c r="D88" s="285">
        <v>517</v>
      </c>
      <c r="E88" s="285">
        <v>2542</v>
      </c>
      <c r="F88" s="285">
        <v>137385</v>
      </c>
      <c r="G88" s="285">
        <v>44087</v>
      </c>
      <c r="H88" s="285">
        <v>93298</v>
      </c>
      <c r="I88" s="285">
        <v>2883477</v>
      </c>
      <c r="J88" s="285">
        <v>968811</v>
      </c>
      <c r="K88" s="285">
        <v>1914666</v>
      </c>
    </row>
    <row r="89" spans="1:11" ht="12" customHeight="1" x14ac:dyDescent="0.2">
      <c r="A89" s="605">
        <v>2563</v>
      </c>
      <c r="B89" s="279" t="s">
        <v>2</v>
      </c>
      <c r="C89" s="279">
        <v>37806</v>
      </c>
      <c r="D89" s="279">
        <v>1572</v>
      </c>
      <c r="E89" s="279">
        <v>36234</v>
      </c>
      <c r="F89" s="279">
        <v>665420</v>
      </c>
      <c r="G89" s="279">
        <v>84869</v>
      </c>
      <c r="H89" s="279">
        <v>580551</v>
      </c>
      <c r="I89" s="279">
        <v>12589424</v>
      </c>
      <c r="J89" s="279">
        <v>1643860</v>
      </c>
      <c r="K89" s="279">
        <v>10945564</v>
      </c>
    </row>
    <row r="90" spans="1:11" ht="12" customHeight="1" x14ac:dyDescent="0.2">
      <c r="A90" s="385"/>
      <c r="B90" s="223" t="s">
        <v>7</v>
      </c>
      <c r="C90" s="223">
        <v>34626</v>
      </c>
      <c r="D90" s="223">
        <v>1017</v>
      </c>
      <c r="E90" s="281">
        <v>33609</v>
      </c>
      <c r="F90" s="450">
        <v>550022</v>
      </c>
      <c r="G90" s="223">
        <v>40265</v>
      </c>
      <c r="H90" s="223">
        <v>509757</v>
      </c>
      <c r="I90" s="223">
        <v>9792633</v>
      </c>
      <c r="J90" s="223">
        <v>687323</v>
      </c>
      <c r="K90" s="223">
        <v>9105310</v>
      </c>
    </row>
    <row r="91" spans="1:11" ht="12" customHeight="1" x14ac:dyDescent="0.2">
      <c r="A91" s="606"/>
      <c r="B91" s="227" t="s">
        <v>8</v>
      </c>
      <c r="C91" s="285">
        <v>3180</v>
      </c>
      <c r="D91" s="285">
        <v>555</v>
      </c>
      <c r="E91" s="285">
        <v>2625</v>
      </c>
      <c r="F91" s="285">
        <v>115398</v>
      </c>
      <c r="G91" s="285">
        <v>44604</v>
      </c>
      <c r="H91" s="285">
        <v>70794</v>
      </c>
      <c r="I91" s="285">
        <v>2796791</v>
      </c>
      <c r="J91" s="285">
        <v>956537</v>
      </c>
      <c r="K91" s="285">
        <v>1840254</v>
      </c>
    </row>
    <row r="92" spans="1:11" ht="12" customHeight="1" x14ac:dyDescent="0.2">
      <c r="A92" s="605">
        <v>2564</v>
      </c>
      <c r="B92" s="279" t="s">
        <v>2</v>
      </c>
      <c r="C92" s="286">
        <f>SUM(D92:E92)</f>
        <v>37648</v>
      </c>
      <c r="D92" s="286">
        <v>1501</v>
      </c>
      <c r="E92" s="286">
        <v>36147</v>
      </c>
      <c r="F92" s="286">
        <f>SUM(G92:H92)</f>
        <v>634151</v>
      </c>
      <c r="G92" s="286">
        <v>84743</v>
      </c>
      <c r="H92" s="286">
        <v>549408</v>
      </c>
      <c r="I92" s="286">
        <f>SUM(J92:K92)</f>
        <v>12617542</v>
      </c>
      <c r="J92" s="286">
        <v>1651556</v>
      </c>
      <c r="K92" s="286">
        <v>10965986</v>
      </c>
    </row>
    <row r="93" spans="1:11" ht="12" customHeight="1" x14ac:dyDescent="0.2">
      <c r="A93" s="385"/>
      <c r="B93" s="223" t="s">
        <v>7</v>
      </c>
      <c r="C93" s="223">
        <f t="shared" ref="C93:C94" si="1">SUM(D93:E93)</f>
        <v>34445</v>
      </c>
      <c r="D93" s="223">
        <v>946</v>
      </c>
      <c r="E93" s="223">
        <v>33499</v>
      </c>
      <c r="F93" s="223">
        <f t="shared" ref="F93:F94" si="2">SUM(G93:H93)</f>
        <v>518076</v>
      </c>
      <c r="G93" s="223">
        <v>39743</v>
      </c>
      <c r="H93" s="223">
        <v>478333</v>
      </c>
      <c r="I93" s="223">
        <f t="shared" ref="I93:I94" si="3">SUM(J93:K93)</f>
        <v>9840528</v>
      </c>
      <c r="J93" s="223">
        <v>705070</v>
      </c>
      <c r="K93" s="223">
        <v>9135458</v>
      </c>
    </row>
    <row r="94" spans="1:11" ht="12" customHeight="1" x14ac:dyDescent="0.2">
      <c r="A94" s="606"/>
      <c r="B94" s="227" t="s">
        <v>8</v>
      </c>
      <c r="C94" s="285">
        <f t="shared" si="1"/>
        <v>3203</v>
      </c>
      <c r="D94" s="285">
        <v>555</v>
      </c>
      <c r="E94" s="285">
        <v>2648</v>
      </c>
      <c r="F94" s="285">
        <f t="shared" si="2"/>
        <v>116075</v>
      </c>
      <c r="G94" s="285">
        <v>45000</v>
      </c>
      <c r="H94" s="285">
        <v>71075</v>
      </c>
      <c r="I94" s="285">
        <f t="shared" si="3"/>
        <v>2777014</v>
      </c>
      <c r="J94" s="285">
        <v>946486</v>
      </c>
      <c r="K94" s="285">
        <v>1830528</v>
      </c>
    </row>
    <row r="95" spans="1:11" ht="12" customHeight="1" x14ac:dyDescent="0.2">
      <c r="A95" s="605">
        <v>2565</v>
      </c>
      <c r="B95" s="279" t="s">
        <v>2</v>
      </c>
      <c r="C95" s="286">
        <v>37524</v>
      </c>
      <c r="D95" s="286">
        <v>1355</v>
      </c>
      <c r="E95" s="286">
        <v>36169</v>
      </c>
      <c r="F95" s="286">
        <v>801227</v>
      </c>
      <c r="G95" s="286">
        <v>66799</v>
      </c>
      <c r="H95" s="286">
        <v>734428</v>
      </c>
      <c r="I95" s="286">
        <v>12635331</v>
      </c>
      <c r="J95" s="286">
        <v>1598687</v>
      </c>
      <c r="K95" s="286">
        <v>11036644</v>
      </c>
    </row>
    <row r="96" spans="1:11" ht="12" customHeight="1" x14ac:dyDescent="0.2">
      <c r="A96" s="385"/>
      <c r="B96" s="223" t="s">
        <v>7</v>
      </c>
      <c r="C96" s="223">
        <v>34317</v>
      </c>
      <c r="D96" s="223">
        <v>798</v>
      </c>
      <c r="E96" s="223">
        <v>33519</v>
      </c>
      <c r="F96" s="223">
        <v>643176</v>
      </c>
      <c r="G96" s="223">
        <v>28286</v>
      </c>
      <c r="H96" s="223">
        <v>614890</v>
      </c>
      <c r="I96" s="223">
        <v>9747262</v>
      </c>
      <c r="J96" s="223">
        <v>444890</v>
      </c>
      <c r="K96" s="223">
        <v>9302372</v>
      </c>
    </row>
    <row r="97" spans="1:11" ht="12" customHeight="1" x14ac:dyDescent="0.2">
      <c r="A97" s="606"/>
      <c r="B97" s="227" t="s">
        <v>8</v>
      </c>
      <c r="C97" s="285">
        <v>3207</v>
      </c>
      <c r="D97" s="285">
        <v>557</v>
      </c>
      <c r="E97" s="285">
        <v>2650</v>
      </c>
      <c r="F97" s="285">
        <v>158051</v>
      </c>
      <c r="G97" s="285">
        <v>38513</v>
      </c>
      <c r="H97" s="285">
        <v>119538</v>
      </c>
      <c r="I97" s="285">
        <v>2888069</v>
      </c>
      <c r="J97" s="285">
        <v>1153797</v>
      </c>
      <c r="K97" s="285">
        <v>1734272</v>
      </c>
    </row>
    <row r="98" spans="1:11" ht="12" customHeight="1" x14ac:dyDescent="0.2">
      <c r="A98" s="605">
        <v>2566</v>
      </c>
      <c r="B98" s="279" t="s">
        <v>2</v>
      </c>
      <c r="C98" s="286">
        <v>37371</v>
      </c>
      <c r="D98" s="286">
        <v>1477</v>
      </c>
      <c r="E98" s="286">
        <v>35894</v>
      </c>
      <c r="F98" s="286">
        <v>833104</v>
      </c>
      <c r="G98" s="286">
        <v>83246</v>
      </c>
      <c r="H98" s="286">
        <v>749858</v>
      </c>
      <c r="I98" s="286">
        <v>12530999</v>
      </c>
      <c r="J98" s="286">
        <v>1726009</v>
      </c>
      <c r="K98" s="286">
        <v>10804990</v>
      </c>
    </row>
    <row r="99" spans="1:11" ht="12" customHeight="1" x14ac:dyDescent="0.2">
      <c r="A99" s="385"/>
      <c r="B99" s="223" t="s">
        <v>7</v>
      </c>
      <c r="C99" s="223">
        <v>34156</v>
      </c>
      <c r="D99" s="223">
        <v>923</v>
      </c>
      <c r="E99" s="223">
        <v>33233</v>
      </c>
      <c r="F99" s="223">
        <v>676102</v>
      </c>
      <c r="G99" s="223">
        <v>45390</v>
      </c>
      <c r="H99" s="223">
        <v>630712</v>
      </c>
      <c r="I99" s="223">
        <v>9603791</v>
      </c>
      <c r="J99" s="223">
        <v>657757</v>
      </c>
      <c r="K99" s="223">
        <v>8946034</v>
      </c>
    </row>
    <row r="100" spans="1:11" ht="12" customHeight="1" x14ac:dyDescent="0.2">
      <c r="A100" s="606"/>
      <c r="B100" s="227" t="s">
        <v>8</v>
      </c>
      <c r="C100" s="285">
        <v>3215</v>
      </c>
      <c r="D100" s="285">
        <v>554</v>
      </c>
      <c r="E100" s="285">
        <v>2661</v>
      </c>
      <c r="F100" s="285">
        <v>157002</v>
      </c>
      <c r="G100" s="285">
        <v>37856</v>
      </c>
      <c r="H100" s="285">
        <v>119146</v>
      </c>
      <c r="I100" s="285">
        <v>2927208</v>
      </c>
      <c r="J100" s="285">
        <v>1068252</v>
      </c>
      <c r="K100" s="285">
        <v>1858956</v>
      </c>
    </row>
    <row r="101" spans="1:11" ht="12" customHeight="1" x14ac:dyDescent="0.2"/>
    <row r="102" spans="1:11" x14ac:dyDescent="0.2">
      <c r="A102" s="385" t="s">
        <v>195</v>
      </c>
      <c r="B102" s="82"/>
      <c r="F102" s="82"/>
      <c r="I102" s="82"/>
    </row>
    <row r="103" spans="1:11" x14ac:dyDescent="0.2">
      <c r="A103" s="449" t="s">
        <v>333</v>
      </c>
      <c r="B103" s="82"/>
      <c r="F103" s="82"/>
      <c r="I103" s="82"/>
    </row>
  </sheetData>
  <mergeCells count="5">
    <mergeCell ref="A3:A4"/>
    <mergeCell ref="B3:B4"/>
    <mergeCell ref="C3:E3"/>
    <mergeCell ref="F3:H3"/>
    <mergeCell ref="I3:K3"/>
  </mergeCells>
  <phoneticPr fontId="16" type="noConversion"/>
  <printOptions horizontalCentered="1"/>
  <pageMargins left="0.45" right="0.45" top="0.75" bottom="0.75" header="0.3" footer="0.3"/>
  <pageSetup paperSize="9" fitToWidth="0" fitToHeight="2" orientation="landscape" r:id="rId1"/>
  <ignoredErrors>
    <ignoredError sqref="J35 C83:K8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20"/>
  <sheetViews>
    <sheetView zoomScaleNormal="100" workbookViewId="0">
      <pane xSplit="1" topLeftCell="X1" activePane="topRight" state="frozen"/>
      <selection pane="topRight"/>
    </sheetView>
  </sheetViews>
  <sheetFormatPr defaultColWidth="18.75" defaultRowHeight="14.25" x14ac:dyDescent="0.2"/>
  <cols>
    <col min="1" max="1" width="50.375" style="385" customWidth="1"/>
    <col min="2" max="37" width="11.375" style="385" customWidth="1"/>
  </cols>
  <sheetData>
    <row r="1" spans="1:37" s="533" customFormat="1" ht="12" customHeight="1" x14ac:dyDescent="0.35">
      <c r="A1" s="405" t="s">
        <v>426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5"/>
      <c r="AH1" s="405"/>
      <c r="AI1" s="405"/>
      <c r="AJ1" s="405"/>
      <c r="AK1" s="405"/>
    </row>
    <row r="2" spans="1:37" s="407" customFormat="1" ht="12" customHeight="1" x14ac:dyDescent="0.2">
      <c r="A2" s="38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405"/>
      <c r="AB2" s="405"/>
      <c r="AC2" s="405"/>
      <c r="AD2" s="405"/>
      <c r="AE2" s="405"/>
      <c r="AF2" s="405"/>
      <c r="AG2" s="405"/>
      <c r="AH2" s="405"/>
      <c r="AI2" s="405"/>
      <c r="AJ2" s="405"/>
      <c r="AK2" s="405"/>
    </row>
    <row r="3" spans="1:37" s="407" customFormat="1" ht="12" customHeight="1" x14ac:dyDescent="0.2">
      <c r="A3" s="767" t="s">
        <v>3</v>
      </c>
      <c r="B3" s="769" t="s">
        <v>517</v>
      </c>
      <c r="C3" s="770"/>
      <c r="D3" s="770"/>
      <c r="E3" s="770"/>
      <c r="F3" s="770"/>
      <c r="G3" s="770"/>
      <c r="H3" s="770"/>
      <c r="I3" s="770"/>
      <c r="J3" s="770"/>
      <c r="K3" s="770"/>
      <c r="L3" s="770"/>
      <c r="M3" s="770"/>
      <c r="N3" s="770"/>
      <c r="O3" s="770"/>
      <c r="P3" s="770"/>
      <c r="Q3" s="770"/>
      <c r="R3" s="771"/>
      <c r="S3" s="772"/>
      <c r="T3" s="773" t="s">
        <v>518</v>
      </c>
      <c r="U3" s="774"/>
      <c r="V3" s="774"/>
      <c r="W3" s="774"/>
      <c r="X3" s="774"/>
      <c r="Y3" s="774"/>
      <c r="Z3" s="774"/>
      <c r="AA3" s="774"/>
      <c r="AB3" s="774"/>
      <c r="AC3" s="774"/>
      <c r="AD3" s="774"/>
      <c r="AE3" s="774"/>
      <c r="AF3" s="774"/>
      <c r="AG3" s="774"/>
      <c r="AH3" s="774"/>
      <c r="AI3" s="774"/>
      <c r="AJ3" s="774"/>
      <c r="AK3" s="772"/>
    </row>
    <row r="4" spans="1:37" s="389" customFormat="1" ht="12" customHeight="1" x14ac:dyDescent="0.2">
      <c r="A4" s="768"/>
      <c r="B4" s="631">
        <v>2549</v>
      </c>
      <c r="C4" s="631">
        <v>2550</v>
      </c>
      <c r="D4" s="631">
        <v>2551</v>
      </c>
      <c r="E4" s="631">
        <v>2552</v>
      </c>
      <c r="F4" s="631">
        <v>2553</v>
      </c>
      <c r="G4" s="632">
        <v>2554</v>
      </c>
      <c r="H4" s="632">
        <v>2555</v>
      </c>
      <c r="I4" s="632">
        <v>2556</v>
      </c>
      <c r="J4" s="632">
        <v>2557</v>
      </c>
      <c r="K4" s="632">
        <v>2558</v>
      </c>
      <c r="L4" s="631">
        <v>2559</v>
      </c>
      <c r="M4" s="631">
        <v>2560</v>
      </c>
      <c r="N4" s="631">
        <v>2561</v>
      </c>
      <c r="O4" s="633">
        <v>2562</v>
      </c>
      <c r="P4" s="632">
        <v>2563</v>
      </c>
      <c r="Q4" s="632">
        <v>2564</v>
      </c>
      <c r="R4" s="631">
        <v>2565</v>
      </c>
      <c r="S4" s="631">
        <v>2566</v>
      </c>
      <c r="T4" s="631">
        <v>2549</v>
      </c>
      <c r="U4" s="631">
        <v>2550</v>
      </c>
      <c r="V4" s="631">
        <v>2551</v>
      </c>
      <c r="W4" s="631">
        <v>2552</v>
      </c>
      <c r="X4" s="631">
        <v>2553</v>
      </c>
      <c r="Y4" s="631">
        <v>2554</v>
      </c>
      <c r="Z4" s="632">
        <v>2555</v>
      </c>
      <c r="AA4" s="632">
        <v>2556</v>
      </c>
      <c r="AB4" s="386">
        <v>2557</v>
      </c>
      <c r="AC4" s="386">
        <v>2558</v>
      </c>
      <c r="AD4" s="388">
        <v>2559</v>
      </c>
      <c r="AE4" s="386">
        <v>2560</v>
      </c>
      <c r="AF4" s="386">
        <v>2561</v>
      </c>
      <c r="AG4" s="386">
        <v>2562</v>
      </c>
      <c r="AH4" s="386">
        <v>2563</v>
      </c>
      <c r="AI4" s="386">
        <v>2564</v>
      </c>
      <c r="AJ4" s="388">
        <v>2565</v>
      </c>
      <c r="AK4" s="388">
        <v>2566</v>
      </c>
    </row>
    <row r="5" spans="1:37" s="389" customFormat="1" ht="12" customHeight="1" x14ac:dyDescent="0.2">
      <c r="A5" s="634" t="s">
        <v>187</v>
      </c>
      <c r="B5" s="371">
        <v>17300</v>
      </c>
      <c r="C5" s="371">
        <v>17821</v>
      </c>
      <c r="D5" s="371">
        <v>18780</v>
      </c>
      <c r="E5" s="371">
        <v>18780</v>
      </c>
      <c r="F5" s="371">
        <v>19718</v>
      </c>
      <c r="G5" s="371">
        <v>19718</v>
      </c>
      <c r="H5" s="289">
        <v>19718</v>
      </c>
      <c r="I5" s="289">
        <v>19820</v>
      </c>
      <c r="J5" s="289">
        <v>19820</v>
      </c>
      <c r="K5" s="289">
        <v>19785</v>
      </c>
      <c r="L5" s="372">
        <v>19429</v>
      </c>
      <c r="M5" s="372">
        <v>16708</v>
      </c>
      <c r="N5" s="372">
        <v>18942</v>
      </c>
      <c r="O5" s="373">
        <v>18878</v>
      </c>
      <c r="P5" s="289">
        <v>18696</v>
      </c>
      <c r="Q5" s="289">
        <v>18492</v>
      </c>
      <c r="R5" s="372">
        <v>18242</v>
      </c>
      <c r="S5" s="372">
        <v>18185</v>
      </c>
      <c r="T5" s="372">
        <v>754424</v>
      </c>
      <c r="U5" s="372">
        <v>819842</v>
      </c>
      <c r="V5" s="372">
        <v>860010</v>
      </c>
      <c r="W5" s="372">
        <v>860010</v>
      </c>
      <c r="X5" s="372">
        <v>911183</v>
      </c>
      <c r="Y5" s="372">
        <v>911184</v>
      </c>
      <c r="Z5" s="289">
        <v>911143</v>
      </c>
      <c r="AA5" s="289">
        <v>940152</v>
      </c>
      <c r="AB5" s="289">
        <v>940152</v>
      </c>
      <c r="AC5" s="289">
        <v>910122</v>
      </c>
      <c r="AD5" s="372">
        <v>889423</v>
      </c>
      <c r="AE5" s="289">
        <v>829645</v>
      </c>
      <c r="AF5" s="289">
        <v>754179</v>
      </c>
      <c r="AG5" s="289">
        <v>716660</v>
      </c>
      <c r="AH5" s="289">
        <v>701017</v>
      </c>
      <c r="AI5" s="289">
        <v>665808</v>
      </c>
      <c r="AJ5" s="372">
        <v>638043</v>
      </c>
      <c r="AK5" s="372">
        <v>604749</v>
      </c>
    </row>
    <row r="6" spans="1:37" s="389" customFormat="1" ht="12" customHeight="1" x14ac:dyDescent="0.2">
      <c r="A6" s="635" t="s">
        <v>577</v>
      </c>
      <c r="B6" s="181">
        <v>17300</v>
      </c>
      <c r="C6" s="181">
        <v>17821</v>
      </c>
      <c r="D6" s="181">
        <v>18780</v>
      </c>
      <c r="E6" s="181">
        <v>18780</v>
      </c>
      <c r="F6" s="181">
        <v>19718</v>
      </c>
      <c r="G6" s="266">
        <v>19718</v>
      </c>
      <c r="H6" s="22">
        <v>19718</v>
      </c>
      <c r="I6" s="22">
        <v>19820</v>
      </c>
      <c r="J6" s="22">
        <v>19820</v>
      </c>
      <c r="K6" s="22">
        <v>19785</v>
      </c>
      <c r="L6" s="23">
        <v>19429</v>
      </c>
      <c r="M6" s="23">
        <v>16708</v>
      </c>
      <c r="N6" s="23">
        <v>18942</v>
      </c>
      <c r="O6" s="267">
        <v>18878</v>
      </c>
      <c r="P6" s="22">
        <v>18696</v>
      </c>
      <c r="Q6" s="22">
        <v>18492</v>
      </c>
      <c r="R6" s="23">
        <v>18242</v>
      </c>
      <c r="S6" s="23">
        <v>18145</v>
      </c>
      <c r="T6" s="23">
        <v>754424</v>
      </c>
      <c r="U6" s="23">
        <v>819842</v>
      </c>
      <c r="V6" s="23">
        <v>860010</v>
      </c>
      <c r="W6" s="23">
        <v>860010</v>
      </c>
      <c r="X6" s="23">
        <v>911183</v>
      </c>
      <c r="Y6" s="23">
        <v>911184</v>
      </c>
      <c r="Z6" s="22">
        <v>911143</v>
      </c>
      <c r="AA6" s="22">
        <v>940152</v>
      </c>
      <c r="AB6" s="22">
        <v>940152</v>
      </c>
      <c r="AC6" s="23">
        <v>910122</v>
      </c>
      <c r="AD6" s="23">
        <v>889423</v>
      </c>
      <c r="AE6" s="22">
        <v>829645</v>
      </c>
      <c r="AF6" s="22">
        <v>754179</v>
      </c>
      <c r="AG6" s="22">
        <v>716660</v>
      </c>
      <c r="AH6" s="22">
        <v>701017</v>
      </c>
      <c r="AI6" s="22">
        <v>665808</v>
      </c>
      <c r="AJ6" s="23">
        <v>638043</v>
      </c>
      <c r="AK6" s="23">
        <v>604749</v>
      </c>
    </row>
    <row r="7" spans="1:37" s="389" customFormat="1" ht="12" customHeight="1" x14ac:dyDescent="0.2">
      <c r="A7" s="634" t="s">
        <v>44</v>
      </c>
      <c r="B7" s="371">
        <v>121</v>
      </c>
      <c r="C7" s="371">
        <f>SUM(C8+C9)</f>
        <v>81</v>
      </c>
      <c r="D7" s="371">
        <v>85</v>
      </c>
      <c r="E7" s="371">
        <v>8</v>
      </c>
      <c r="F7" s="371">
        <v>8</v>
      </c>
      <c r="G7" s="374">
        <v>8</v>
      </c>
      <c r="H7" s="374">
        <v>36</v>
      </c>
      <c r="I7" s="374">
        <v>6</v>
      </c>
      <c r="J7" s="374">
        <v>1763</v>
      </c>
      <c r="K7" s="374">
        <v>1574</v>
      </c>
      <c r="L7" s="371">
        <v>1576</v>
      </c>
      <c r="M7" s="371">
        <v>402</v>
      </c>
      <c r="N7" s="371">
        <v>400</v>
      </c>
      <c r="O7" s="375">
        <v>354</v>
      </c>
      <c r="P7" s="374">
        <v>1420</v>
      </c>
      <c r="Q7" s="374">
        <v>1349</v>
      </c>
      <c r="R7" s="371">
        <v>1387</v>
      </c>
      <c r="S7" s="371">
        <v>1387</v>
      </c>
      <c r="T7" s="372">
        <v>3415</v>
      </c>
      <c r="U7" s="372">
        <v>1981</v>
      </c>
      <c r="V7" s="372">
        <v>2257</v>
      </c>
      <c r="W7" s="372">
        <v>2416</v>
      </c>
      <c r="X7" s="372">
        <v>235</v>
      </c>
      <c r="Y7" s="372">
        <v>247</v>
      </c>
      <c r="Z7" s="289">
        <v>224</v>
      </c>
      <c r="AA7" s="289">
        <v>238</v>
      </c>
      <c r="AB7" s="289">
        <v>83130</v>
      </c>
      <c r="AC7" s="289">
        <v>72405</v>
      </c>
      <c r="AD7" s="372">
        <v>72619</v>
      </c>
      <c r="AE7" s="289">
        <v>21357</v>
      </c>
      <c r="AF7" s="289">
        <v>21326</v>
      </c>
      <c r="AG7" s="289">
        <v>21557</v>
      </c>
      <c r="AH7" s="289">
        <v>60808</v>
      </c>
      <c r="AI7" s="289">
        <v>64398</v>
      </c>
      <c r="AJ7" s="372">
        <v>76859</v>
      </c>
      <c r="AK7" s="372">
        <v>76859</v>
      </c>
    </row>
    <row r="8" spans="1:37" s="389" customFormat="1" ht="12" customHeight="1" x14ac:dyDescent="0.2">
      <c r="A8" s="636" t="s">
        <v>578</v>
      </c>
      <c r="B8" s="163">
        <v>7</v>
      </c>
      <c r="C8" s="163">
        <v>6</v>
      </c>
      <c r="D8" s="163">
        <v>7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19">
        <v>0</v>
      </c>
      <c r="P8" s="20">
        <v>0</v>
      </c>
      <c r="Q8" s="20">
        <v>0</v>
      </c>
      <c r="R8" s="20">
        <v>0</v>
      </c>
      <c r="S8" s="20">
        <v>0</v>
      </c>
      <c r="T8" s="5">
        <v>184</v>
      </c>
      <c r="U8" s="5">
        <v>138</v>
      </c>
      <c r="V8" s="5">
        <v>161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5">
        <v>0</v>
      </c>
      <c r="AK8" s="5">
        <v>0</v>
      </c>
    </row>
    <row r="9" spans="1:37" s="389" customFormat="1" ht="12" customHeight="1" x14ac:dyDescent="0.2">
      <c r="A9" s="636" t="s">
        <v>579</v>
      </c>
      <c r="B9" s="163">
        <v>114</v>
      </c>
      <c r="C9" s="163">
        <f>10+65</f>
        <v>75</v>
      </c>
      <c r="D9" s="163">
        <v>78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3">
        <v>0</v>
      </c>
      <c r="M9" s="163">
        <v>0</v>
      </c>
      <c r="N9" s="163">
        <v>0</v>
      </c>
      <c r="O9" s="269">
        <v>0</v>
      </c>
      <c r="P9" s="270">
        <v>0</v>
      </c>
      <c r="Q9" s="270">
        <v>0</v>
      </c>
      <c r="R9" s="270">
        <v>0</v>
      </c>
      <c r="S9" s="270">
        <v>0</v>
      </c>
      <c r="T9" s="5">
        <v>3231</v>
      </c>
      <c r="U9" s="5">
        <v>1843</v>
      </c>
      <c r="V9" s="5">
        <v>2096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20">
        <v>0</v>
      </c>
      <c r="AF9" s="20">
        <v>0</v>
      </c>
      <c r="AG9" s="20">
        <v>0</v>
      </c>
      <c r="AH9" s="20">
        <v>0</v>
      </c>
      <c r="AI9" s="20">
        <v>0</v>
      </c>
      <c r="AJ9" s="5">
        <v>0</v>
      </c>
      <c r="AK9" s="5">
        <v>0</v>
      </c>
    </row>
    <row r="10" spans="1:37" s="389" customFormat="1" ht="12" customHeight="1" x14ac:dyDescent="0.2">
      <c r="A10" s="636" t="s">
        <v>580</v>
      </c>
      <c r="B10" s="163">
        <v>0</v>
      </c>
      <c r="C10" s="163">
        <v>0</v>
      </c>
      <c r="D10" s="271">
        <v>0</v>
      </c>
      <c r="E10" s="163">
        <v>8</v>
      </c>
      <c r="F10" s="163">
        <v>8</v>
      </c>
      <c r="G10" s="270">
        <v>8</v>
      </c>
      <c r="H10" s="270">
        <v>36</v>
      </c>
      <c r="I10" s="270">
        <v>6</v>
      </c>
      <c r="J10" s="270">
        <v>6</v>
      </c>
      <c r="K10" s="270">
        <v>4</v>
      </c>
      <c r="L10" s="163">
        <v>4</v>
      </c>
      <c r="M10" s="163">
        <v>0</v>
      </c>
      <c r="N10" s="163">
        <v>0</v>
      </c>
      <c r="O10" s="269"/>
      <c r="P10" s="270">
        <v>0</v>
      </c>
      <c r="Q10" s="270">
        <v>0</v>
      </c>
      <c r="R10" s="270">
        <v>0</v>
      </c>
      <c r="S10" s="270">
        <v>0</v>
      </c>
      <c r="T10" s="5">
        <v>0</v>
      </c>
      <c r="U10" s="5">
        <v>0</v>
      </c>
      <c r="V10" s="5">
        <v>0</v>
      </c>
      <c r="W10" s="5">
        <v>2416</v>
      </c>
      <c r="X10" s="5">
        <v>235</v>
      </c>
      <c r="Y10" s="5">
        <v>247</v>
      </c>
      <c r="Z10" s="20">
        <v>224</v>
      </c>
      <c r="AA10" s="20">
        <v>238</v>
      </c>
      <c r="AB10" s="20">
        <v>224</v>
      </c>
      <c r="AC10" s="20">
        <v>1753</v>
      </c>
      <c r="AD10" s="5">
        <v>1753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5">
        <v>0</v>
      </c>
      <c r="AK10" s="5">
        <v>0</v>
      </c>
    </row>
    <row r="11" spans="1:37" s="389" customFormat="1" ht="12" customHeight="1" x14ac:dyDescent="0.2">
      <c r="A11" s="637" t="s">
        <v>581</v>
      </c>
      <c r="B11" s="180">
        <v>0</v>
      </c>
      <c r="C11" s="180">
        <v>0</v>
      </c>
      <c r="D11" s="272">
        <v>0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273">
        <v>1757</v>
      </c>
      <c r="K11" s="273">
        <v>1570</v>
      </c>
      <c r="L11" s="180">
        <v>1572</v>
      </c>
      <c r="M11" s="180">
        <v>402</v>
      </c>
      <c r="N11" s="180">
        <v>400</v>
      </c>
      <c r="O11" s="274">
        <v>354</v>
      </c>
      <c r="P11" s="273">
        <v>1420</v>
      </c>
      <c r="Q11" s="273">
        <v>1349</v>
      </c>
      <c r="R11" s="180">
        <v>1387</v>
      </c>
      <c r="S11" s="180">
        <v>1387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21">
        <v>82906</v>
      </c>
      <c r="AC11" s="21">
        <v>70652</v>
      </c>
      <c r="AD11" s="6">
        <v>70866</v>
      </c>
      <c r="AE11" s="21">
        <v>21357</v>
      </c>
      <c r="AF11" s="21">
        <v>21326</v>
      </c>
      <c r="AG11" s="21">
        <v>21557</v>
      </c>
      <c r="AH11" s="21">
        <v>60808</v>
      </c>
      <c r="AI11" s="21">
        <v>64398</v>
      </c>
      <c r="AJ11" s="6">
        <v>76859</v>
      </c>
      <c r="AK11" s="6">
        <v>76859</v>
      </c>
    </row>
    <row r="12" spans="1:37" s="389" customFormat="1" ht="12" customHeight="1" x14ac:dyDescent="0.2">
      <c r="A12" s="634" t="s">
        <v>45</v>
      </c>
      <c r="B12" s="371">
        <v>18</v>
      </c>
      <c r="C12" s="371">
        <f>SUM(C13)</f>
        <v>15</v>
      </c>
      <c r="D12" s="371">
        <v>18</v>
      </c>
      <c r="E12" s="371">
        <v>7</v>
      </c>
      <c r="F12" s="371">
        <v>22</v>
      </c>
      <c r="G12" s="374">
        <v>22</v>
      </c>
      <c r="H12" s="374">
        <v>26</v>
      </c>
      <c r="I12" s="374">
        <v>20</v>
      </c>
      <c r="J12" s="374">
        <v>26</v>
      </c>
      <c r="K12" s="374">
        <v>25</v>
      </c>
      <c r="L12" s="371">
        <v>25</v>
      </c>
      <c r="M12" s="371">
        <v>0</v>
      </c>
      <c r="N12" s="371">
        <v>0</v>
      </c>
      <c r="O12" s="375">
        <v>0</v>
      </c>
      <c r="P12" s="374">
        <v>0</v>
      </c>
      <c r="Q12" s="374"/>
      <c r="R12" s="371"/>
      <c r="S12" s="371"/>
      <c r="T12" s="372">
        <v>596</v>
      </c>
      <c r="U12" s="372">
        <v>499</v>
      </c>
      <c r="V12" s="372">
        <v>501</v>
      </c>
      <c r="W12" s="372">
        <v>198</v>
      </c>
      <c r="X12" s="372">
        <v>776</v>
      </c>
      <c r="Y12" s="372">
        <v>727</v>
      </c>
      <c r="Z12" s="289">
        <v>744</v>
      </c>
      <c r="AA12" s="289">
        <v>623</v>
      </c>
      <c r="AB12" s="289">
        <v>701</v>
      </c>
      <c r="AC12" s="289">
        <v>727</v>
      </c>
      <c r="AD12" s="372">
        <v>727</v>
      </c>
      <c r="AE12" s="289">
        <v>0</v>
      </c>
      <c r="AF12" s="289">
        <v>0</v>
      </c>
      <c r="AG12" s="289">
        <v>0</v>
      </c>
      <c r="AH12" s="289">
        <v>0</v>
      </c>
      <c r="AI12" s="289">
        <v>0</v>
      </c>
      <c r="AJ12" s="372">
        <v>0</v>
      </c>
      <c r="AK12" s="372"/>
    </row>
    <row r="13" spans="1:37" s="389" customFormat="1" ht="12" customHeight="1" x14ac:dyDescent="0.2">
      <c r="A13" s="635" t="s">
        <v>283</v>
      </c>
      <c r="B13" s="181">
        <v>18</v>
      </c>
      <c r="C13" s="181">
        <v>15</v>
      </c>
      <c r="D13" s="181">
        <v>18</v>
      </c>
      <c r="E13" s="181">
        <v>7</v>
      </c>
      <c r="F13" s="181">
        <v>22</v>
      </c>
      <c r="G13" s="266">
        <v>22</v>
      </c>
      <c r="H13" s="266">
        <v>26</v>
      </c>
      <c r="I13" s="266">
        <v>20</v>
      </c>
      <c r="J13" s="266">
        <v>26</v>
      </c>
      <c r="K13" s="266">
        <v>25</v>
      </c>
      <c r="L13" s="181">
        <v>25</v>
      </c>
      <c r="M13" s="181">
        <v>0</v>
      </c>
      <c r="N13" s="181">
        <v>0</v>
      </c>
      <c r="O13" s="275">
        <v>0</v>
      </c>
      <c r="P13" s="266">
        <v>0</v>
      </c>
      <c r="Q13" s="266"/>
      <c r="R13" s="181"/>
      <c r="S13" s="181"/>
      <c r="T13" s="23">
        <v>596</v>
      </c>
      <c r="U13" s="23">
        <v>499</v>
      </c>
      <c r="V13" s="23">
        <v>501</v>
      </c>
      <c r="W13" s="23">
        <v>198</v>
      </c>
      <c r="X13" s="23">
        <v>776</v>
      </c>
      <c r="Y13" s="23">
        <v>727</v>
      </c>
      <c r="Z13" s="22">
        <v>744</v>
      </c>
      <c r="AA13" s="22">
        <v>623</v>
      </c>
      <c r="AB13" s="22">
        <v>701</v>
      </c>
      <c r="AC13" s="22">
        <v>727</v>
      </c>
      <c r="AD13" s="23">
        <v>727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23">
        <v>0</v>
      </c>
      <c r="AK13" s="23"/>
    </row>
    <row r="14" spans="1:37" s="389" customFormat="1" ht="12" customHeight="1" x14ac:dyDescent="0.2">
      <c r="A14" s="634" t="s">
        <v>183</v>
      </c>
      <c r="B14" s="371">
        <v>0</v>
      </c>
      <c r="C14" s="371">
        <v>0</v>
      </c>
      <c r="D14" s="371">
        <v>0</v>
      </c>
      <c r="E14" s="371">
        <v>0</v>
      </c>
      <c r="F14" s="371">
        <v>0</v>
      </c>
      <c r="G14" s="371">
        <v>0</v>
      </c>
      <c r="H14" s="376">
        <v>0</v>
      </c>
      <c r="I14" s="374">
        <v>313</v>
      </c>
      <c r="J14" s="374">
        <v>312</v>
      </c>
      <c r="K14" s="374">
        <v>312</v>
      </c>
      <c r="L14" s="371">
        <v>312</v>
      </c>
      <c r="M14" s="371">
        <v>307</v>
      </c>
      <c r="N14" s="371">
        <v>298</v>
      </c>
      <c r="O14" s="375">
        <v>292</v>
      </c>
      <c r="P14" s="374">
        <v>291</v>
      </c>
      <c r="Q14" s="374">
        <v>282</v>
      </c>
      <c r="R14" s="371">
        <v>274</v>
      </c>
      <c r="S14" s="371">
        <v>274</v>
      </c>
      <c r="T14" s="372">
        <v>0</v>
      </c>
      <c r="U14" s="377">
        <v>0</v>
      </c>
      <c r="V14" s="377">
        <v>0</v>
      </c>
      <c r="W14" s="377">
        <v>0</v>
      </c>
      <c r="X14" s="377">
        <v>0</v>
      </c>
      <c r="Y14" s="377">
        <v>0</v>
      </c>
      <c r="Z14" s="377">
        <v>0</v>
      </c>
      <c r="AA14" s="289">
        <v>25449</v>
      </c>
      <c r="AB14" s="289">
        <v>25944</v>
      </c>
      <c r="AC14" s="289">
        <v>25718</v>
      </c>
      <c r="AD14" s="372">
        <v>25734</v>
      </c>
      <c r="AE14" s="289">
        <v>25377</v>
      </c>
      <c r="AF14" s="289">
        <v>24302</v>
      </c>
      <c r="AG14" s="289">
        <v>22713</v>
      </c>
      <c r="AH14" s="289">
        <v>19086</v>
      </c>
      <c r="AI14" s="289">
        <v>1996</v>
      </c>
      <c r="AJ14" s="372">
        <v>17231</v>
      </c>
      <c r="AK14" s="372">
        <v>16446</v>
      </c>
    </row>
    <row r="15" spans="1:37" s="389" customFormat="1" ht="12" customHeight="1" x14ac:dyDescent="0.2">
      <c r="A15" s="638" t="s">
        <v>282</v>
      </c>
      <c r="B15" s="181">
        <v>0</v>
      </c>
      <c r="C15" s="181">
        <v>0</v>
      </c>
      <c r="D15" s="181">
        <v>0</v>
      </c>
      <c r="E15" s="181">
        <v>0</v>
      </c>
      <c r="F15" s="181">
        <v>0</v>
      </c>
      <c r="G15" s="181">
        <v>0</v>
      </c>
      <c r="H15" s="276">
        <v>0</v>
      </c>
      <c r="I15" s="266">
        <v>313</v>
      </c>
      <c r="J15" s="266">
        <v>312</v>
      </c>
      <c r="K15" s="266">
        <v>312</v>
      </c>
      <c r="L15" s="181">
        <v>312</v>
      </c>
      <c r="M15" s="181">
        <v>307</v>
      </c>
      <c r="N15" s="181">
        <v>298</v>
      </c>
      <c r="O15" s="275">
        <v>292</v>
      </c>
      <c r="P15" s="266">
        <v>291</v>
      </c>
      <c r="Q15" s="266">
        <v>282</v>
      </c>
      <c r="R15" s="181">
        <v>274</v>
      </c>
      <c r="S15" s="181">
        <v>274</v>
      </c>
      <c r="T15" s="23">
        <v>0</v>
      </c>
      <c r="U15" s="268">
        <v>0</v>
      </c>
      <c r="V15" s="268">
        <v>0</v>
      </c>
      <c r="W15" s="268">
        <v>0</v>
      </c>
      <c r="X15" s="268">
        <v>0</v>
      </c>
      <c r="Y15" s="268">
        <v>0</v>
      </c>
      <c r="Z15" s="268">
        <v>0</v>
      </c>
      <c r="AA15" s="22">
        <v>25449</v>
      </c>
      <c r="AB15" s="22">
        <v>25944</v>
      </c>
      <c r="AC15" s="22">
        <v>25718</v>
      </c>
      <c r="AD15" s="23">
        <v>25734</v>
      </c>
      <c r="AE15" s="22">
        <v>25377</v>
      </c>
      <c r="AF15" s="22">
        <v>24302</v>
      </c>
      <c r="AG15" s="22">
        <v>22713</v>
      </c>
      <c r="AH15" s="22">
        <v>19086</v>
      </c>
      <c r="AI15" s="22">
        <v>1996</v>
      </c>
      <c r="AJ15" s="23">
        <v>17231</v>
      </c>
      <c r="AK15" s="23">
        <v>16446</v>
      </c>
    </row>
    <row r="16" spans="1:37" s="389" customFormat="1" ht="12" customHeight="1" x14ac:dyDescent="0.2">
      <c r="A16" s="386" t="s">
        <v>148</v>
      </c>
      <c r="B16" s="277">
        <f>B5+B7+B12+B14</f>
        <v>17439</v>
      </c>
      <c r="C16" s="277">
        <f t="shared" ref="C16:AK16" si="0">C5+C7+C12+C14</f>
        <v>17917</v>
      </c>
      <c r="D16" s="277">
        <f t="shared" si="0"/>
        <v>18883</v>
      </c>
      <c r="E16" s="277">
        <f t="shared" si="0"/>
        <v>18795</v>
      </c>
      <c r="F16" s="277">
        <f t="shared" si="0"/>
        <v>19748</v>
      </c>
      <c r="G16" s="277">
        <f t="shared" si="0"/>
        <v>19748</v>
      </c>
      <c r="H16" s="277">
        <f t="shared" si="0"/>
        <v>19780</v>
      </c>
      <c r="I16" s="277">
        <f t="shared" si="0"/>
        <v>20159</v>
      </c>
      <c r="J16" s="277">
        <f t="shared" si="0"/>
        <v>21921</v>
      </c>
      <c r="K16" s="277">
        <f t="shared" si="0"/>
        <v>21696</v>
      </c>
      <c r="L16" s="277">
        <f t="shared" si="0"/>
        <v>21342</v>
      </c>
      <c r="M16" s="277">
        <f t="shared" si="0"/>
        <v>17417</v>
      </c>
      <c r="N16" s="277">
        <f t="shared" si="0"/>
        <v>19640</v>
      </c>
      <c r="O16" s="277">
        <f t="shared" si="0"/>
        <v>19524</v>
      </c>
      <c r="P16" s="277">
        <f t="shared" si="0"/>
        <v>20407</v>
      </c>
      <c r="Q16" s="277">
        <f t="shared" si="0"/>
        <v>20123</v>
      </c>
      <c r="R16" s="277">
        <f t="shared" si="0"/>
        <v>19903</v>
      </c>
      <c r="S16" s="277">
        <f t="shared" si="0"/>
        <v>19846</v>
      </c>
      <c r="T16" s="277">
        <f t="shared" si="0"/>
        <v>758435</v>
      </c>
      <c r="U16" s="277">
        <f t="shared" si="0"/>
        <v>822322</v>
      </c>
      <c r="V16" s="277">
        <f t="shared" si="0"/>
        <v>862768</v>
      </c>
      <c r="W16" s="277">
        <f t="shared" si="0"/>
        <v>862624</v>
      </c>
      <c r="X16" s="277">
        <f t="shared" si="0"/>
        <v>912194</v>
      </c>
      <c r="Y16" s="277">
        <f t="shared" si="0"/>
        <v>912158</v>
      </c>
      <c r="Z16" s="277">
        <f t="shared" si="0"/>
        <v>912111</v>
      </c>
      <c r="AA16" s="277">
        <f t="shared" si="0"/>
        <v>966462</v>
      </c>
      <c r="AB16" s="277">
        <f t="shared" si="0"/>
        <v>1049927</v>
      </c>
      <c r="AC16" s="277">
        <f t="shared" si="0"/>
        <v>1008972</v>
      </c>
      <c r="AD16" s="277">
        <f t="shared" si="0"/>
        <v>988503</v>
      </c>
      <c r="AE16" s="277">
        <f t="shared" si="0"/>
        <v>876379</v>
      </c>
      <c r="AF16" s="277">
        <f t="shared" si="0"/>
        <v>799807</v>
      </c>
      <c r="AG16" s="277">
        <f t="shared" si="0"/>
        <v>760930</v>
      </c>
      <c r="AH16" s="277">
        <f t="shared" si="0"/>
        <v>780911</v>
      </c>
      <c r="AI16" s="277">
        <f t="shared" si="0"/>
        <v>732202</v>
      </c>
      <c r="AJ16" s="277">
        <f t="shared" si="0"/>
        <v>732133</v>
      </c>
      <c r="AK16" s="277">
        <f t="shared" si="0"/>
        <v>698054</v>
      </c>
    </row>
    <row r="17" spans="1:37" s="389" customFormat="1" ht="12" customHeight="1" x14ac:dyDescent="0.2"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</row>
    <row r="18" spans="1:37" s="389" customFormat="1" ht="12" customHeight="1" x14ac:dyDescent="0.2">
      <c r="A18" s="639" t="s">
        <v>195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5"/>
      <c r="Y18" s="385"/>
      <c r="Z18" s="385"/>
      <c r="AA18" s="385"/>
      <c r="AB18" s="385"/>
      <c r="AC18" s="385"/>
      <c r="AD18" s="385"/>
      <c r="AE18" s="385"/>
      <c r="AF18" s="385"/>
      <c r="AG18" s="385"/>
      <c r="AH18" s="385"/>
      <c r="AI18" s="385"/>
      <c r="AJ18" s="385"/>
      <c r="AK18" s="385"/>
    </row>
    <row r="19" spans="1:37" ht="12" customHeight="1" x14ac:dyDescent="0.2">
      <c r="A19" s="639" t="s">
        <v>405</v>
      </c>
    </row>
    <row r="20" spans="1:37" ht="12" customHeight="1" x14ac:dyDescent="0.2">
      <c r="A20" s="385" t="s">
        <v>401</v>
      </c>
    </row>
  </sheetData>
  <mergeCells count="3">
    <mergeCell ref="A3:A4"/>
    <mergeCell ref="B3:S3"/>
    <mergeCell ref="T3:AK3"/>
  </mergeCells>
  <phoneticPr fontId="16" type="noConversion"/>
  <printOptions horizontalCentered="1"/>
  <pageMargins left="0" right="0" top="1.2598425196850394" bottom="0.74803149606299213" header="0.31496062992125984" footer="0.31496062992125984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18"/>
  <sheetViews>
    <sheetView zoomScaleNormal="100" workbookViewId="0">
      <pane xSplit="1" ySplit="1" topLeftCell="L2" activePane="bottomRight" state="frozen"/>
      <selection pane="topRight"/>
      <selection pane="bottomLeft"/>
      <selection pane="bottomRight"/>
    </sheetView>
  </sheetViews>
  <sheetFormatPr defaultColWidth="10.75" defaultRowHeight="14.25" x14ac:dyDescent="0.2"/>
  <cols>
    <col min="1" max="1" width="52.375" style="385" customWidth="1"/>
    <col min="2" max="17" width="11" style="385" customWidth="1"/>
    <col min="18" max="18" width="11" customWidth="1"/>
  </cols>
  <sheetData>
    <row r="1" spans="1:18" x14ac:dyDescent="0.2">
      <c r="A1" s="481" t="s">
        <v>427</v>
      </c>
    </row>
    <row r="3" spans="1:18" ht="12" customHeight="1" x14ac:dyDescent="0.2">
      <c r="A3" s="613" t="s">
        <v>257</v>
      </c>
      <c r="B3" s="614">
        <v>2539</v>
      </c>
      <c r="C3" s="614">
        <v>2540</v>
      </c>
      <c r="D3" s="614">
        <v>2542</v>
      </c>
      <c r="E3" s="614">
        <v>2544</v>
      </c>
      <c r="F3" s="614">
        <v>2546</v>
      </c>
      <c r="G3" s="614">
        <v>2548</v>
      </c>
      <c r="H3" s="614">
        <v>2550</v>
      </c>
      <c r="I3" s="614">
        <v>2552</v>
      </c>
      <c r="J3" s="614">
        <v>2554</v>
      </c>
      <c r="K3" s="615">
        <v>2556</v>
      </c>
      <c r="L3" s="615">
        <v>2558</v>
      </c>
      <c r="M3" s="615">
        <v>2559</v>
      </c>
      <c r="N3" s="615">
        <v>2560</v>
      </c>
      <c r="O3" s="615">
        <v>2561</v>
      </c>
      <c r="P3" s="615">
        <v>2562</v>
      </c>
      <c r="Q3" s="615">
        <v>2563</v>
      </c>
      <c r="R3" s="388">
        <v>2564</v>
      </c>
    </row>
    <row r="4" spans="1:18" ht="12" customHeight="1" x14ac:dyDescent="0.2">
      <c r="A4" s="393" t="s">
        <v>520</v>
      </c>
      <c r="B4" s="616"/>
      <c r="C4" s="616"/>
      <c r="D4" s="616"/>
      <c r="E4" s="616"/>
      <c r="F4" s="616"/>
      <c r="G4" s="616"/>
      <c r="H4" s="616"/>
      <c r="I4" s="616"/>
      <c r="J4" s="616"/>
      <c r="K4" s="616"/>
      <c r="L4" s="616"/>
      <c r="M4" s="616"/>
      <c r="N4" s="616"/>
      <c r="O4" s="616"/>
      <c r="P4" s="616"/>
      <c r="Q4" s="616"/>
      <c r="R4" s="616"/>
    </row>
    <row r="5" spans="1:18" ht="12" customHeight="1" x14ac:dyDescent="0.2">
      <c r="A5" s="395" t="s">
        <v>284</v>
      </c>
      <c r="B5" s="401">
        <v>24879</v>
      </c>
      <c r="C5" s="401">
        <v>33803</v>
      </c>
      <c r="D5" s="401">
        <v>36399</v>
      </c>
      <c r="E5" s="401">
        <v>55748</v>
      </c>
      <c r="F5" s="401">
        <v>76184</v>
      </c>
      <c r="G5" s="401">
        <v>67876</v>
      </c>
      <c r="H5" s="401">
        <v>73498</v>
      </c>
      <c r="I5" s="617">
        <v>107564</v>
      </c>
      <c r="J5" s="617">
        <v>91473</v>
      </c>
      <c r="K5" s="317">
        <v>128704</v>
      </c>
      <c r="L5" s="317">
        <v>159667</v>
      </c>
      <c r="M5" s="317">
        <v>185668</v>
      </c>
      <c r="N5" s="317">
        <v>216737</v>
      </c>
      <c r="O5" s="317">
        <v>239434</v>
      </c>
      <c r="P5" s="317">
        <v>247135</v>
      </c>
      <c r="Q5" s="317">
        <v>249270</v>
      </c>
      <c r="R5" s="5">
        <v>236915</v>
      </c>
    </row>
    <row r="6" spans="1:18" ht="12" customHeight="1" x14ac:dyDescent="0.2">
      <c r="A6" s="618" t="s">
        <v>409</v>
      </c>
      <c r="B6" s="619">
        <v>10209</v>
      </c>
      <c r="C6" s="619">
        <v>14022</v>
      </c>
      <c r="D6" s="619">
        <v>15099</v>
      </c>
      <c r="E6" s="619">
        <v>24136</v>
      </c>
      <c r="F6" s="619">
        <v>42379</v>
      </c>
      <c r="G6" s="619">
        <v>36967</v>
      </c>
      <c r="H6" s="619">
        <v>42624</v>
      </c>
      <c r="I6" s="620">
        <v>57220</v>
      </c>
      <c r="J6" s="620">
        <v>53123</v>
      </c>
      <c r="K6" s="318">
        <v>70404</v>
      </c>
      <c r="L6" s="318">
        <v>89617</v>
      </c>
      <c r="M6" s="318">
        <v>112386</v>
      </c>
      <c r="N6" s="318">
        <v>138644</v>
      </c>
      <c r="O6" s="318">
        <v>159507</v>
      </c>
      <c r="P6" s="318">
        <v>166788</v>
      </c>
      <c r="Q6" s="318">
        <v>168419</v>
      </c>
      <c r="R6" s="52">
        <v>161212</v>
      </c>
    </row>
    <row r="7" spans="1:18" ht="12" customHeight="1" x14ac:dyDescent="0.2">
      <c r="A7" s="621" t="s">
        <v>523</v>
      </c>
      <c r="B7" s="622">
        <v>1.7</v>
      </c>
      <c r="C7" s="622">
        <v>2.31</v>
      </c>
      <c r="D7" s="622">
        <v>2.44</v>
      </c>
      <c r="E7" s="622">
        <v>3.87</v>
      </c>
      <c r="F7" s="622">
        <v>6.72</v>
      </c>
      <c r="G7" s="622">
        <v>5.92</v>
      </c>
      <c r="H7" s="622">
        <v>6.76</v>
      </c>
      <c r="I7" s="623">
        <v>9.01</v>
      </c>
      <c r="J7" s="623">
        <v>8</v>
      </c>
      <c r="K7" s="319">
        <v>11</v>
      </c>
      <c r="L7" s="319">
        <v>14</v>
      </c>
      <c r="M7" s="319">
        <v>17</v>
      </c>
      <c r="N7" s="319">
        <v>21</v>
      </c>
      <c r="O7" s="319">
        <v>24</v>
      </c>
      <c r="P7" s="319">
        <v>25</v>
      </c>
      <c r="Q7" s="319">
        <v>25</v>
      </c>
      <c r="R7" s="320">
        <v>24</v>
      </c>
    </row>
    <row r="8" spans="1:18" ht="12" customHeight="1" x14ac:dyDescent="0.2">
      <c r="A8" s="393" t="s">
        <v>524</v>
      </c>
      <c r="B8" s="452"/>
      <c r="C8" s="452"/>
      <c r="D8" s="452"/>
      <c r="E8" s="452"/>
      <c r="F8" s="452"/>
      <c r="G8" s="452"/>
      <c r="H8" s="452"/>
      <c r="I8" s="452"/>
      <c r="J8" s="452"/>
      <c r="K8" s="452"/>
      <c r="L8" s="452"/>
      <c r="M8" s="452"/>
      <c r="N8" s="452"/>
      <c r="O8" s="452"/>
      <c r="P8" s="452"/>
      <c r="Q8" s="452"/>
      <c r="R8" s="452"/>
    </row>
    <row r="9" spans="1:18" ht="12" customHeight="1" x14ac:dyDescent="0.2">
      <c r="A9" s="395" t="s">
        <v>284</v>
      </c>
      <c r="B9" s="401">
        <v>12853</v>
      </c>
      <c r="C9" s="401">
        <v>11193</v>
      </c>
      <c r="D9" s="401">
        <v>14674</v>
      </c>
      <c r="E9" s="401">
        <v>25100</v>
      </c>
      <c r="F9" s="401">
        <v>29850</v>
      </c>
      <c r="G9" s="401">
        <v>34084</v>
      </c>
      <c r="H9" s="401">
        <v>38982</v>
      </c>
      <c r="I9" s="617">
        <v>37102</v>
      </c>
      <c r="J9" s="617">
        <v>51178</v>
      </c>
      <c r="K9" s="317">
        <v>88631</v>
      </c>
      <c r="L9" s="317">
        <v>108227</v>
      </c>
      <c r="M9" s="317">
        <v>137284</v>
      </c>
      <c r="N9" s="317">
        <v>150175</v>
      </c>
      <c r="O9" s="317">
        <v>178908</v>
      </c>
      <c r="P9" s="317">
        <v>180524</v>
      </c>
      <c r="Q9" s="317">
        <v>203252</v>
      </c>
      <c r="R9" s="5">
        <v>178301</v>
      </c>
    </row>
    <row r="10" spans="1:18" ht="12" customHeight="1" x14ac:dyDescent="0.2">
      <c r="A10" s="397" t="s">
        <v>410</v>
      </c>
      <c r="B10" s="624">
        <v>6038</v>
      </c>
      <c r="C10" s="624">
        <v>4409</v>
      </c>
      <c r="D10" s="624">
        <v>7851</v>
      </c>
      <c r="E10" s="624">
        <v>12628</v>
      </c>
      <c r="F10" s="624">
        <v>18114</v>
      </c>
      <c r="G10" s="624">
        <v>20506</v>
      </c>
      <c r="H10" s="624">
        <v>21392</v>
      </c>
      <c r="I10" s="625">
        <v>20158</v>
      </c>
      <c r="J10" s="625">
        <v>36360</v>
      </c>
      <c r="K10" s="321">
        <v>53895</v>
      </c>
      <c r="L10" s="321">
        <v>59416</v>
      </c>
      <c r="M10" s="321">
        <v>83349</v>
      </c>
      <c r="N10" s="321">
        <v>93457</v>
      </c>
      <c r="O10" s="321">
        <v>122061</v>
      </c>
      <c r="P10" s="321">
        <v>124640</v>
      </c>
      <c r="Q10" s="321">
        <v>144480</v>
      </c>
      <c r="R10" s="6">
        <v>121588</v>
      </c>
    </row>
    <row r="11" spans="1:18" ht="12" customHeight="1" x14ac:dyDescent="0.2">
      <c r="A11" s="621" t="s">
        <v>525</v>
      </c>
      <c r="B11" s="322">
        <v>1</v>
      </c>
      <c r="C11" s="322">
        <v>0.72</v>
      </c>
      <c r="D11" s="322">
        <v>1.27</v>
      </c>
      <c r="E11" s="322">
        <v>2.0299999999999998</v>
      </c>
      <c r="F11" s="322">
        <v>2.87</v>
      </c>
      <c r="G11" s="322">
        <v>3.29</v>
      </c>
      <c r="H11" s="322">
        <v>3.39</v>
      </c>
      <c r="I11" s="181">
        <v>3.17</v>
      </c>
      <c r="J11" s="181">
        <v>6</v>
      </c>
      <c r="K11" s="323">
        <v>8</v>
      </c>
      <c r="L11" s="323">
        <v>9</v>
      </c>
      <c r="M11" s="323">
        <v>13</v>
      </c>
      <c r="N11" s="323">
        <v>14</v>
      </c>
      <c r="O11" s="323">
        <v>18</v>
      </c>
      <c r="P11" s="323">
        <v>19</v>
      </c>
      <c r="Q11" s="323">
        <v>22</v>
      </c>
      <c r="R11" s="23">
        <v>18</v>
      </c>
    </row>
    <row r="12" spans="1:18" ht="12" customHeight="1" x14ac:dyDescent="0.2">
      <c r="A12" s="626" t="s">
        <v>526</v>
      </c>
      <c r="B12" s="627"/>
      <c r="C12" s="627"/>
      <c r="D12" s="627"/>
      <c r="E12" s="627"/>
      <c r="F12" s="627"/>
      <c r="G12" s="627"/>
      <c r="H12" s="627"/>
      <c r="I12" s="627"/>
      <c r="J12" s="627"/>
      <c r="K12" s="627"/>
      <c r="L12" s="627"/>
      <c r="M12" s="627"/>
      <c r="N12" s="627"/>
      <c r="O12" s="627"/>
      <c r="P12" s="627"/>
      <c r="Q12" s="627"/>
      <c r="R12" s="627"/>
    </row>
    <row r="13" spans="1:18" ht="12" customHeight="1" x14ac:dyDescent="0.2">
      <c r="A13" s="628" t="s">
        <v>284</v>
      </c>
      <c r="B13" s="629">
        <v>430105</v>
      </c>
      <c r="C13" s="629">
        <v>429843</v>
      </c>
      <c r="D13" s="629">
        <v>342222</v>
      </c>
      <c r="E13" s="629">
        <v>440837</v>
      </c>
      <c r="F13" s="629">
        <v>519236</v>
      </c>
      <c r="G13" s="629">
        <v>488991</v>
      </c>
      <c r="H13" s="629">
        <v>467530</v>
      </c>
      <c r="I13" s="629">
        <v>578308</v>
      </c>
      <c r="J13" s="629">
        <v>798585.1928563054</v>
      </c>
      <c r="K13" s="324">
        <v>643545</v>
      </c>
      <c r="L13" s="324">
        <v>782355</v>
      </c>
      <c r="M13" s="324">
        <v>827157</v>
      </c>
      <c r="N13" s="324">
        <v>1033081</v>
      </c>
      <c r="O13" s="324">
        <v>1019278</v>
      </c>
      <c r="P13" s="324">
        <v>1069510.9860849527</v>
      </c>
      <c r="Q13" s="324">
        <v>1023407.7994115679</v>
      </c>
      <c r="R13" s="110">
        <v>1096852.7922333581</v>
      </c>
    </row>
    <row r="14" spans="1:18" ht="12" customHeight="1" x14ac:dyDescent="0.2">
      <c r="A14" s="402" t="s">
        <v>285</v>
      </c>
      <c r="B14" s="403">
        <v>915557</v>
      </c>
      <c r="C14" s="403">
        <v>1091230</v>
      </c>
      <c r="D14" s="403">
        <v>639634</v>
      </c>
      <c r="E14" s="403">
        <v>876227</v>
      </c>
      <c r="F14" s="403">
        <v>855648</v>
      </c>
      <c r="G14" s="403">
        <v>812776</v>
      </c>
      <c r="H14" s="403">
        <v>851966</v>
      </c>
      <c r="I14" s="403">
        <v>1066251</v>
      </c>
      <c r="J14" s="403">
        <v>1124037.2112211222</v>
      </c>
      <c r="K14" s="325">
        <v>1058317</v>
      </c>
      <c r="L14" s="325">
        <v>1425068.8376531573</v>
      </c>
      <c r="M14" s="325">
        <v>1362410</v>
      </c>
      <c r="N14" s="325">
        <v>1660046</v>
      </c>
      <c r="O14" s="325">
        <v>1493983</v>
      </c>
      <c r="P14" s="325">
        <v>1549040.4465019256</v>
      </c>
      <c r="Q14" s="325">
        <v>1439712.6387458472</v>
      </c>
      <c r="R14" s="4">
        <v>1608464.2374905418</v>
      </c>
    </row>
    <row r="16" spans="1:18" x14ac:dyDescent="0.2">
      <c r="A16" s="385" t="s">
        <v>286</v>
      </c>
    </row>
    <row r="17" spans="1:1" x14ac:dyDescent="0.2">
      <c r="A17" s="385" t="s">
        <v>287</v>
      </c>
    </row>
    <row r="18" spans="1:1" x14ac:dyDescent="0.2">
      <c r="A18" s="385" t="s">
        <v>408</v>
      </c>
    </row>
  </sheetData>
  <phoneticPr fontId="16" type="noConversion"/>
  <printOptions horizontalCentered="1"/>
  <pageMargins left="0" right="0" top="1.2598425196850394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4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8.25" style="385" customWidth="1"/>
    <col min="2" max="8" width="10.75" style="385" customWidth="1"/>
    <col min="10" max="10" width="13.375" customWidth="1"/>
    <col min="11" max="11" width="10.625" bestFit="1" customWidth="1"/>
    <col min="12" max="12" width="13.125" customWidth="1"/>
    <col min="13" max="13" width="10.625" bestFit="1" customWidth="1"/>
  </cols>
  <sheetData>
    <row r="1" spans="1:13" s="544" customFormat="1" ht="12" customHeight="1" x14ac:dyDescent="0.35">
      <c r="A1" s="262" t="s">
        <v>428</v>
      </c>
      <c r="B1" s="385"/>
      <c r="C1" s="385"/>
      <c r="D1" s="385"/>
      <c r="E1" s="385"/>
      <c r="F1" s="385"/>
      <c r="G1" s="385"/>
      <c r="H1" s="385"/>
    </row>
    <row r="2" spans="1:13" s="544" customFormat="1" ht="12" customHeight="1" x14ac:dyDescent="0.35">
      <c r="A2" s="385"/>
      <c r="B2" s="385"/>
      <c r="C2" s="385"/>
      <c r="D2" s="385"/>
      <c r="E2" s="385"/>
      <c r="F2" s="385"/>
      <c r="G2" s="385"/>
      <c r="H2" s="385"/>
      <c r="J2" s="607"/>
      <c r="K2" s="263"/>
      <c r="L2" s="263"/>
      <c r="M2" s="263"/>
    </row>
    <row r="3" spans="1:13" s="544" customFormat="1" ht="12" customHeight="1" x14ac:dyDescent="0.35">
      <c r="A3" s="414" t="s">
        <v>217</v>
      </c>
      <c r="B3" s="414" t="s">
        <v>290</v>
      </c>
      <c r="C3" s="414">
        <v>2543</v>
      </c>
      <c r="D3" s="414">
        <v>2548</v>
      </c>
      <c r="E3" s="414">
        <v>2553</v>
      </c>
      <c r="F3" s="414">
        <v>2556</v>
      </c>
      <c r="G3" s="414">
        <v>2558</v>
      </c>
      <c r="H3" s="414">
        <v>2561</v>
      </c>
      <c r="J3" s="607"/>
      <c r="K3" s="263"/>
      <c r="L3" s="263"/>
      <c r="M3" s="263"/>
    </row>
    <row r="4" spans="1:13" s="544" customFormat="1" ht="12" customHeight="1" x14ac:dyDescent="0.35">
      <c r="A4" s="576" t="s">
        <v>179</v>
      </c>
      <c r="B4" s="508" t="s">
        <v>4</v>
      </c>
      <c r="C4" s="24">
        <v>55278.396999999997</v>
      </c>
      <c r="D4" s="24">
        <v>58997.520000000004</v>
      </c>
      <c r="E4" s="24">
        <v>58210.131999999998</v>
      </c>
      <c r="F4" s="24">
        <v>62131.063999999998</v>
      </c>
      <c r="G4" s="24">
        <v>62639.839999999997</v>
      </c>
      <c r="H4" s="24">
        <v>63359.512999999999</v>
      </c>
      <c r="J4" s="607"/>
      <c r="K4" s="263"/>
      <c r="L4" s="263"/>
      <c r="M4" s="263"/>
    </row>
    <row r="5" spans="1:13" s="544" customFormat="1" ht="12" customHeight="1" x14ac:dyDescent="0.35">
      <c r="A5" s="576"/>
      <c r="B5" s="509" t="s">
        <v>136</v>
      </c>
      <c r="C5" s="25">
        <v>27109.040000000001</v>
      </c>
      <c r="D5" s="25">
        <v>28885.707999999999</v>
      </c>
      <c r="E5" s="31">
        <v>28388.239000000001</v>
      </c>
      <c r="F5" s="31">
        <v>30270.987000000001</v>
      </c>
      <c r="G5" s="31">
        <v>30488.859</v>
      </c>
      <c r="H5" s="31">
        <v>30791.254000000001</v>
      </c>
      <c r="J5" s="607"/>
      <c r="K5" s="263"/>
      <c r="L5" s="263"/>
      <c r="M5" s="263"/>
    </row>
    <row r="6" spans="1:13" s="544" customFormat="1" ht="12" customHeight="1" x14ac:dyDescent="0.35">
      <c r="A6" s="576"/>
      <c r="B6" s="510" t="s">
        <v>137</v>
      </c>
      <c r="C6" s="53">
        <v>28169.357</v>
      </c>
      <c r="D6" s="53">
        <v>30111.812000000002</v>
      </c>
      <c r="E6" s="264">
        <v>29821.893</v>
      </c>
      <c r="F6" s="264">
        <v>31860.077000000001</v>
      </c>
      <c r="G6" s="264">
        <v>32150.981</v>
      </c>
      <c r="H6" s="264">
        <v>32568.258999999998</v>
      </c>
    </row>
    <row r="7" spans="1:13" s="544" customFormat="1" ht="12" customHeight="1" x14ac:dyDescent="0.35">
      <c r="A7" s="586" t="s">
        <v>245</v>
      </c>
      <c r="B7" s="591" t="s">
        <v>4</v>
      </c>
      <c r="C7" s="608">
        <v>50211.06</v>
      </c>
      <c r="D7" s="608">
        <v>54897.357000000004</v>
      </c>
      <c r="E7" s="608">
        <v>56076.929000000004</v>
      </c>
      <c r="F7" s="608">
        <v>58438.423000000003</v>
      </c>
      <c r="G7" s="608">
        <v>58229.445</v>
      </c>
      <c r="H7" s="608">
        <v>59496.063999999998</v>
      </c>
      <c r="K7" s="3"/>
      <c r="L7" s="3"/>
      <c r="M7" s="3"/>
    </row>
    <row r="8" spans="1:13" s="544" customFormat="1" ht="12" customHeight="1" x14ac:dyDescent="0.35">
      <c r="A8" s="576"/>
      <c r="B8" s="509" t="s">
        <v>136</v>
      </c>
      <c r="C8" s="25">
        <v>25092.13</v>
      </c>
      <c r="D8" s="25">
        <v>27365.785</v>
      </c>
      <c r="E8" s="609">
        <v>27326.249</v>
      </c>
      <c r="F8" s="609">
        <v>28884.57</v>
      </c>
      <c r="G8" s="31">
        <v>28814.519</v>
      </c>
      <c r="H8" s="31">
        <v>29301.374</v>
      </c>
      <c r="K8" s="3"/>
      <c r="L8" s="3"/>
      <c r="M8" s="3"/>
    </row>
    <row r="9" spans="1:13" s="544" customFormat="1" ht="12" customHeight="1" x14ac:dyDescent="0.35">
      <c r="A9" s="587"/>
      <c r="B9" s="512" t="s">
        <v>137</v>
      </c>
      <c r="C9" s="26">
        <v>25118.93</v>
      </c>
      <c r="D9" s="26">
        <v>27531.572</v>
      </c>
      <c r="E9" s="610">
        <v>28750.68</v>
      </c>
      <c r="F9" s="610">
        <v>29553.852999999999</v>
      </c>
      <c r="G9" s="265">
        <v>29414.925999999999</v>
      </c>
      <c r="H9" s="265">
        <v>30194.69</v>
      </c>
    </row>
    <row r="10" spans="1:13" s="544" customFormat="1" ht="12" customHeight="1" x14ac:dyDescent="0.35">
      <c r="A10" s="576" t="s">
        <v>178</v>
      </c>
      <c r="B10" s="508" t="s">
        <v>4</v>
      </c>
      <c r="C10" s="27">
        <v>90.833060879098937</v>
      </c>
      <c r="D10" s="27">
        <v>93.050279062577545</v>
      </c>
      <c r="E10" s="27">
        <v>96.335340727280965</v>
      </c>
      <c r="F10" s="27">
        <v>94.056691190738348</v>
      </c>
      <c r="G10" s="27">
        <v>92.959121543094625</v>
      </c>
      <c r="H10" s="27">
        <v>93.902337917275347</v>
      </c>
    </row>
    <row r="11" spans="1:13" s="544" customFormat="1" ht="12" customHeight="1" x14ac:dyDescent="0.35">
      <c r="A11" s="611"/>
      <c r="B11" s="509" t="s">
        <v>136</v>
      </c>
      <c r="C11" s="28">
        <v>92.560009502365261</v>
      </c>
      <c r="D11" s="28">
        <v>94.738148706619896</v>
      </c>
      <c r="E11" s="28">
        <v>96.259049390136525</v>
      </c>
      <c r="F11" s="28">
        <v>95.419980854935446</v>
      </c>
      <c r="G11" s="28">
        <v>94.508354674735457</v>
      </c>
      <c r="H11" s="28">
        <v>95.161353285579082</v>
      </c>
      <c r="K11" s="2"/>
      <c r="L11" s="2"/>
      <c r="M11" s="2"/>
    </row>
    <row r="12" spans="1:13" s="544" customFormat="1" ht="12" customHeight="1" x14ac:dyDescent="0.35">
      <c r="A12" s="612"/>
      <c r="B12" s="512" t="s">
        <v>137</v>
      </c>
      <c r="C12" s="29">
        <v>89.171115975419681</v>
      </c>
      <c r="D12" s="29">
        <v>91.431136724684649</v>
      </c>
      <c r="E12" s="29">
        <v>96.407964444108231</v>
      </c>
      <c r="F12" s="30">
        <v>92.761398536481877</v>
      </c>
      <c r="G12" s="29">
        <v>91.489979730323</v>
      </c>
      <c r="H12" s="29">
        <v>92.712017550585074</v>
      </c>
    </row>
    <row r="13" spans="1:13" ht="12" customHeight="1" x14ac:dyDescent="0.2"/>
    <row r="14" spans="1:13" ht="12" customHeight="1" x14ac:dyDescent="0.2">
      <c r="A14" s="382" t="s">
        <v>402</v>
      </c>
    </row>
  </sheetData>
  <phoneticPr fontId="16" type="noConversion"/>
  <printOptions horizontalCentered="1"/>
  <pageMargins left="0" right="0" top="0.59055118110236227" bottom="0" header="0.31496062992125984" footer="0.31496062992125984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176"/>
  <sheetViews>
    <sheetView zoomScale="110" zoomScaleNormal="110" workbookViewId="0">
      <pane xSplit="2" ySplit="5" topLeftCell="C6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1.875" style="446" customWidth="1"/>
    <col min="2" max="2" width="42.875" style="381" customWidth="1"/>
    <col min="3" max="4" width="14.375" style="381" customWidth="1"/>
    <col min="5" max="7" width="19" style="381" customWidth="1"/>
    <col min="8" max="8" width="14.75" style="381" customWidth="1"/>
    <col min="9" max="9" width="14.75" style="446" customWidth="1"/>
    <col min="10" max="10" width="11.75" style="482" customWidth="1"/>
    <col min="11" max="11" width="10.625" style="77" bestFit="1" customWidth="1"/>
    <col min="12" max="12" width="9" style="76"/>
    <col min="13" max="13" width="9" style="467"/>
  </cols>
  <sheetData>
    <row r="1" spans="1:13" s="389" customFormat="1" ht="12" customHeight="1" x14ac:dyDescent="0.2">
      <c r="A1" s="481" t="s">
        <v>429</v>
      </c>
      <c r="B1" s="385"/>
      <c r="C1" s="385"/>
      <c r="D1" s="385"/>
      <c r="E1" s="385"/>
      <c r="F1" s="385"/>
      <c r="G1" s="385"/>
      <c r="H1" s="385"/>
      <c r="I1" s="425"/>
      <c r="J1" s="547"/>
      <c r="K1" s="41"/>
      <c r="L1" s="42"/>
      <c r="M1" s="601"/>
    </row>
    <row r="2" spans="1:13" s="389" customFormat="1" ht="12" customHeight="1" x14ac:dyDescent="0.2">
      <c r="A2" s="527"/>
      <c r="B2" s="385"/>
      <c r="C2" s="385"/>
      <c r="D2" s="385"/>
      <c r="E2" s="385"/>
      <c r="F2" s="385"/>
      <c r="G2" s="385"/>
      <c r="H2" s="385"/>
      <c r="I2" s="425"/>
      <c r="J2" s="547"/>
      <c r="K2" s="41"/>
      <c r="L2" s="42"/>
      <c r="M2" s="601"/>
    </row>
    <row r="3" spans="1:13" s="389" customFormat="1" ht="12" customHeight="1" x14ac:dyDescent="0.2">
      <c r="A3" s="763" t="s">
        <v>1</v>
      </c>
      <c r="B3" s="764" t="s">
        <v>3</v>
      </c>
      <c r="C3" s="783" t="s">
        <v>35</v>
      </c>
      <c r="D3" s="784"/>
      <c r="E3" s="784"/>
      <c r="F3" s="784"/>
      <c r="G3" s="785"/>
      <c r="H3" s="775" t="s">
        <v>342</v>
      </c>
      <c r="I3" s="775" t="s">
        <v>450</v>
      </c>
      <c r="J3" s="547"/>
      <c r="K3" s="41"/>
      <c r="L3" s="42"/>
      <c r="M3" s="601"/>
    </row>
    <row r="4" spans="1:13" s="389" customFormat="1" ht="12" customHeight="1" x14ac:dyDescent="0.2">
      <c r="A4" s="778"/>
      <c r="B4" s="779"/>
      <c r="C4" s="782" t="s">
        <v>38</v>
      </c>
      <c r="D4" s="782" t="s">
        <v>39</v>
      </c>
      <c r="E4" s="780" t="s">
        <v>40</v>
      </c>
      <c r="F4" s="775" t="s">
        <v>214</v>
      </c>
      <c r="G4" s="775" t="s">
        <v>215</v>
      </c>
      <c r="H4" s="776"/>
      <c r="I4" s="776"/>
      <c r="J4" s="547"/>
      <c r="K4" s="41"/>
      <c r="L4" s="42"/>
      <c r="M4" s="601"/>
    </row>
    <row r="5" spans="1:13" s="389" customFormat="1" ht="12" customHeight="1" x14ac:dyDescent="0.2">
      <c r="A5" s="761"/>
      <c r="B5" s="765"/>
      <c r="C5" s="765"/>
      <c r="D5" s="765"/>
      <c r="E5" s="781"/>
      <c r="F5" s="777"/>
      <c r="G5" s="777"/>
      <c r="H5" s="777"/>
      <c r="I5" s="777"/>
      <c r="J5" s="547"/>
      <c r="K5" s="41"/>
      <c r="L5" s="42"/>
      <c r="M5" s="601"/>
    </row>
    <row r="6" spans="1:13" s="389" customFormat="1" ht="12" customHeight="1" x14ac:dyDescent="0.2">
      <c r="A6" s="603">
        <v>2546</v>
      </c>
      <c r="B6" s="215" t="s">
        <v>148</v>
      </c>
      <c r="C6" s="216">
        <v>2620197</v>
      </c>
      <c r="D6" s="216">
        <v>6065590</v>
      </c>
      <c r="E6" s="216">
        <v>2464547</v>
      </c>
      <c r="F6" s="216">
        <v>1059516</v>
      </c>
      <c r="G6" s="217" t="s">
        <v>37</v>
      </c>
      <c r="H6" s="216">
        <v>593648</v>
      </c>
      <c r="I6" s="218">
        <v>20.567491173220493</v>
      </c>
      <c r="J6" s="604"/>
      <c r="K6" s="41"/>
      <c r="L6" s="42"/>
      <c r="M6" s="601"/>
    </row>
    <row r="7" spans="1:13" s="389" customFormat="1" ht="12" customHeight="1" x14ac:dyDescent="0.2">
      <c r="A7" s="605"/>
      <c r="B7" s="219" t="s">
        <v>7</v>
      </c>
      <c r="C7" s="220">
        <v>1824217</v>
      </c>
      <c r="D7" s="220">
        <v>5516575</v>
      </c>
      <c r="E7" s="220">
        <v>2394819</v>
      </c>
      <c r="F7" s="220">
        <v>1056014</v>
      </c>
      <c r="G7" s="221" t="s">
        <v>334</v>
      </c>
      <c r="H7" s="220">
        <v>532814</v>
      </c>
      <c r="I7" s="222">
        <v>20.254019226221534</v>
      </c>
      <c r="J7" s="604"/>
      <c r="K7" s="41"/>
      <c r="L7" s="42"/>
      <c r="M7" s="601"/>
    </row>
    <row r="8" spans="1:13" s="389" customFormat="1" ht="12" customHeight="1" x14ac:dyDescent="0.2">
      <c r="A8" s="605"/>
      <c r="B8" s="223" t="s">
        <v>143</v>
      </c>
      <c r="C8" s="224" t="s">
        <v>37</v>
      </c>
      <c r="D8" s="225">
        <v>41</v>
      </c>
      <c r="E8" s="225">
        <v>2122</v>
      </c>
      <c r="F8" s="225">
        <v>1143</v>
      </c>
      <c r="G8" s="224" t="s">
        <v>37</v>
      </c>
      <c r="H8" s="225">
        <v>116</v>
      </c>
      <c r="I8" s="226">
        <v>28.5</v>
      </c>
      <c r="J8" s="604"/>
      <c r="K8" s="41"/>
      <c r="L8" s="42"/>
      <c r="M8" s="601"/>
    </row>
    <row r="9" spans="1:13" s="389" customFormat="1" ht="12" customHeight="1" x14ac:dyDescent="0.2">
      <c r="A9" s="605"/>
      <c r="B9" s="223" t="s">
        <v>144</v>
      </c>
      <c r="C9" s="224" t="s">
        <v>37</v>
      </c>
      <c r="D9" s="224" t="s">
        <v>37</v>
      </c>
      <c r="E9" s="225">
        <v>4171</v>
      </c>
      <c r="F9" s="224" t="s">
        <v>37</v>
      </c>
      <c r="G9" s="224" t="s">
        <v>37</v>
      </c>
      <c r="H9" s="225">
        <v>886</v>
      </c>
      <c r="I9" s="226">
        <v>4.707674943566591</v>
      </c>
      <c r="J9" s="604"/>
      <c r="K9" s="41"/>
      <c r="L9" s="42"/>
      <c r="M9" s="601"/>
    </row>
    <row r="10" spans="1:13" s="389" customFormat="1" ht="12" customHeight="1" x14ac:dyDescent="0.2">
      <c r="A10" s="605"/>
      <c r="B10" s="223" t="s">
        <v>145</v>
      </c>
      <c r="C10" s="225">
        <v>786352</v>
      </c>
      <c r="D10" s="225">
        <v>526625</v>
      </c>
      <c r="E10" s="225">
        <v>62584</v>
      </c>
      <c r="F10" s="225">
        <v>2320</v>
      </c>
      <c r="G10" s="224" t="s">
        <v>37</v>
      </c>
      <c r="H10" s="225">
        <v>57408</v>
      </c>
      <c r="I10" s="226">
        <v>24.001550306577482</v>
      </c>
      <c r="J10" s="604"/>
      <c r="K10" s="41"/>
      <c r="L10" s="42"/>
      <c r="M10" s="601"/>
    </row>
    <row r="11" spans="1:13" s="389" customFormat="1" ht="12" customHeight="1" x14ac:dyDescent="0.2">
      <c r="A11" s="605"/>
      <c r="B11" s="223" t="s">
        <v>48</v>
      </c>
      <c r="C11" s="225">
        <v>83306</v>
      </c>
      <c r="D11" s="225">
        <v>265378</v>
      </c>
      <c r="E11" s="225">
        <v>16260</v>
      </c>
      <c r="F11" s="225">
        <v>268</v>
      </c>
      <c r="G11" s="224" t="s">
        <v>37</v>
      </c>
      <c r="H11" s="225">
        <v>14135</v>
      </c>
      <c r="I11" s="226">
        <v>25.837424831977362</v>
      </c>
      <c r="J11" s="604"/>
      <c r="K11" s="41"/>
      <c r="L11" s="42"/>
      <c r="M11" s="75"/>
    </row>
    <row r="12" spans="1:13" s="389" customFormat="1" ht="12" customHeight="1" x14ac:dyDescent="0.2">
      <c r="A12" s="605"/>
      <c r="B12" s="223" t="s">
        <v>146</v>
      </c>
      <c r="C12" s="225">
        <v>6208</v>
      </c>
      <c r="D12" s="225">
        <v>20335</v>
      </c>
      <c r="E12" s="225">
        <v>413</v>
      </c>
      <c r="F12" s="224" t="s">
        <v>37</v>
      </c>
      <c r="G12" s="224" t="s">
        <v>37</v>
      </c>
      <c r="H12" s="225">
        <v>1669</v>
      </c>
      <c r="I12" s="226">
        <v>16.150988615937688</v>
      </c>
      <c r="J12" s="604"/>
      <c r="K12" s="41"/>
      <c r="L12" s="42"/>
      <c r="M12" s="601"/>
    </row>
    <row r="13" spans="1:13" s="389" customFormat="1" ht="12" customHeight="1" x14ac:dyDescent="0.2">
      <c r="A13" s="606"/>
      <c r="B13" s="227" t="s">
        <v>147</v>
      </c>
      <c r="C13" s="228">
        <v>3420</v>
      </c>
      <c r="D13" s="228">
        <v>2014</v>
      </c>
      <c r="E13" s="228">
        <v>438</v>
      </c>
      <c r="F13" s="228">
        <v>39</v>
      </c>
      <c r="G13" s="229" t="s">
        <v>37</v>
      </c>
      <c r="H13" s="228">
        <v>755</v>
      </c>
      <c r="I13" s="230">
        <v>7.8291390728476822</v>
      </c>
      <c r="J13" s="604"/>
      <c r="K13" s="41"/>
      <c r="L13" s="42"/>
      <c r="M13" s="601"/>
    </row>
    <row r="14" spans="1:13" s="389" customFormat="1" ht="12" customHeight="1" x14ac:dyDescent="0.2">
      <c r="A14" s="603">
        <v>2547</v>
      </c>
      <c r="B14" s="215" t="s">
        <v>148</v>
      </c>
      <c r="C14" s="216">
        <v>2466693</v>
      </c>
      <c r="D14" s="216">
        <v>5967857</v>
      </c>
      <c r="E14" s="216">
        <v>2633995</v>
      </c>
      <c r="F14" s="216">
        <v>1038585</v>
      </c>
      <c r="G14" s="217" t="s">
        <v>37</v>
      </c>
      <c r="H14" s="216">
        <v>619890</v>
      </c>
      <c r="I14" s="218">
        <v>19.531094226395005</v>
      </c>
      <c r="J14" s="604"/>
      <c r="K14" s="41"/>
      <c r="L14" s="42"/>
      <c r="M14" s="601"/>
    </row>
    <row r="15" spans="1:13" s="389" customFormat="1" ht="12" customHeight="1" x14ac:dyDescent="0.2">
      <c r="A15" s="605"/>
      <c r="B15" s="219" t="s">
        <v>7</v>
      </c>
      <c r="C15" s="220">
        <v>1679502</v>
      </c>
      <c r="D15" s="220">
        <v>5416888</v>
      </c>
      <c r="E15" s="220">
        <v>2556434</v>
      </c>
      <c r="F15" s="220">
        <v>1034480</v>
      </c>
      <c r="G15" s="221" t="s">
        <v>334</v>
      </c>
      <c r="H15" s="220">
        <v>544068</v>
      </c>
      <c r="I15" s="222">
        <v>19.643323996265174</v>
      </c>
      <c r="J15" s="604"/>
      <c r="K15" s="41"/>
      <c r="L15" s="42"/>
      <c r="M15" s="601"/>
    </row>
    <row r="16" spans="1:13" s="389" customFormat="1" ht="12" customHeight="1" x14ac:dyDescent="0.2">
      <c r="A16" s="605"/>
      <c r="B16" s="223" t="s">
        <v>143</v>
      </c>
      <c r="C16" s="224" t="s">
        <v>37</v>
      </c>
      <c r="D16" s="225">
        <v>47</v>
      </c>
      <c r="E16" s="225">
        <v>2184</v>
      </c>
      <c r="F16" s="225">
        <v>1502</v>
      </c>
      <c r="G16" s="224" t="s">
        <v>37</v>
      </c>
      <c r="H16" s="225">
        <v>143</v>
      </c>
      <c r="I16" s="226">
        <v>26.104895104895103</v>
      </c>
      <c r="J16" s="604"/>
      <c r="K16" s="41"/>
      <c r="L16" s="42"/>
      <c r="M16" s="601"/>
    </row>
    <row r="17" spans="1:13" s="389" customFormat="1" ht="12" customHeight="1" x14ac:dyDescent="0.2">
      <c r="A17" s="605"/>
      <c r="B17" s="223" t="s">
        <v>144</v>
      </c>
      <c r="C17" s="224" t="s">
        <v>37</v>
      </c>
      <c r="D17" s="224" t="s">
        <v>37</v>
      </c>
      <c r="E17" s="225">
        <v>4110</v>
      </c>
      <c r="F17" s="224" t="s">
        <v>37</v>
      </c>
      <c r="G17" s="224" t="s">
        <v>37</v>
      </c>
      <c r="H17" s="225">
        <v>980</v>
      </c>
      <c r="I17" s="226">
        <v>4.1938775510204085</v>
      </c>
      <c r="J17" s="604"/>
      <c r="K17" s="41"/>
      <c r="L17" s="42"/>
      <c r="M17" s="601"/>
    </row>
    <row r="18" spans="1:13" s="389" customFormat="1" ht="12" customHeight="1" x14ac:dyDescent="0.2">
      <c r="A18" s="605"/>
      <c r="B18" s="223" t="s">
        <v>145</v>
      </c>
      <c r="C18" s="225">
        <v>778440</v>
      </c>
      <c r="D18" s="225">
        <v>528602</v>
      </c>
      <c r="E18" s="225">
        <v>70202</v>
      </c>
      <c r="F18" s="225">
        <v>2531</v>
      </c>
      <c r="G18" s="224" t="s">
        <v>37</v>
      </c>
      <c r="H18" s="225">
        <v>57720</v>
      </c>
      <c r="I18" s="226">
        <v>23.904625779625778</v>
      </c>
      <c r="J18" s="604"/>
      <c r="K18" s="41"/>
      <c r="L18" s="42"/>
      <c r="M18" s="601"/>
    </row>
    <row r="19" spans="1:13" s="389" customFormat="1" ht="12" customHeight="1" x14ac:dyDescent="0.2">
      <c r="A19" s="605"/>
      <c r="B19" s="223" t="s">
        <v>48</v>
      </c>
      <c r="C19" s="225">
        <v>84169</v>
      </c>
      <c r="D19" s="225">
        <v>266825</v>
      </c>
      <c r="E19" s="225">
        <v>17904</v>
      </c>
      <c r="F19" s="225">
        <v>419</v>
      </c>
      <c r="G19" s="224" t="s">
        <v>37</v>
      </c>
      <c r="H19" s="225">
        <v>14422</v>
      </c>
      <c r="I19" s="226">
        <v>25.607890722507282</v>
      </c>
      <c r="J19" s="604"/>
      <c r="K19" s="41"/>
      <c r="L19" s="42"/>
      <c r="M19" s="601"/>
    </row>
    <row r="20" spans="1:13" s="389" customFormat="1" ht="12" customHeight="1" x14ac:dyDescent="0.2">
      <c r="A20" s="605"/>
      <c r="B20" s="223" t="s">
        <v>146</v>
      </c>
      <c r="C20" s="225">
        <v>6201</v>
      </c>
      <c r="D20" s="225">
        <v>20389</v>
      </c>
      <c r="E20" s="225">
        <v>567</v>
      </c>
      <c r="F20" s="225">
        <v>32</v>
      </c>
      <c r="G20" s="224" t="s">
        <v>37</v>
      </c>
      <c r="H20" s="225">
        <v>1778</v>
      </c>
      <c r="I20" s="226">
        <v>15.291901012373453</v>
      </c>
      <c r="J20" s="604"/>
      <c r="K20" s="41"/>
      <c r="L20" s="42"/>
      <c r="M20" s="601"/>
    </row>
    <row r="21" spans="1:13" s="389" customFormat="1" ht="12" customHeight="1" x14ac:dyDescent="0.2">
      <c r="A21" s="606"/>
      <c r="B21" s="227" t="s">
        <v>147</v>
      </c>
      <c r="C21" s="228">
        <v>2550</v>
      </c>
      <c r="D21" s="228">
        <v>1931</v>
      </c>
      <c r="E21" s="228">
        <v>498</v>
      </c>
      <c r="F21" s="228">
        <v>40</v>
      </c>
      <c r="G21" s="229" t="s">
        <v>37</v>
      </c>
      <c r="H21" s="228">
        <v>779</v>
      </c>
      <c r="I21" s="230">
        <v>6.4428754813863929</v>
      </c>
      <c r="J21" s="604"/>
      <c r="K21" s="41"/>
      <c r="L21" s="42"/>
      <c r="M21" s="601"/>
    </row>
    <row r="22" spans="1:13" s="389" customFormat="1" ht="12" customHeight="1" x14ac:dyDescent="0.2">
      <c r="A22" s="603">
        <v>2548</v>
      </c>
      <c r="B22" s="215" t="s">
        <v>148</v>
      </c>
      <c r="C22" s="216">
        <v>2460545</v>
      </c>
      <c r="D22" s="216">
        <v>5839581</v>
      </c>
      <c r="E22" s="216">
        <v>2633901</v>
      </c>
      <c r="F22" s="216">
        <v>1008226</v>
      </c>
      <c r="G22" s="216">
        <v>698156</v>
      </c>
      <c r="H22" s="216">
        <v>624710</v>
      </c>
      <c r="I22" s="218">
        <v>20.234042995950119</v>
      </c>
      <c r="J22" s="604"/>
      <c r="K22" s="41"/>
      <c r="L22" s="42"/>
      <c r="M22" s="601"/>
    </row>
    <row r="23" spans="1:13" s="389" customFormat="1" ht="12" customHeight="1" x14ac:dyDescent="0.2">
      <c r="A23" s="605"/>
      <c r="B23" s="219" t="s">
        <v>7</v>
      </c>
      <c r="C23" s="220">
        <v>1655864</v>
      </c>
      <c r="D23" s="220">
        <v>5293938</v>
      </c>
      <c r="E23" s="220">
        <v>2548309</v>
      </c>
      <c r="F23" s="220">
        <v>1003271</v>
      </c>
      <c r="G23" s="220">
        <v>693596</v>
      </c>
      <c r="H23" s="220">
        <v>555696</v>
      </c>
      <c r="I23" s="222">
        <v>20.145867524689759</v>
      </c>
      <c r="J23" s="604"/>
      <c r="K23" s="41"/>
      <c r="L23" s="42"/>
      <c r="M23" s="601"/>
    </row>
    <row r="24" spans="1:13" s="389" customFormat="1" ht="12" customHeight="1" x14ac:dyDescent="0.2">
      <c r="A24" s="605"/>
      <c r="B24" s="223" t="s">
        <v>143</v>
      </c>
      <c r="C24" s="225"/>
      <c r="D24" s="225">
        <v>28</v>
      </c>
      <c r="E24" s="225">
        <v>2251</v>
      </c>
      <c r="F24" s="225">
        <v>1768</v>
      </c>
      <c r="G24" s="224" t="s">
        <v>37</v>
      </c>
      <c r="H24" s="225">
        <v>230</v>
      </c>
      <c r="I24" s="226">
        <v>17.595652173913045</v>
      </c>
      <c r="J24" s="604"/>
      <c r="K24" s="41"/>
      <c r="L24" s="42"/>
      <c r="M24" s="601"/>
    </row>
    <row r="25" spans="1:13" s="389" customFormat="1" ht="12" customHeight="1" x14ac:dyDescent="0.2">
      <c r="A25" s="605"/>
      <c r="B25" s="223" t="s">
        <v>144</v>
      </c>
      <c r="C25" s="224" t="s">
        <v>37</v>
      </c>
      <c r="D25" s="224" t="s">
        <v>37</v>
      </c>
      <c r="E25" s="225">
        <v>4142</v>
      </c>
      <c r="F25" s="225"/>
      <c r="G25" s="225">
        <v>3856</v>
      </c>
      <c r="H25" s="225">
        <v>987</v>
      </c>
      <c r="I25" s="226">
        <v>8.103343465045592</v>
      </c>
      <c r="J25" s="604"/>
      <c r="K25" s="41"/>
      <c r="L25" s="42"/>
      <c r="M25" s="601"/>
    </row>
    <row r="26" spans="1:13" s="389" customFormat="1" ht="12" customHeight="1" x14ac:dyDescent="0.2">
      <c r="A26" s="605"/>
      <c r="B26" s="223" t="s">
        <v>145</v>
      </c>
      <c r="C26" s="225">
        <v>706107</v>
      </c>
      <c r="D26" s="225">
        <v>259152</v>
      </c>
      <c r="E26" s="225">
        <v>58790</v>
      </c>
      <c r="F26" s="225">
        <v>2530</v>
      </c>
      <c r="G26" s="225">
        <v>704</v>
      </c>
      <c r="H26" s="225">
        <v>51370</v>
      </c>
      <c r="I26" s="226">
        <v>19.997722406073585</v>
      </c>
      <c r="J26" s="604"/>
      <c r="K26" s="41"/>
      <c r="L26" s="42"/>
      <c r="M26" s="601"/>
    </row>
    <row r="27" spans="1:13" s="389" customFormat="1" ht="12" customHeight="1" x14ac:dyDescent="0.2">
      <c r="A27" s="605"/>
      <c r="B27" s="223" t="s">
        <v>48</v>
      </c>
      <c r="C27" s="225">
        <v>90018</v>
      </c>
      <c r="D27" s="225">
        <v>264717</v>
      </c>
      <c r="E27" s="225">
        <v>19739</v>
      </c>
      <c r="F27" s="225">
        <v>565</v>
      </c>
      <c r="G27" s="224" t="s">
        <v>37</v>
      </c>
      <c r="H27" s="225">
        <v>14491</v>
      </c>
      <c r="I27" s="226">
        <v>25.880822579532122</v>
      </c>
      <c r="J27" s="604"/>
      <c r="K27" s="41"/>
      <c r="L27" s="42"/>
      <c r="M27" s="601"/>
    </row>
    <row r="28" spans="1:13" s="389" customFormat="1" ht="12" customHeight="1" x14ac:dyDescent="0.2">
      <c r="A28" s="605"/>
      <c r="B28" s="223" t="s">
        <v>146</v>
      </c>
      <c r="C28" s="225">
        <v>6537</v>
      </c>
      <c r="D28" s="225">
        <v>20805</v>
      </c>
      <c r="E28" s="225">
        <v>670</v>
      </c>
      <c r="F28" s="225">
        <v>92</v>
      </c>
      <c r="G28" s="224" t="s">
        <v>37</v>
      </c>
      <c r="H28" s="225">
        <v>1830</v>
      </c>
      <c r="I28" s="226">
        <v>15.357377049180329</v>
      </c>
      <c r="J28" s="604"/>
      <c r="K28" s="41"/>
      <c r="L28" s="42"/>
      <c r="M28" s="601"/>
    </row>
    <row r="29" spans="1:13" s="389" customFormat="1" ht="12" customHeight="1" x14ac:dyDescent="0.2">
      <c r="A29" s="606"/>
      <c r="B29" s="227" t="s">
        <v>147</v>
      </c>
      <c r="C29" s="228">
        <v>2019</v>
      </c>
      <c r="D29" s="228">
        <v>941</v>
      </c>
      <c r="E29" s="229" t="s">
        <v>37</v>
      </c>
      <c r="F29" s="229" t="s">
        <v>37</v>
      </c>
      <c r="G29" s="229" t="s">
        <v>37</v>
      </c>
      <c r="H29" s="228">
        <v>106</v>
      </c>
      <c r="I29" s="230">
        <v>27.924528301886792</v>
      </c>
      <c r="J29" s="604"/>
      <c r="K29" s="41"/>
      <c r="L29" s="42"/>
      <c r="M29" s="601"/>
    </row>
    <row r="30" spans="1:13" s="389" customFormat="1" ht="12" customHeight="1" x14ac:dyDescent="0.2">
      <c r="A30" s="603">
        <v>2549</v>
      </c>
      <c r="B30" s="215" t="s">
        <v>148</v>
      </c>
      <c r="C30" s="216">
        <v>2497928</v>
      </c>
      <c r="D30" s="216">
        <v>5715267</v>
      </c>
      <c r="E30" s="216">
        <v>2742627</v>
      </c>
      <c r="F30" s="216">
        <v>1089487</v>
      </c>
      <c r="G30" s="216">
        <v>764042</v>
      </c>
      <c r="H30" s="216">
        <v>648269</v>
      </c>
      <c r="I30" s="218">
        <v>19.759314420402642</v>
      </c>
      <c r="J30" s="604"/>
      <c r="K30" s="41"/>
      <c r="L30" s="42"/>
      <c r="M30" s="601"/>
    </row>
    <row r="31" spans="1:13" s="389" customFormat="1" ht="12" customHeight="1" x14ac:dyDescent="0.2">
      <c r="A31" s="605"/>
      <c r="B31" s="219" t="s">
        <v>7</v>
      </c>
      <c r="C31" s="220">
        <v>1618515</v>
      </c>
      <c r="D31" s="220">
        <v>5175366</v>
      </c>
      <c r="E31" s="220">
        <v>2646863</v>
      </c>
      <c r="F31" s="220">
        <v>1083257</v>
      </c>
      <c r="G31" s="220">
        <v>758898</v>
      </c>
      <c r="H31" s="220">
        <v>569702</v>
      </c>
      <c r="I31" s="222">
        <v>19.804913797037749</v>
      </c>
      <c r="J31" s="604"/>
      <c r="K31" s="41"/>
      <c r="L31" s="42"/>
      <c r="M31" s="601"/>
    </row>
    <row r="32" spans="1:13" s="389" customFormat="1" ht="12" customHeight="1" x14ac:dyDescent="0.2">
      <c r="A32" s="605"/>
      <c r="B32" s="223" t="s">
        <v>143</v>
      </c>
      <c r="C32" s="225"/>
      <c r="D32" s="225">
        <v>13</v>
      </c>
      <c r="E32" s="225">
        <v>2124</v>
      </c>
      <c r="F32" s="225">
        <v>1803</v>
      </c>
      <c r="G32" s="224" t="s">
        <v>37</v>
      </c>
      <c r="H32" s="225">
        <v>140</v>
      </c>
      <c r="I32" s="226">
        <v>28.142857142857142</v>
      </c>
      <c r="J32" s="604"/>
      <c r="K32" s="41"/>
      <c r="L32" s="42"/>
      <c r="M32" s="601"/>
    </row>
    <row r="33" spans="1:13" s="389" customFormat="1" ht="12" customHeight="1" x14ac:dyDescent="0.2">
      <c r="A33" s="605"/>
      <c r="B33" s="223" t="s">
        <v>144</v>
      </c>
      <c r="C33" s="224" t="s">
        <v>37</v>
      </c>
      <c r="D33" s="224" t="s">
        <v>37</v>
      </c>
      <c r="E33" s="225">
        <v>4084</v>
      </c>
      <c r="F33" s="224" t="s">
        <v>37</v>
      </c>
      <c r="G33" s="225">
        <v>4069</v>
      </c>
      <c r="H33" s="225">
        <v>958</v>
      </c>
      <c r="I33" s="226">
        <v>8.5104384133611699</v>
      </c>
      <c r="J33" s="604"/>
      <c r="K33" s="41"/>
      <c r="L33" s="42"/>
      <c r="M33" s="601"/>
    </row>
    <row r="34" spans="1:13" s="389" customFormat="1" ht="12" customHeight="1" x14ac:dyDescent="0.2">
      <c r="A34" s="605"/>
      <c r="B34" s="223" t="s">
        <v>145</v>
      </c>
      <c r="C34" s="225">
        <v>782141</v>
      </c>
      <c r="D34" s="225">
        <v>257308</v>
      </c>
      <c r="E34" s="225">
        <v>67027</v>
      </c>
      <c r="F34" s="225">
        <v>3428</v>
      </c>
      <c r="G34" s="225">
        <v>1075</v>
      </c>
      <c r="H34" s="225">
        <v>59067</v>
      </c>
      <c r="I34" s="226">
        <v>18.808793404100427</v>
      </c>
      <c r="J34" s="604"/>
      <c r="K34" s="41"/>
      <c r="L34" s="42"/>
      <c r="M34" s="601"/>
    </row>
    <row r="35" spans="1:13" s="389" customFormat="1" ht="12" customHeight="1" x14ac:dyDescent="0.2">
      <c r="A35" s="605"/>
      <c r="B35" s="223" t="s">
        <v>48</v>
      </c>
      <c r="C35" s="225">
        <v>89524</v>
      </c>
      <c r="D35" s="225">
        <v>261398</v>
      </c>
      <c r="E35" s="225">
        <v>21796</v>
      </c>
      <c r="F35" s="225">
        <v>796</v>
      </c>
      <c r="G35" s="224" t="s">
        <v>37</v>
      </c>
      <c r="H35" s="225">
        <v>16548</v>
      </c>
      <c r="I35" s="226">
        <v>22.571549431955525</v>
      </c>
      <c r="J35" s="604"/>
      <c r="K35" s="41"/>
      <c r="L35" s="42"/>
      <c r="M35" s="601"/>
    </row>
    <row r="36" spans="1:13" s="389" customFormat="1" ht="12" customHeight="1" x14ac:dyDescent="0.2">
      <c r="A36" s="605"/>
      <c r="B36" s="223" t="s">
        <v>146</v>
      </c>
      <c r="C36" s="225">
        <v>6607</v>
      </c>
      <c r="D36" s="225">
        <v>20919</v>
      </c>
      <c r="E36" s="225">
        <v>646</v>
      </c>
      <c r="F36" s="225">
        <v>203</v>
      </c>
      <c r="G36" s="224" t="s">
        <v>37</v>
      </c>
      <c r="H36" s="225">
        <v>1748</v>
      </c>
      <c r="I36" s="226">
        <v>16.232837528604119</v>
      </c>
      <c r="J36" s="604"/>
      <c r="K36" s="41"/>
      <c r="L36" s="42"/>
      <c r="M36" s="601"/>
    </row>
    <row r="37" spans="1:13" s="389" customFormat="1" ht="12" customHeight="1" x14ac:dyDescent="0.2">
      <c r="A37" s="606"/>
      <c r="B37" s="227" t="s">
        <v>147</v>
      </c>
      <c r="C37" s="228">
        <v>1141</v>
      </c>
      <c r="D37" s="228">
        <v>263</v>
      </c>
      <c r="E37" s="228">
        <v>87</v>
      </c>
      <c r="F37" s="229" t="s">
        <v>37</v>
      </c>
      <c r="G37" s="229" t="s">
        <v>37</v>
      </c>
      <c r="H37" s="228">
        <v>106</v>
      </c>
      <c r="I37" s="230">
        <v>14.066037735849056</v>
      </c>
      <c r="J37" s="604"/>
      <c r="K37" s="41"/>
      <c r="L37" s="42"/>
      <c r="M37" s="601"/>
    </row>
    <row r="38" spans="1:13" s="389" customFormat="1" ht="12" customHeight="1" x14ac:dyDescent="0.2">
      <c r="A38" s="603">
        <v>2550</v>
      </c>
      <c r="B38" s="215" t="s">
        <v>148</v>
      </c>
      <c r="C38" s="216">
        <v>2541736</v>
      </c>
      <c r="D38" s="216">
        <v>5583394</v>
      </c>
      <c r="E38" s="216">
        <v>2765117</v>
      </c>
      <c r="F38" s="216">
        <v>1164924</v>
      </c>
      <c r="G38" s="216">
        <v>770044</v>
      </c>
      <c r="H38" s="216">
        <v>613402</v>
      </c>
      <c r="I38" s="231">
        <v>20.908335805882601</v>
      </c>
      <c r="J38" s="604"/>
      <c r="K38" s="41"/>
      <c r="L38" s="42"/>
      <c r="M38" s="601"/>
    </row>
    <row r="39" spans="1:13" s="389" customFormat="1" ht="12" customHeight="1" x14ac:dyDescent="0.2">
      <c r="A39" s="605"/>
      <c r="B39" s="219" t="s">
        <v>7</v>
      </c>
      <c r="C39" s="220">
        <v>1597399</v>
      </c>
      <c r="D39" s="220">
        <v>5040110</v>
      </c>
      <c r="E39" s="220">
        <v>2645930</v>
      </c>
      <c r="F39" s="220">
        <v>1148562</v>
      </c>
      <c r="G39" s="220">
        <v>764523</v>
      </c>
      <c r="H39" s="220">
        <v>534920</v>
      </c>
      <c r="I39" s="222">
        <v>20.931212143871981</v>
      </c>
      <c r="J39" s="604"/>
      <c r="K39" s="41"/>
      <c r="L39" s="42"/>
      <c r="M39" s="601"/>
    </row>
    <row r="40" spans="1:13" s="389" customFormat="1" ht="12" customHeight="1" x14ac:dyDescent="0.2">
      <c r="A40" s="605"/>
      <c r="B40" s="223" t="s">
        <v>143</v>
      </c>
      <c r="C40" s="225"/>
      <c r="D40" s="225">
        <v>12</v>
      </c>
      <c r="E40" s="225">
        <v>2195</v>
      </c>
      <c r="F40" s="225">
        <v>1789</v>
      </c>
      <c r="G40" s="224" t="s">
        <v>37</v>
      </c>
      <c r="H40" s="225">
        <v>96</v>
      </c>
      <c r="I40" s="226">
        <v>41.625</v>
      </c>
      <c r="J40" s="604"/>
      <c r="K40" s="41"/>
      <c r="L40" s="42"/>
      <c r="M40" s="601"/>
    </row>
    <row r="41" spans="1:13" s="389" customFormat="1" ht="12" customHeight="1" x14ac:dyDescent="0.2">
      <c r="A41" s="605"/>
      <c r="B41" s="223" t="s">
        <v>144</v>
      </c>
      <c r="C41" s="224" t="s">
        <v>37</v>
      </c>
      <c r="D41" s="224" t="s">
        <v>37</v>
      </c>
      <c r="E41" s="225">
        <v>3937</v>
      </c>
      <c r="F41" s="224" t="s">
        <v>37</v>
      </c>
      <c r="G41" s="225">
        <v>4420</v>
      </c>
      <c r="H41" s="225">
        <v>863</v>
      </c>
      <c r="I41" s="226">
        <v>9.6836616454229425</v>
      </c>
      <c r="J41" s="604"/>
      <c r="K41" s="41"/>
      <c r="L41" s="42"/>
      <c r="M41" s="601"/>
    </row>
    <row r="42" spans="1:13" s="389" customFormat="1" ht="12" customHeight="1" x14ac:dyDescent="0.2">
      <c r="A42" s="605"/>
      <c r="B42" s="223" t="s">
        <v>145</v>
      </c>
      <c r="C42" s="225">
        <v>845404</v>
      </c>
      <c r="D42" s="225">
        <v>266825</v>
      </c>
      <c r="E42" s="225">
        <v>88045</v>
      </c>
      <c r="F42" s="225">
        <v>13342</v>
      </c>
      <c r="G42" s="225">
        <v>1101</v>
      </c>
      <c r="H42" s="225">
        <v>59415</v>
      </c>
      <c r="I42" s="226">
        <v>20.444618362366406</v>
      </c>
      <c r="J42" s="604"/>
      <c r="K42" s="41"/>
      <c r="L42" s="42"/>
      <c r="M42" s="601"/>
    </row>
    <row r="43" spans="1:13" s="389" customFormat="1" ht="12" customHeight="1" x14ac:dyDescent="0.2">
      <c r="A43" s="605"/>
      <c r="B43" s="223" t="s">
        <v>48</v>
      </c>
      <c r="C43" s="225">
        <v>89847</v>
      </c>
      <c r="D43" s="225">
        <v>255315</v>
      </c>
      <c r="E43" s="225">
        <v>24282</v>
      </c>
      <c r="F43" s="225">
        <v>1011</v>
      </c>
      <c r="G43" s="224" t="s">
        <v>37</v>
      </c>
      <c r="H43" s="225">
        <v>16548</v>
      </c>
      <c r="I43" s="226">
        <v>22.386693255982596</v>
      </c>
      <c r="J43" s="604"/>
      <c r="K43" s="41"/>
      <c r="L43" s="42"/>
      <c r="M43" s="601"/>
    </row>
    <row r="44" spans="1:13" s="389" customFormat="1" ht="12" customHeight="1" x14ac:dyDescent="0.2">
      <c r="A44" s="605"/>
      <c r="B44" s="223" t="s">
        <v>146</v>
      </c>
      <c r="C44" s="225">
        <v>6839</v>
      </c>
      <c r="D44" s="225">
        <v>20872</v>
      </c>
      <c r="E44" s="225">
        <v>654</v>
      </c>
      <c r="F44" s="225">
        <v>220</v>
      </c>
      <c r="G44" s="224" t="s">
        <v>37</v>
      </c>
      <c r="H44" s="225">
        <v>1487</v>
      </c>
      <c r="I44" s="226">
        <v>19.22326832548756</v>
      </c>
      <c r="J44" s="604"/>
      <c r="K44" s="41"/>
      <c r="L44" s="42"/>
      <c r="M44" s="601"/>
    </row>
    <row r="45" spans="1:13" s="389" customFormat="1" ht="12" customHeight="1" x14ac:dyDescent="0.2">
      <c r="A45" s="606"/>
      <c r="B45" s="227" t="s">
        <v>147</v>
      </c>
      <c r="C45" s="228">
        <v>2247</v>
      </c>
      <c r="D45" s="228">
        <v>260</v>
      </c>
      <c r="E45" s="228">
        <v>74</v>
      </c>
      <c r="F45" s="229" t="s">
        <v>37</v>
      </c>
      <c r="G45" s="229" t="s">
        <v>37</v>
      </c>
      <c r="H45" s="228">
        <v>73</v>
      </c>
      <c r="I45" s="230">
        <v>35.356164383561641</v>
      </c>
      <c r="J45" s="604"/>
      <c r="K45" s="41"/>
      <c r="L45" s="42"/>
      <c r="M45" s="601"/>
    </row>
    <row r="46" spans="1:13" s="389" customFormat="1" ht="12" customHeight="1" x14ac:dyDescent="0.2">
      <c r="A46" s="603">
        <v>2551</v>
      </c>
      <c r="B46" s="215" t="s">
        <v>148</v>
      </c>
      <c r="C46" s="216">
        <v>2703946</v>
      </c>
      <c r="D46" s="216">
        <v>5388018</v>
      </c>
      <c r="E46" s="216">
        <v>2773760</v>
      </c>
      <c r="F46" s="216">
        <v>1204057</v>
      </c>
      <c r="G46" s="216">
        <v>762818</v>
      </c>
      <c r="H46" s="216">
        <v>664464</v>
      </c>
      <c r="I46" s="231">
        <v>19.312707686195189</v>
      </c>
      <c r="J46" s="604"/>
      <c r="K46" s="41"/>
      <c r="L46" s="42"/>
      <c r="M46" s="601"/>
    </row>
    <row r="47" spans="1:13" s="389" customFormat="1" ht="12" customHeight="1" x14ac:dyDescent="0.2">
      <c r="A47" s="605"/>
      <c r="B47" s="219" t="s">
        <v>7</v>
      </c>
      <c r="C47" s="220">
        <v>1609247</v>
      </c>
      <c r="D47" s="220">
        <v>4842546</v>
      </c>
      <c r="E47" s="220">
        <v>2566680</v>
      </c>
      <c r="F47" s="220">
        <v>1141459</v>
      </c>
      <c r="G47" s="220">
        <v>756890</v>
      </c>
      <c r="H47" s="220">
        <v>564059</v>
      </c>
      <c r="I47" s="222">
        <v>19.354042750846986</v>
      </c>
      <c r="J47" s="604"/>
      <c r="K47" s="41"/>
      <c r="L47" s="42"/>
      <c r="M47" s="601"/>
    </row>
    <row r="48" spans="1:13" s="389" customFormat="1" ht="12" customHeight="1" x14ac:dyDescent="0.2">
      <c r="A48" s="605"/>
      <c r="B48" s="223" t="s">
        <v>143</v>
      </c>
      <c r="C48" s="225" t="s">
        <v>175</v>
      </c>
      <c r="D48" s="225">
        <v>22</v>
      </c>
      <c r="E48" s="225">
        <v>2207</v>
      </c>
      <c r="F48" s="225">
        <v>1774</v>
      </c>
      <c r="G48" s="232" t="s">
        <v>175</v>
      </c>
      <c r="H48" s="225">
        <v>937</v>
      </c>
      <c r="I48" s="226">
        <v>4.2721451440768412</v>
      </c>
      <c r="J48" s="604"/>
      <c r="K48" s="41"/>
      <c r="L48" s="42"/>
      <c r="M48" s="601"/>
    </row>
    <row r="49" spans="1:13" s="389" customFormat="1" ht="12" customHeight="1" x14ac:dyDescent="0.2">
      <c r="A49" s="605"/>
      <c r="B49" s="223" t="s">
        <v>144</v>
      </c>
      <c r="C49" s="232" t="s">
        <v>175</v>
      </c>
      <c r="D49" s="232" t="s">
        <v>175</v>
      </c>
      <c r="E49" s="225">
        <v>3983</v>
      </c>
      <c r="F49" s="232" t="s">
        <v>175</v>
      </c>
      <c r="G49" s="225">
        <v>4359</v>
      </c>
      <c r="H49" s="225">
        <v>1219</v>
      </c>
      <c r="I49" s="226">
        <v>6.8433141919606237</v>
      </c>
      <c r="J49" s="604"/>
      <c r="K49" s="41"/>
      <c r="L49" s="42"/>
      <c r="M49" s="601"/>
    </row>
    <row r="50" spans="1:13" s="389" customFormat="1" ht="12" customHeight="1" x14ac:dyDescent="0.2">
      <c r="A50" s="605"/>
      <c r="B50" s="223" t="s">
        <v>145</v>
      </c>
      <c r="C50" s="225">
        <v>972721</v>
      </c>
      <c r="D50" s="225">
        <v>279838</v>
      </c>
      <c r="E50" s="225">
        <v>171272</v>
      </c>
      <c r="F50" s="225">
        <v>59390</v>
      </c>
      <c r="G50" s="225">
        <v>1569</v>
      </c>
      <c r="H50" s="225">
        <v>78359</v>
      </c>
      <c r="I50" s="226">
        <v>18.948557281231256</v>
      </c>
      <c r="J50" s="604"/>
      <c r="K50" s="41"/>
      <c r="L50" s="42"/>
      <c r="M50" s="601"/>
    </row>
    <row r="51" spans="1:13" s="389" customFormat="1" ht="12" customHeight="1" x14ac:dyDescent="0.2">
      <c r="A51" s="605"/>
      <c r="B51" s="223" t="s">
        <v>48</v>
      </c>
      <c r="C51" s="225">
        <v>113198</v>
      </c>
      <c r="D51" s="225">
        <v>246104</v>
      </c>
      <c r="E51" s="225">
        <v>28952</v>
      </c>
      <c r="F51" s="225">
        <v>1254</v>
      </c>
      <c r="G51" s="232" t="s">
        <v>175</v>
      </c>
      <c r="H51" s="225">
        <v>18087</v>
      </c>
      <c r="I51" s="226">
        <v>21.535246309504064</v>
      </c>
      <c r="J51" s="604"/>
      <c r="K51" s="41"/>
      <c r="L51" s="42"/>
      <c r="M51" s="601"/>
    </row>
    <row r="52" spans="1:13" s="389" customFormat="1" ht="12" customHeight="1" x14ac:dyDescent="0.2">
      <c r="A52" s="605"/>
      <c r="B52" s="223" t="s">
        <v>146</v>
      </c>
      <c r="C52" s="225">
        <v>6513</v>
      </c>
      <c r="D52" s="225">
        <v>19196</v>
      </c>
      <c r="E52" s="225">
        <v>602</v>
      </c>
      <c r="F52" s="225">
        <v>180</v>
      </c>
      <c r="G52" s="232" t="s">
        <v>175</v>
      </c>
      <c r="H52" s="225">
        <v>1748</v>
      </c>
      <c r="I52" s="226">
        <v>15.155034324942791</v>
      </c>
      <c r="J52" s="604"/>
      <c r="K52" s="41"/>
      <c r="L52" s="42"/>
      <c r="M52" s="601"/>
    </row>
    <row r="53" spans="1:13" s="389" customFormat="1" ht="12" customHeight="1" x14ac:dyDescent="0.2">
      <c r="A53" s="606"/>
      <c r="B53" s="227" t="s">
        <v>147</v>
      </c>
      <c r="C53" s="228">
        <v>2267</v>
      </c>
      <c r="D53" s="228">
        <v>312</v>
      </c>
      <c r="E53" s="228">
        <v>64</v>
      </c>
      <c r="F53" s="233" t="s">
        <v>175</v>
      </c>
      <c r="G53" s="233" t="s">
        <v>175</v>
      </c>
      <c r="H53" s="228">
        <v>55</v>
      </c>
      <c r="I53" s="230">
        <v>48.054545454545455</v>
      </c>
      <c r="J53" s="604"/>
      <c r="K53" s="41"/>
      <c r="L53" s="42"/>
      <c r="M53" s="601"/>
    </row>
    <row r="54" spans="1:13" s="389" customFormat="1" ht="12" customHeight="1" x14ac:dyDescent="0.2">
      <c r="A54" s="603">
        <v>2552</v>
      </c>
      <c r="B54" s="215" t="s">
        <v>148</v>
      </c>
      <c r="C54" s="216">
        <v>2735093</v>
      </c>
      <c r="D54" s="216">
        <v>5146535</v>
      </c>
      <c r="E54" s="216">
        <v>2756205</v>
      </c>
      <c r="F54" s="216">
        <v>1240235</v>
      </c>
      <c r="G54" s="216">
        <v>749131</v>
      </c>
      <c r="H54" s="216">
        <v>568478</v>
      </c>
      <c r="I54" s="231">
        <v>22.212291416730288</v>
      </c>
      <c r="J54" s="604"/>
      <c r="K54" s="41"/>
      <c r="L54" s="42"/>
      <c r="M54" s="601"/>
    </row>
    <row r="55" spans="1:13" s="389" customFormat="1" ht="12" customHeight="1" x14ac:dyDescent="0.2">
      <c r="A55" s="605"/>
      <c r="B55" s="219" t="s">
        <v>7</v>
      </c>
      <c r="C55" s="220">
        <v>1611019</v>
      </c>
      <c r="D55" s="220">
        <v>4605758</v>
      </c>
      <c r="E55" s="220">
        <v>2538524</v>
      </c>
      <c r="F55" s="220">
        <v>1172636</v>
      </c>
      <c r="G55" s="220">
        <v>743546</v>
      </c>
      <c r="H55" s="220">
        <v>514034</v>
      </c>
      <c r="I55" s="222">
        <v>20.760266830598756</v>
      </c>
      <c r="J55" s="604"/>
      <c r="K55" s="41"/>
      <c r="L55" s="42"/>
      <c r="M55" s="601"/>
    </row>
    <row r="56" spans="1:13" s="389" customFormat="1" ht="12" customHeight="1" x14ac:dyDescent="0.2">
      <c r="A56" s="605"/>
      <c r="B56" s="223" t="s">
        <v>143</v>
      </c>
      <c r="C56" s="225" t="s">
        <v>175</v>
      </c>
      <c r="D56" s="225">
        <v>34</v>
      </c>
      <c r="E56" s="225">
        <v>2155</v>
      </c>
      <c r="F56" s="225">
        <v>1918</v>
      </c>
      <c r="G56" s="232" t="s">
        <v>175</v>
      </c>
      <c r="H56" s="225">
        <v>914</v>
      </c>
      <c r="I56" s="226">
        <v>4.4934354485776806</v>
      </c>
      <c r="J56" s="604"/>
      <c r="K56" s="41"/>
      <c r="L56" s="42"/>
      <c r="M56" s="601"/>
    </row>
    <row r="57" spans="1:13" s="389" customFormat="1" ht="12" customHeight="1" x14ac:dyDescent="0.2">
      <c r="A57" s="605"/>
      <c r="B57" s="223" t="s">
        <v>144</v>
      </c>
      <c r="C57" s="232" t="s">
        <v>175</v>
      </c>
      <c r="D57" s="232" t="s">
        <v>175</v>
      </c>
      <c r="E57" s="225">
        <v>3915</v>
      </c>
      <c r="F57" s="232" t="s">
        <v>175</v>
      </c>
      <c r="G57" s="225">
        <v>3527</v>
      </c>
      <c r="H57" s="225">
        <v>1029</v>
      </c>
      <c r="I57" s="226">
        <v>7.2322643343051505</v>
      </c>
      <c r="J57" s="604"/>
      <c r="K57" s="41"/>
      <c r="L57" s="42"/>
      <c r="M57" s="601"/>
    </row>
    <row r="58" spans="1:13" s="389" customFormat="1" ht="12" customHeight="1" x14ac:dyDescent="0.2">
      <c r="A58" s="605"/>
      <c r="B58" s="223" t="s">
        <v>145</v>
      </c>
      <c r="C58" s="225">
        <v>1022340</v>
      </c>
      <c r="D58" s="225">
        <v>281759</v>
      </c>
      <c r="E58" s="225">
        <v>177629</v>
      </c>
      <c r="F58" s="225">
        <v>64193</v>
      </c>
      <c r="G58" s="225">
        <v>2058</v>
      </c>
      <c r="H58" s="225">
        <v>32630</v>
      </c>
      <c r="I58" s="226">
        <v>47.440361630401469</v>
      </c>
      <c r="J58" s="604"/>
      <c r="K58" s="41"/>
      <c r="L58" s="42"/>
      <c r="M58" s="601"/>
    </row>
    <row r="59" spans="1:13" s="389" customFormat="1" ht="12" customHeight="1" x14ac:dyDescent="0.2">
      <c r="A59" s="605"/>
      <c r="B59" s="223" t="s">
        <v>48</v>
      </c>
      <c r="C59" s="225">
        <v>92936</v>
      </c>
      <c r="D59" s="225">
        <v>240496</v>
      </c>
      <c r="E59" s="225">
        <v>33379</v>
      </c>
      <c r="F59" s="225">
        <v>1343</v>
      </c>
      <c r="G59" s="232" t="s">
        <v>175</v>
      </c>
      <c r="H59" s="225">
        <v>17986</v>
      </c>
      <c r="I59" s="226">
        <v>20.468920271322141</v>
      </c>
      <c r="J59" s="604"/>
      <c r="K59" s="41"/>
      <c r="L59" s="42"/>
      <c r="M59" s="601"/>
    </row>
    <row r="60" spans="1:13" s="389" customFormat="1" ht="12" customHeight="1" x14ac:dyDescent="0.2">
      <c r="A60" s="605"/>
      <c r="B60" s="223" t="s">
        <v>146</v>
      </c>
      <c r="C60" s="225">
        <v>6286</v>
      </c>
      <c r="D60" s="225">
        <v>18164</v>
      </c>
      <c r="E60" s="225">
        <v>540</v>
      </c>
      <c r="F60" s="225">
        <v>145</v>
      </c>
      <c r="G60" s="232" t="s">
        <v>175</v>
      </c>
      <c r="H60" s="225">
        <v>1833</v>
      </c>
      <c r="I60" s="226">
        <v>13.712493180578287</v>
      </c>
      <c r="J60" s="604"/>
      <c r="K60" s="41"/>
      <c r="L60" s="42"/>
      <c r="M60" s="601"/>
    </row>
    <row r="61" spans="1:13" s="389" customFormat="1" ht="12" customHeight="1" x14ac:dyDescent="0.2">
      <c r="A61" s="606"/>
      <c r="B61" s="227" t="s">
        <v>147</v>
      </c>
      <c r="C61" s="228">
        <v>2512</v>
      </c>
      <c r="D61" s="228">
        <v>324</v>
      </c>
      <c r="E61" s="228">
        <v>63</v>
      </c>
      <c r="F61" s="233" t="s">
        <v>175</v>
      </c>
      <c r="G61" s="233" t="s">
        <v>175</v>
      </c>
      <c r="H61" s="228">
        <v>52</v>
      </c>
      <c r="I61" s="230">
        <v>55.75</v>
      </c>
      <c r="J61" s="604"/>
      <c r="K61" s="41"/>
      <c r="L61" s="42"/>
      <c r="M61" s="601"/>
    </row>
    <row r="62" spans="1:13" s="389" customFormat="1" ht="12" customHeight="1" x14ac:dyDescent="0.2">
      <c r="A62" s="603">
        <v>2553</v>
      </c>
      <c r="B62" s="215" t="s">
        <v>148</v>
      </c>
      <c r="C62" s="216">
        <v>2755371</v>
      </c>
      <c r="D62" s="216">
        <v>5044242</v>
      </c>
      <c r="E62" s="216">
        <v>2769264</v>
      </c>
      <c r="F62" s="216">
        <v>1309184</v>
      </c>
      <c r="G62" s="216">
        <v>754725</v>
      </c>
      <c r="H62" s="216">
        <v>677365</v>
      </c>
      <c r="I62" s="231">
        <v>18.649894812988567</v>
      </c>
      <c r="J62" s="604"/>
      <c r="K62" s="41"/>
      <c r="L62" s="42"/>
      <c r="M62" s="601"/>
    </row>
    <row r="63" spans="1:13" s="389" customFormat="1" ht="12" customHeight="1" x14ac:dyDescent="0.2">
      <c r="A63" s="605"/>
      <c r="B63" s="219" t="s">
        <v>7</v>
      </c>
      <c r="C63" s="220">
        <v>1607634</v>
      </c>
      <c r="D63" s="220">
        <v>4513635</v>
      </c>
      <c r="E63" s="220">
        <v>2545754</v>
      </c>
      <c r="F63" s="220">
        <v>1237163</v>
      </c>
      <c r="G63" s="220">
        <v>747791</v>
      </c>
      <c r="H63" s="220">
        <v>570417</v>
      </c>
      <c r="I63" s="222">
        <v>18.674017429354315</v>
      </c>
      <c r="J63" s="604"/>
      <c r="K63" s="41"/>
      <c r="L63" s="42"/>
      <c r="M63" s="601"/>
    </row>
    <row r="64" spans="1:13" s="389" customFormat="1" ht="12" customHeight="1" x14ac:dyDescent="0.2">
      <c r="A64" s="605"/>
      <c r="B64" s="223" t="s">
        <v>143</v>
      </c>
      <c r="C64" s="232" t="s">
        <v>175</v>
      </c>
      <c r="D64" s="225">
        <v>19</v>
      </c>
      <c r="E64" s="225">
        <v>2145</v>
      </c>
      <c r="F64" s="225">
        <v>1935</v>
      </c>
      <c r="G64" s="232" t="s">
        <v>175</v>
      </c>
      <c r="H64" s="225">
        <v>902</v>
      </c>
      <c r="I64" s="226">
        <v>4.5443458980044342</v>
      </c>
      <c r="J64" s="604"/>
      <c r="K64" s="41"/>
      <c r="L64" s="42"/>
      <c r="M64" s="601"/>
    </row>
    <row r="65" spans="1:13" s="389" customFormat="1" ht="12" customHeight="1" x14ac:dyDescent="0.2">
      <c r="A65" s="605"/>
      <c r="B65" s="223" t="s">
        <v>144</v>
      </c>
      <c r="C65" s="232" t="s">
        <v>175</v>
      </c>
      <c r="D65" s="232" t="s">
        <v>175</v>
      </c>
      <c r="E65" s="225">
        <v>3830</v>
      </c>
      <c r="F65" s="232" t="s">
        <v>175</v>
      </c>
      <c r="G65" s="225">
        <v>4511</v>
      </c>
      <c r="H65" s="225">
        <v>1240</v>
      </c>
      <c r="I65" s="226">
        <v>6.7266129032258064</v>
      </c>
      <c r="J65" s="604"/>
      <c r="K65" s="41"/>
      <c r="L65" s="42"/>
      <c r="M65" s="601"/>
    </row>
    <row r="66" spans="1:13" s="389" customFormat="1" ht="12" customHeight="1" x14ac:dyDescent="0.2">
      <c r="A66" s="605"/>
      <c r="B66" s="223" t="s">
        <v>145</v>
      </c>
      <c r="C66" s="225">
        <v>1051278</v>
      </c>
      <c r="D66" s="225">
        <v>281703</v>
      </c>
      <c r="E66" s="225">
        <v>180780</v>
      </c>
      <c r="F66" s="225">
        <v>68286</v>
      </c>
      <c r="G66" s="225"/>
      <c r="H66" s="225">
        <v>85764</v>
      </c>
      <c r="I66" s="226">
        <v>18.446516020707989</v>
      </c>
      <c r="J66" s="604"/>
      <c r="K66" s="41"/>
      <c r="L66" s="42"/>
      <c r="M66" s="601"/>
    </row>
    <row r="67" spans="1:13" s="389" customFormat="1" ht="12" customHeight="1" x14ac:dyDescent="0.2">
      <c r="A67" s="605"/>
      <c r="B67" s="223" t="s">
        <v>48</v>
      </c>
      <c r="C67" s="225">
        <v>89906</v>
      </c>
      <c r="D67" s="225">
        <v>231673</v>
      </c>
      <c r="E67" s="225">
        <v>36088</v>
      </c>
      <c r="F67" s="225">
        <v>1593</v>
      </c>
      <c r="G67" s="232">
        <v>2423</v>
      </c>
      <c r="H67" s="225">
        <v>17615</v>
      </c>
      <c r="I67" s="226">
        <v>20.532671019017883</v>
      </c>
      <c r="J67" s="604"/>
      <c r="K67" s="41"/>
      <c r="L67" s="42"/>
      <c r="M67" s="601"/>
    </row>
    <row r="68" spans="1:13" s="389" customFormat="1" ht="12" customHeight="1" x14ac:dyDescent="0.2">
      <c r="A68" s="605"/>
      <c r="B68" s="223" t="s">
        <v>146</v>
      </c>
      <c r="C68" s="225">
        <v>6222</v>
      </c>
      <c r="D68" s="225">
        <v>16869</v>
      </c>
      <c r="E68" s="225">
        <v>570</v>
      </c>
      <c r="F68" s="225">
        <v>207</v>
      </c>
      <c r="G68" s="232" t="s">
        <v>175</v>
      </c>
      <c r="H68" s="225">
        <v>1387</v>
      </c>
      <c r="I68" s="226">
        <v>17.208363374188895</v>
      </c>
      <c r="J68" s="604"/>
      <c r="K68" s="41"/>
      <c r="L68" s="42"/>
      <c r="M68" s="601"/>
    </row>
    <row r="69" spans="1:13" s="389" customFormat="1" ht="12" customHeight="1" x14ac:dyDescent="0.2">
      <c r="A69" s="606"/>
      <c r="B69" s="227" t="s">
        <v>147</v>
      </c>
      <c r="C69" s="228">
        <v>331</v>
      </c>
      <c r="D69" s="228">
        <v>343</v>
      </c>
      <c r="E69" s="228">
        <v>97</v>
      </c>
      <c r="F69" s="233" t="s">
        <v>175</v>
      </c>
      <c r="G69" s="234" t="s">
        <v>175</v>
      </c>
      <c r="H69" s="228">
        <v>40</v>
      </c>
      <c r="I69" s="230">
        <v>19.274999999999999</v>
      </c>
      <c r="J69" s="604"/>
      <c r="K69" s="41"/>
      <c r="L69" s="42"/>
      <c r="M69" s="601"/>
    </row>
    <row r="70" spans="1:13" s="389" customFormat="1" ht="12" customHeight="1" x14ac:dyDescent="0.2">
      <c r="A70" s="603">
        <v>2554</v>
      </c>
      <c r="B70" s="215" t="s">
        <v>148</v>
      </c>
      <c r="C70" s="216">
        <v>2805537</v>
      </c>
      <c r="D70" s="216">
        <v>4993029</v>
      </c>
      <c r="E70" s="216">
        <v>2624177</v>
      </c>
      <c r="F70" s="216">
        <v>1352222</v>
      </c>
      <c r="G70" s="216">
        <v>739526</v>
      </c>
      <c r="H70" s="216">
        <v>675666</v>
      </c>
      <c r="I70" s="231">
        <v>18.521711910914565</v>
      </c>
      <c r="J70" s="604"/>
      <c r="K70" s="41"/>
      <c r="L70" s="42"/>
      <c r="M70" s="601"/>
    </row>
    <row r="71" spans="1:13" s="389" customFormat="1" ht="12" customHeight="1" x14ac:dyDescent="0.2">
      <c r="A71" s="605"/>
      <c r="B71" s="219" t="s">
        <v>7</v>
      </c>
      <c r="C71" s="220">
        <v>1639368</v>
      </c>
      <c r="D71" s="220">
        <v>4459551</v>
      </c>
      <c r="E71" s="220">
        <v>2405179</v>
      </c>
      <c r="F71" s="220">
        <v>1273997</v>
      </c>
      <c r="G71" s="220">
        <v>731949</v>
      </c>
      <c r="H71" s="220">
        <v>566145</v>
      </c>
      <c r="I71" s="222">
        <v>18.564226479082215</v>
      </c>
      <c r="J71" s="604"/>
      <c r="K71" s="41"/>
      <c r="L71" s="42"/>
      <c r="M71" s="601"/>
    </row>
    <row r="72" spans="1:13" s="389" customFormat="1" ht="12" customHeight="1" x14ac:dyDescent="0.2">
      <c r="A72" s="605"/>
      <c r="B72" s="223" t="s">
        <v>143</v>
      </c>
      <c r="C72" s="232" t="s">
        <v>175</v>
      </c>
      <c r="D72" s="225">
        <v>14</v>
      </c>
      <c r="E72" s="225">
        <v>2160</v>
      </c>
      <c r="F72" s="225">
        <v>1974</v>
      </c>
      <c r="G72" s="232" t="s">
        <v>175</v>
      </c>
      <c r="H72" s="225">
        <v>935</v>
      </c>
      <c r="I72" s="226">
        <v>4.4363636363636365</v>
      </c>
      <c r="J72" s="604"/>
      <c r="K72" s="41"/>
      <c r="L72" s="42"/>
      <c r="M72" s="601"/>
    </row>
    <row r="73" spans="1:13" s="389" customFormat="1" ht="12" customHeight="1" x14ac:dyDescent="0.2">
      <c r="A73" s="605"/>
      <c r="B73" s="223" t="s">
        <v>144</v>
      </c>
      <c r="C73" s="232" t="s">
        <v>175</v>
      </c>
      <c r="D73" s="232" t="s">
        <v>175</v>
      </c>
      <c r="E73" s="225">
        <v>3836</v>
      </c>
      <c r="F73" s="232" t="s">
        <v>175</v>
      </c>
      <c r="G73" s="225">
        <v>4794</v>
      </c>
      <c r="H73" s="225">
        <v>958</v>
      </c>
      <c r="I73" s="226">
        <v>9.0083507306889352</v>
      </c>
      <c r="J73" s="604"/>
      <c r="K73" s="41"/>
      <c r="L73" s="42"/>
      <c r="M73" s="601"/>
    </row>
    <row r="74" spans="1:13" s="389" customFormat="1" ht="12" customHeight="1" x14ac:dyDescent="0.2">
      <c r="A74" s="605"/>
      <c r="B74" s="223" t="s">
        <v>145</v>
      </c>
      <c r="C74" s="225">
        <v>1073352</v>
      </c>
      <c r="D74" s="225">
        <v>288572</v>
      </c>
      <c r="E74" s="225">
        <v>177092</v>
      </c>
      <c r="F74" s="225">
        <v>73977</v>
      </c>
      <c r="G74" s="225">
        <v>2783</v>
      </c>
      <c r="H74" s="225">
        <v>89187</v>
      </c>
      <c r="I74" s="226">
        <v>18.11672104678933</v>
      </c>
      <c r="J74" s="604"/>
      <c r="K74" s="41"/>
      <c r="L74" s="42"/>
      <c r="M74" s="601"/>
    </row>
    <row r="75" spans="1:13" s="389" customFormat="1" ht="12" customHeight="1" x14ac:dyDescent="0.2">
      <c r="A75" s="605"/>
      <c r="B75" s="223" t="s">
        <v>48</v>
      </c>
      <c r="C75" s="225">
        <v>86464</v>
      </c>
      <c r="D75" s="225">
        <v>227907</v>
      </c>
      <c r="E75" s="225">
        <v>35252</v>
      </c>
      <c r="F75" s="225">
        <v>2067</v>
      </c>
      <c r="G75" s="232" t="s">
        <v>175</v>
      </c>
      <c r="H75" s="225">
        <v>16745</v>
      </c>
      <c r="I75" s="226">
        <v>21.00268736936399</v>
      </c>
      <c r="J75" s="604"/>
      <c r="K75" s="41"/>
      <c r="L75" s="42"/>
      <c r="M75" s="601"/>
    </row>
    <row r="76" spans="1:13" s="389" customFormat="1" ht="12" customHeight="1" x14ac:dyDescent="0.2">
      <c r="A76" s="605"/>
      <c r="B76" s="223" t="s">
        <v>146</v>
      </c>
      <c r="C76" s="225">
        <v>6026</v>
      </c>
      <c r="D76" s="225">
        <v>16695</v>
      </c>
      <c r="E76" s="225">
        <v>596</v>
      </c>
      <c r="F76" s="225">
        <v>207</v>
      </c>
      <c r="G76" s="232" t="s">
        <v>175</v>
      </c>
      <c r="H76" s="225">
        <v>1642</v>
      </c>
      <c r="I76" s="226">
        <v>14.326431181485992</v>
      </c>
      <c r="J76" s="604"/>
      <c r="K76" s="41"/>
      <c r="L76" s="42"/>
      <c r="M76" s="601"/>
    </row>
    <row r="77" spans="1:13" s="389" customFormat="1" ht="12" customHeight="1" x14ac:dyDescent="0.2">
      <c r="A77" s="606"/>
      <c r="B77" s="227" t="s">
        <v>147</v>
      </c>
      <c r="C77" s="228">
        <v>327</v>
      </c>
      <c r="D77" s="228">
        <v>290</v>
      </c>
      <c r="E77" s="228">
        <v>62</v>
      </c>
      <c r="F77" s="234" t="s">
        <v>175</v>
      </c>
      <c r="G77" s="234" t="s">
        <v>175</v>
      </c>
      <c r="H77" s="234">
        <v>54</v>
      </c>
      <c r="I77" s="230">
        <v>12.574074074074074</v>
      </c>
      <c r="J77" s="604"/>
      <c r="K77" s="41"/>
      <c r="L77" s="42"/>
      <c r="M77" s="601"/>
    </row>
    <row r="78" spans="1:13" s="389" customFormat="1" ht="12" customHeight="1" x14ac:dyDescent="0.2">
      <c r="A78" s="603">
        <v>2555</v>
      </c>
      <c r="B78" s="215" t="s">
        <v>148</v>
      </c>
      <c r="C78" s="216">
        <v>2798562</v>
      </c>
      <c r="D78" s="216">
        <v>4939044</v>
      </c>
      <c r="E78" s="216">
        <v>2460208</v>
      </c>
      <c r="F78" s="216">
        <v>1397286</v>
      </c>
      <c r="G78" s="216">
        <v>727097</v>
      </c>
      <c r="H78" s="216">
        <v>673639</v>
      </c>
      <c r="I78" s="231">
        <v>18.291988735806566</v>
      </c>
      <c r="J78" s="604"/>
      <c r="K78" s="41"/>
      <c r="L78" s="42"/>
      <c r="M78" s="601"/>
    </row>
    <row r="79" spans="1:13" s="389" customFormat="1" ht="12" customHeight="1" x14ac:dyDescent="0.2">
      <c r="A79" s="605"/>
      <c r="B79" s="219" t="s">
        <v>7</v>
      </c>
      <c r="C79" s="220">
        <v>1630295</v>
      </c>
      <c r="D79" s="220">
        <v>4419584</v>
      </c>
      <c r="E79" s="220">
        <v>2253647</v>
      </c>
      <c r="F79" s="220">
        <v>1315054</v>
      </c>
      <c r="G79" s="220">
        <v>719593</v>
      </c>
      <c r="H79" s="220">
        <v>565124</v>
      </c>
      <c r="I79" s="222">
        <v>18.29363644085192</v>
      </c>
      <c r="J79" s="604"/>
      <c r="K79" s="41"/>
      <c r="L79" s="42"/>
      <c r="M79" s="601"/>
    </row>
    <row r="80" spans="1:13" s="389" customFormat="1" ht="12" customHeight="1" x14ac:dyDescent="0.2">
      <c r="A80" s="605"/>
      <c r="B80" s="223" t="s">
        <v>143</v>
      </c>
      <c r="C80" s="232" t="s">
        <v>175</v>
      </c>
      <c r="D80" s="225">
        <v>22</v>
      </c>
      <c r="E80" s="225">
        <v>1987</v>
      </c>
      <c r="F80" s="225">
        <v>2077</v>
      </c>
      <c r="G80" s="232"/>
      <c r="H80" s="225">
        <v>935</v>
      </c>
      <c r="I80" s="226">
        <v>4.3700534759358289</v>
      </c>
      <c r="J80" s="604"/>
      <c r="K80" s="41"/>
      <c r="L80" s="42"/>
      <c r="M80" s="601"/>
    </row>
    <row r="81" spans="1:13" s="389" customFormat="1" ht="12" customHeight="1" x14ac:dyDescent="0.2">
      <c r="A81" s="605"/>
      <c r="B81" s="223" t="s">
        <v>144</v>
      </c>
      <c r="C81" s="232" t="s">
        <v>175</v>
      </c>
      <c r="D81" s="232" t="s">
        <v>175</v>
      </c>
      <c r="E81" s="225">
        <v>3866</v>
      </c>
      <c r="F81" s="232"/>
      <c r="G81" s="225">
        <v>4934</v>
      </c>
      <c r="H81" s="225">
        <v>958</v>
      </c>
      <c r="I81" s="226">
        <v>9.1858037578288094</v>
      </c>
      <c r="J81" s="604"/>
      <c r="K81" s="41"/>
      <c r="L81" s="42"/>
      <c r="M81" s="601"/>
    </row>
    <row r="82" spans="1:13" s="389" customFormat="1" ht="12" customHeight="1" x14ac:dyDescent="0.2">
      <c r="A82" s="605"/>
      <c r="B82" s="223" t="s">
        <v>145</v>
      </c>
      <c r="C82" s="225">
        <v>1078410</v>
      </c>
      <c r="D82" s="225">
        <v>281401</v>
      </c>
      <c r="E82" s="225">
        <v>165965</v>
      </c>
      <c r="F82" s="225">
        <v>77281</v>
      </c>
      <c r="G82" s="225">
        <v>2570</v>
      </c>
      <c r="H82" s="225">
        <v>88260</v>
      </c>
      <c r="I82" s="226">
        <v>18.19201223657376</v>
      </c>
      <c r="J82" s="604"/>
      <c r="K82" s="41"/>
      <c r="L82" s="42"/>
      <c r="M82" s="601"/>
    </row>
    <row r="83" spans="1:13" s="389" customFormat="1" ht="12" customHeight="1" x14ac:dyDescent="0.2">
      <c r="A83" s="605"/>
      <c r="B83" s="223" t="s">
        <v>48</v>
      </c>
      <c r="C83" s="225">
        <v>83688</v>
      </c>
      <c r="D83" s="225">
        <v>221190</v>
      </c>
      <c r="E83" s="225">
        <v>34026</v>
      </c>
      <c r="F83" s="225">
        <v>2648</v>
      </c>
      <c r="G83" s="232"/>
      <c r="H83" s="225">
        <v>16667</v>
      </c>
      <c r="I83" s="226">
        <v>20.492710145797083</v>
      </c>
      <c r="J83" s="604"/>
      <c r="K83" s="41"/>
      <c r="L83" s="42"/>
      <c r="M83" s="601"/>
    </row>
    <row r="84" spans="1:13" s="389" customFormat="1" ht="12" customHeight="1" x14ac:dyDescent="0.2">
      <c r="A84" s="605"/>
      <c r="B84" s="223" t="s">
        <v>146</v>
      </c>
      <c r="C84" s="225">
        <v>6097</v>
      </c>
      <c r="D84" s="225">
        <v>16563</v>
      </c>
      <c r="E84" s="225">
        <v>655</v>
      </c>
      <c r="F84" s="225">
        <v>226</v>
      </c>
      <c r="G84" s="232"/>
      <c r="H84" s="225">
        <v>1641</v>
      </c>
      <c r="I84" s="226">
        <v>14.345521023765997</v>
      </c>
      <c r="J84" s="604"/>
      <c r="K84" s="41"/>
      <c r="L84" s="42"/>
      <c r="M84" s="601"/>
    </row>
    <row r="85" spans="1:13" s="389" customFormat="1" ht="12" customHeight="1" x14ac:dyDescent="0.2">
      <c r="A85" s="606"/>
      <c r="B85" s="227" t="s">
        <v>147</v>
      </c>
      <c r="C85" s="228">
        <v>72</v>
      </c>
      <c r="D85" s="228">
        <v>284</v>
      </c>
      <c r="E85" s="228">
        <v>62</v>
      </c>
      <c r="F85" s="234"/>
      <c r="G85" s="234"/>
      <c r="H85" s="234">
        <v>54</v>
      </c>
      <c r="I85" s="230">
        <v>7.7407407407407405</v>
      </c>
      <c r="J85" s="604"/>
      <c r="K85" s="41"/>
      <c r="L85" s="42"/>
      <c r="M85" s="601"/>
    </row>
    <row r="86" spans="1:13" s="389" customFormat="1" ht="12" customHeight="1" x14ac:dyDescent="0.2">
      <c r="A86" s="603">
        <v>2556</v>
      </c>
      <c r="B86" s="235" t="s">
        <v>148</v>
      </c>
      <c r="C86" s="236">
        <v>2734911</v>
      </c>
      <c r="D86" s="236">
        <v>4903579</v>
      </c>
      <c r="E86" s="236">
        <v>2375996</v>
      </c>
      <c r="F86" s="236">
        <v>1437952</v>
      </c>
      <c r="G86" s="236">
        <v>699029</v>
      </c>
      <c r="H86" s="236">
        <v>736682</v>
      </c>
      <c r="I86" s="113">
        <v>16.494860740455177</v>
      </c>
      <c r="J86" s="604"/>
      <c r="K86" s="41"/>
      <c r="L86" s="42"/>
      <c r="M86" s="601"/>
    </row>
    <row r="87" spans="1:13" s="389" customFormat="1" ht="12" customHeight="1" x14ac:dyDescent="0.2">
      <c r="A87" s="605"/>
      <c r="B87" s="223" t="s">
        <v>7</v>
      </c>
      <c r="C87" s="225">
        <v>1566818</v>
      </c>
      <c r="D87" s="225">
        <v>4382891</v>
      </c>
      <c r="E87" s="225">
        <v>2173831</v>
      </c>
      <c r="F87" s="225">
        <v>1350869</v>
      </c>
      <c r="G87" s="225">
        <v>691571</v>
      </c>
      <c r="H87" s="225">
        <v>632400</v>
      </c>
      <c r="I87" s="226">
        <v>16.075237191650853</v>
      </c>
      <c r="J87" s="604"/>
      <c r="K87" s="41"/>
      <c r="L87" s="42"/>
      <c r="M87" s="601"/>
    </row>
    <row r="88" spans="1:13" s="389" customFormat="1" ht="12" customHeight="1" x14ac:dyDescent="0.2">
      <c r="A88" s="605"/>
      <c r="B88" s="223" t="s">
        <v>143</v>
      </c>
      <c r="C88" s="232">
        <v>0</v>
      </c>
      <c r="D88" s="225">
        <v>22</v>
      </c>
      <c r="E88" s="225">
        <v>1987</v>
      </c>
      <c r="F88" s="225">
        <v>2077</v>
      </c>
      <c r="G88" s="232">
        <v>0</v>
      </c>
      <c r="H88" s="225">
        <v>576</v>
      </c>
      <c r="I88" s="226">
        <v>7.09375</v>
      </c>
      <c r="J88" s="604"/>
      <c r="K88" s="41"/>
      <c r="L88" s="42"/>
      <c r="M88" s="601"/>
    </row>
    <row r="89" spans="1:13" s="389" customFormat="1" ht="12" customHeight="1" x14ac:dyDescent="0.2">
      <c r="A89" s="605"/>
      <c r="B89" s="223" t="s">
        <v>144</v>
      </c>
      <c r="C89" s="232">
        <v>0</v>
      </c>
      <c r="D89" s="232">
        <v>0</v>
      </c>
      <c r="E89" s="225">
        <v>3833</v>
      </c>
      <c r="F89" s="232">
        <v>0</v>
      </c>
      <c r="G89" s="225">
        <v>5047</v>
      </c>
      <c r="H89" s="225">
        <v>1040</v>
      </c>
      <c r="I89" s="226">
        <v>8.5384615384615383</v>
      </c>
      <c r="J89" s="604"/>
      <c r="K89" s="41"/>
      <c r="L89" s="42"/>
      <c r="M89" s="601"/>
    </row>
    <row r="90" spans="1:13" s="389" customFormat="1" ht="12" customHeight="1" x14ac:dyDescent="0.2">
      <c r="A90" s="605"/>
      <c r="B90" s="223" t="s">
        <v>145</v>
      </c>
      <c r="C90" s="225">
        <v>1082702</v>
      </c>
      <c r="D90" s="225">
        <v>287575</v>
      </c>
      <c r="E90" s="225">
        <v>162400</v>
      </c>
      <c r="F90" s="225">
        <v>81758</v>
      </c>
      <c r="G90" s="225">
        <v>2411</v>
      </c>
      <c r="H90" s="225">
        <v>84577</v>
      </c>
      <c r="I90" s="226">
        <v>19.116852099270488</v>
      </c>
      <c r="J90" s="604"/>
      <c r="K90" s="41"/>
      <c r="L90" s="42"/>
      <c r="M90" s="601"/>
    </row>
    <row r="91" spans="1:13" s="389" customFormat="1" ht="12" customHeight="1" x14ac:dyDescent="0.2">
      <c r="A91" s="605"/>
      <c r="B91" s="223" t="s">
        <v>48</v>
      </c>
      <c r="C91" s="225">
        <v>79411</v>
      </c>
      <c r="D91" s="225">
        <v>216770</v>
      </c>
      <c r="E91" s="225">
        <v>33213</v>
      </c>
      <c r="F91" s="225">
        <v>2992</v>
      </c>
      <c r="G91" s="232">
        <v>0</v>
      </c>
      <c r="H91" s="225">
        <v>16397</v>
      </c>
      <c r="I91" s="226">
        <v>20.27114716106605</v>
      </c>
      <c r="J91" s="604"/>
      <c r="K91" s="41"/>
      <c r="L91" s="42"/>
      <c r="M91" s="601"/>
    </row>
    <row r="92" spans="1:13" s="389" customFormat="1" ht="12" customHeight="1" x14ac:dyDescent="0.2">
      <c r="A92" s="605"/>
      <c r="B92" s="223" t="s">
        <v>146</v>
      </c>
      <c r="C92" s="225">
        <v>5916</v>
      </c>
      <c r="D92" s="225">
        <v>16053</v>
      </c>
      <c r="E92" s="225">
        <v>670</v>
      </c>
      <c r="F92" s="225">
        <v>256</v>
      </c>
      <c r="G92" s="232">
        <v>0</v>
      </c>
      <c r="H92" s="225">
        <v>1638</v>
      </c>
      <c r="I92" s="226">
        <v>13.977411477411477</v>
      </c>
      <c r="J92" s="604"/>
      <c r="K92" s="41"/>
      <c r="L92" s="42"/>
      <c r="M92" s="601"/>
    </row>
    <row r="93" spans="1:13" s="389" customFormat="1" ht="12" customHeight="1" x14ac:dyDescent="0.2">
      <c r="A93" s="606"/>
      <c r="B93" s="227" t="s">
        <v>147</v>
      </c>
      <c r="C93" s="228">
        <v>64</v>
      </c>
      <c r="D93" s="228">
        <v>268</v>
      </c>
      <c r="E93" s="228">
        <v>62</v>
      </c>
      <c r="F93" s="234">
        <v>0</v>
      </c>
      <c r="G93" s="234">
        <v>0</v>
      </c>
      <c r="H93" s="234">
        <v>54</v>
      </c>
      <c r="I93" s="230">
        <v>7.2962962962962967</v>
      </c>
      <c r="J93" s="604"/>
      <c r="K93" s="41"/>
      <c r="L93" s="42"/>
      <c r="M93" s="601"/>
    </row>
    <row r="94" spans="1:13" s="389" customFormat="1" ht="12" customHeight="1" x14ac:dyDescent="0.2">
      <c r="A94" s="603">
        <v>2557</v>
      </c>
      <c r="B94" s="215" t="s">
        <v>148</v>
      </c>
      <c r="C94" s="237">
        <v>2653368</v>
      </c>
      <c r="D94" s="237">
        <v>4861811</v>
      </c>
      <c r="E94" s="237">
        <v>2314955</v>
      </c>
      <c r="F94" s="238">
        <v>1397818</v>
      </c>
      <c r="G94" s="238">
        <v>667944</v>
      </c>
      <c r="H94" s="238">
        <v>721948</v>
      </c>
      <c r="I94" s="239">
        <v>16.477496994243353</v>
      </c>
      <c r="J94" s="604"/>
      <c r="K94" s="41"/>
      <c r="L94" s="42"/>
      <c r="M94" s="601"/>
    </row>
    <row r="95" spans="1:13" s="389" customFormat="1" ht="12" customHeight="1" x14ac:dyDescent="0.2">
      <c r="A95" s="605"/>
      <c r="B95" s="219" t="s">
        <v>7</v>
      </c>
      <c r="C95" s="225">
        <v>1487826</v>
      </c>
      <c r="D95" s="225">
        <v>4337064</v>
      </c>
      <c r="E95" s="225">
        <v>2113625</v>
      </c>
      <c r="F95" s="232">
        <v>1307593</v>
      </c>
      <c r="G95" s="232">
        <v>664016</v>
      </c>
      <c r="H95" s="232">
        <v>611842</v>
      </c>
      <c r="I95" s="226">
        <v>16.197194700592636</v>
      </c>
      <c r="J95" s="604"/>
      <c r="K95" s="41"/>
      <c r="L95" s="42"/>
      <c r="M95" s="601"/>
    </row>
    <row r="96" spans="1:13" s="389" customFormat="1" ht="12" customHeight="1" x14ac:dyDescent="0.2">
      <c r="A96" s="605"/>
      <c r="B96" s="223" t="s">
        <v>143</v>
      </c>
      <c r="C96" s="225">
        <v>0</v>
      </c>
      <c r="D96" s="225">
        <v>23</v>
      </c>
      <c r="E96" s="225">
        <v>2051</v>
      </c>
      <c r="F96" s="232">
        <v>1911</v>
      </c>
      <c r="G96" s="232">
        <v>0</v>
      </c>
      <c r="H96" s="232">
        <v>657</v>
      </c>
      <c r="I96" s="226">
        <v>6.0654490106544898</v>
      </c>
      <c r="J96" s="604"/>
      <c r="K96" s="41"/>
      <c r="L96" s="42"/>
      <c r="M96" s="601"/>
    </row>
    <row r="97" spans="1:13" s="389" customFormat="1" ht="12" customHeight="1" x14ac:dyDescent="0.2">
      <c r="A97" s="605"/>
      <c r="B97" s="223" t="s">
        <v>144</v>
      </c>
      <c r="C97" s="225">
        <v>0</v>
      </c>
      <c r="D97" s="225">
        <v>0</v>
      </c>
      <c r="E97" s="225">
        <v>3243</v>
      </c>
      <c r="F97" s="232">
        <v>3748</v>
      </c>
      <c r="G97" s="232">
        <v>881</v>
      </c>
      <c r="H97" s="232">
        <v>974</v>
      </c>
      <c r="I97" s="226">
        <v>8.0821355236139638</v>
      </c>
      <c r="J97" s="604"/>
      <c r="K97" s="41"/>
      <c r="L97" s="42"/>
      <c r="M97" s="601"/>
    </row>
    <row r="98" spans="1:13" s="389" customFormat="1" ht="12" customHeight="1" x14ac:dyDescent="0.2">
      <c r="A98" s="605"/>
      <c r="B98" s="223" t="s">
        <v>145</v>
      </c>
      <c r="C98" s="225">
        <v>1081756</v>
      </c>
      <c r="D98" s="225">
        <v>295362</v>
      </c>
      <c r="E98" s="225">
        <v>162556</v>
      </c>
      <c r="F98" s="232">
        <v>81208</v>
      </c>
      <c r="G98" s="232">
        <v>3047</v>
      </c>
      <c r="H98" s="232">
        <v>91443</v>
      </c>
      <c r="I98" s="226">
        <v>17.758920857802128</v>
      </c>
      <c r="J98" s="604"/>
      <c r="K98" s="41"/>
      <c r="L98" s="42"/>
      <c r="M98" s="601"/>
    </row>
    <row r="99" spans="1:13" s="389" customFormat="1" ht="12" customHeight="1" x14ac:dyDescent="0.2">
      <c r="A99" s="605"/>
      <c r="B99" s="223" t="s">
        <v>48</v>
      </c>
      <c r="C99" s="225">
        <v>77225</v>
      </c>
      <c r="D99" s="225">
        <v>212462</v>
      </c>
      <c r="E99" s="225">
        <v>32783</v>
      </c>
      <c r="F99" s="232">
        <v>3083</v>
      </c>
      <c r="G99" s="232">
        <v>0</v>
      </c>
      <c r="H99" s="232">
        <v>15331</v>
      </c>
      <c r="I99" s="226">
        <v>21.234948796555997</v>
      </c>
      <c r="J99" s="604"/>
      <c r="K99" s="41"/>
      <c r="L99" s="42"/>
      <c r="M99" s="601"/>
    </row>
    <row r="100" spans="1:13" s="389" customFormat="1" ht="12" customHeight="1" x14ac:dyDescent="0.2">
      <c r="A100" s="605"/>
      <c r="B100" s="223" t="s">
        <v>146</v>
      </c>
      <c r="C100" s="225">
        <v>6487</v>
      </c>
      <c r="D100" s="225">
        <v>16693</v>
      </c>
      <c r="E100" s="225">
        <v>641</v>
      </c>
      <c r="F100" s="232">
        <v>275</v>
      </c>
      <c r="G100" s="232">
        <v>0</v>
      </c>
      <c r="H100" s="232">
        <v>1648</v>
      </c>
      <c r="I100" s="226">
        <v>14.621359223300971</v>
      </c>
      <c r="J100" s="604"/>
      <c r="K100" s="41"/>
      <c r="L100" s="42"/>
      <c r="M100" s="601"/>
    </row>
    <row r="101" spans="1:13" s="389" customFormat="1" ht="12" customHeight="1" x14ac:dyDescent="0.2">
      <c r="A101" s="606"/>
      <c r="B101" s="227" t="s">
        <v>147</v>
      </c>
      <c r="C101" s="240">
        <v>74</v>
      </c>
      <c r="D101" s="240">
        <v>207</v>
      </c>
      <c r="E101" s="240">
        <v>56</v>
      </c>
      <c r="F101" s="241">
        <v>0</v>
      </c>
      <c r="G101" s="241">
        <v>0</v>
      </c>
      <c r="H101" s="241">
        <v>53</v>
      </c>
      <c r="I101" s="242">
        <v>6.3584905660377355</v>
      </c>
      <c r="J101" s="604"/>
      <c r="K101" s="41"/>
      <c r="L101" s="42"/>
      <c r="M101" s="601"/>
    </row>
    <row r="102" spans="1:13" s="389" customFormat="1" ht="12" customHeight="1" x14ac:dyDescent="0.2">
      <c r="A102" s="603">
        <v>2558</v>
      </c>
      <c r="B102" s="215" t="s">
        <v>148</v>
      </c>
      <c r="C102" s="216">
        <v>2700778</v>
      </c>
      <c r="D102" s="216">
        <v>4866449</v>
      </c>
      <c r="E102" s="216">
        <v>2308439</v>
      </c>
      <c r="F102" s="216">
        <v>1344063</v>
      </c>
      <c r="G102" s="216">
        <v>654476</v>
      </c>
      <c r="H102" s="216">
        <v>736988</v>
      </c>
      <c r="I102" s="231">
        <v>16.111802363132099</v>
      </c>
      <c r="J102" s="604"/>
      <c r="K102" s="41"/>
      <c r="L102" s="42"/>
      <c r="M102" s="601"/>
    </row>
    <row r="103" spans="1:13" s="389" customFormat="1" ht="12" customHeight="1" x14ac:dyDescent="0.2">
      <c r="A103" s="605"/>
      <c r="B103" s="219" t="s">
        <v>7</v>
      </c>
      <c r="C103" s="220">
        <v>1531840</v>
      </c>
      <c r="D103" s="220">
        <v>4339468</v>
      </c>
      <c r="E103" s="220">
        <v>2106336</v>
      </c>
      <c r="F103" s="220">
        <v>1256083</v>
      </c>
      <c r="G103" s="220">
        <v>650605</v>
      </c>
      <c r="H103" s="220">
        <v>627465</v>
      </c>
      <c r="I103" s="222">
        <v>15.752802148326998</v>
      </c>
      <c r="J103" s="604"/>
      <c r="K103" s="41"/>
      <c r="L103" s="42"/>
      <c r="M103" s="601"/>
    </row>
    <row r="104" spans="1:13" s="389" customFormat="1" ht="12" customHeight="1" x14ac:dyDescent="0.2">
      <c r="A104" s="605"/>
      <c r="B104" s="223" t="s">
        <v>143</v>
      </c>
      <c r="C104" s="232" t="s">
        <v>175</v>
      </c>
      <c r="D104" s="225">
        <v>23</v>
      </c>
      <c r="E104" s="225">
        <v>2051</v>
      </c>
      <c r="F104" s="225">
        <v>1911</v>
      </c>
      <c r="G104" s="232" t="s">
        <v>175</v>
      </c>
      <c r="H104" s="225">
        <v>940</v>
      </c>
      <c r="I104" s="226">
        <v>4.2393617021276597</v>
      </c>
      <c r="J104" s="604"/>
      <c r="K104" s="41"/>
      <c r="L104" s="42"/>
      <c r="M104" s="601"/>
    </row>
    <row r="105" spans="1:13" s="389" customFormat="1" ht="12" customHeight="1" x14ac:dyDescent="0.2">
      <c r="A105" s="605"/>
      <c r="B105" s="223" t="s">
        <v>144</v>
      </c>
      <c r="C105" s="232" t="s">
        <v>175</v>
      </c>
      <c r="D105" s="232" t="s">
        <v>175</v>
      </c>
      <c r="E105" s="225">
        <v>2928</v>
      </c>
      <c r="F105" s="232">
        <v>3655</v>
      </c>
      <c r="G105" s="225">
        <v>786</v>
      </c>
      <c r="H105" s="225">
        <v>1062</v>
      </c>
      <c r="I105" s="226">
        <v>6.9387947269303201</v>
      </c>
      <c r="J105" s="604"/>
      <c r="K105" s="41"/>
      <c r="L105" s="42"/>
      <c r="M105" s="601"/>
    </row>
    <row r="106" spans="1:13" s="389" customFormat="1" ht="12" customHeight="1" x14ac:dyDescent="0.2">
      <c r="A106" s="605"/>
      <c r="B106" s="223" t="s">
        <v>145</v>
      </c>
      <c r="C106" s="225">
        <v>1085859</v>
      </c>
      <c r="D106" s="225">
        <v>300931</v>
      </c>
      <c r="E106" s="225">
        <v>162942</v>
      </c>
      <c r="F106" s="225">
        <v>79176</v>
      </c>
      <c r="G106" s="225">
        <v>3085</v>
      </c>
      <c r="H106" s="225">
        <v>88984</v>
      </c>
      <c r="I106" s="226">
        <v>18.340297132068688</v>
      </c>
      <c r="J106" s="604"/>
      <c r="K106" s="41"/>
      <c r="L106" s="42"/>
      <c r="M106" s="601"/>
    </row>
    <row r="107" spans="1:13" s="389" customFormat="1" ht="12" customHeight="1" x14ac:dyDescent="0.2">
      <c r="A107" s="605"/>
      <c r="B107" s="223" t="s">
        <v>48</v>
      </c>
      <c r="C107" s="225">
        <v>76400</v>
      </c>
      <c r="D107" s="225">
        <v>208547</v>
      </c>
      <c r="E107" s="225">
        <v>33550</v>
      </c>
      <c r="F107" s="225">
        <v>2954</v>
      </c>
      <c r="G107" s="232" t="s">
        <v>37</v>
      </c>
      <c r="H107" s="225">
        <v>16800</v>
      </c>
      <c r="I107" s="226">
        <v>19.133988095238095</v>
      </c>
      <c r="J107" s="604"/>
      <c r="K107" s="41"/>
      <c r="L107" s="42"/>
      <c r="M107" s="601"/>
    </row>
    <row r="108" spans="1:13" s="389" customFormat="1" ht="12" customHeight="1" x14ac:dyDescent="0.2">
      <c r="A108" s="605"/>
      <c r="B108" s="223" t="s">
        <v>146</v>
      </c>
      <c r="C108" s="225">
        <v>6661</v>
      </c>
      <c r="D108" s="225">
        <v>17415</v>
      </c>
      <c r="E108" s="225">
        <v>632</v>
      </c>
      <c r="F108" s="225">
        <v>284</v>
      </c>
      <c r="G108" s="232">
        <v>0</v>
      </c>
      <c r="H108" s="225">
        <v>1727</v>
      </c>
      <c r="I108" s="226">
        <v>14.471337579617835</v>
      </c>
      <c r="J108" s="604"/>
      <c r="K108" s="41"/>
      <c r="L108" s="42"/>
      <c r="M108" s="601"/>
    </row>
    <row r="109" spans="1:13" s="389" customFormat="1" ht="12" customHeight="1" x14ac:dyDescent="0.2">
      <c r="A109" s="606"/>
      <c r="B109" s="227" t="s">
        <v>147</v>
      </c>
      <c r="C109" s="228">
        <v>18</v>
      </c>
      <c r="D109" s="228">
        <v>65</v>
      </c>
      <c r="E109" s="234">
        <v>0</v>
      </c>
      <c r="F109" s="234">
        <v>0</v>
      </c>
      <c r="G109" s="234">
        <v>0</v>
      </c>
      <c r="H109" s="234">
        <v>10</v>
      </c>
      <c r="I109" s="230">
        <v>8.3000000000000007</v>
      </c>
      <c r="J109" s="604"/>
      <c r="K109" s="41"/>
      <c r="L109" s="42"/>
      <c r="M109" s="601"/>
    </row>
    <row r="110" spans="1:13" s="389" customFormat="1" ht="12" customHeight="1" x14ac:dyDescent="0.2">
      <c r="A110" s="603">
        <v>2559</v>
      </c>
      <c r="B110" s="243" t="s">
        <v>148</v>
      </c>
      <c r="C110" s="237">
        <v>2700851</v>
      </c>
      <c r="D110" s="237">
        <v>4817882</v>
      </c>
      <c r="E110" s="238">
        <v>2276593</v>
      </c>
      <c r="F110" s="238">
        <v>1270599</v>
      </c>
      <c r="G110" s="238">
        <v>650884</v>
      </c>
      <c r="H110" s="238">
        <v>704633</v>
      </c>
      <c r="I110" s="239">
        <v>16.628243355051495</v>
      </c>
      <c r="J110" s="604"/>
      <c r="K110" s="41"/>
      <c r="L110" s="42"/>
      <c r="M110" s="601"/>
    </row>
    <row r="111" spans="1:13" s="389" customFormat="1" ht="12" customHeight="1" x14ac:dyDescent="0.2">
      <c r="A111" s="605"/>
      <c r="B111" s="223" t="s">
        <v>7</v>
      </c>
      <c r="C111" s="225">
        <v>1532576</v>
      </c>
      <c r="D111" s="225">
        <v>4285812</v>
      </c>
      <c r="E111" s="232">
        <v>2070586</v>
      </c>
      <c r="F111" s="232">
        <v>1186467</v>
      </c>
      <c r="G111" s="232">
        <v>646680</v>
      </c>
      <c r="H111" s="232">
        <v>603519</v>
      </c>
      <c r="I111" s="226">
        <v>16.109055390136849</v>
      </c>
      <c r="J111" s="604"/>
      <c r="K111" s="41"/>
      <c r="L111" s="42"/>
      <c r="M111" s="601"/>
    </row>
    <row r="112" spans="1:13" s="389" customFormat="1" ht="12" customHeight="1" x14ac:dyDescent="0.2">
      <c r="A112" s="605"/>
      <c r="B112" s="223" t="s">
        <v>143</v>
      </c>
      <c r="C112" s="225">
        <v>0</v>
      </c>
      <c r="D112" s="225">
        <v>19</v>
      </c>
      <c r="E112" s="232">
        <v>2006</v>
      </c>
      <c r="F112" s="232">
        <v>1795</v>
      </c>
      <c r="G112" s="232">
        <v>0</v>
      </c>
      <c r="H112" s="232">
        <v>897</v>
      </c>
      <c r="I112" s="226">
        <v>4.258639910813824</v>
      </c>
      <c r="J112" s="604"/>
      <c r="K112" s="41"/>
      <c r="L112" s="42"/>
      <c r="M112" s="601"/>
    </row>
    <row r="113" spans="1:13" s="389" customFormat="1" ht="12" customHeight="1" x14ac:dyDescent="0.2">
      <c r="A113" s="605"/>
      <c r="B113" s="223" t="s">
        <v>144</v>
      </c>
      <c r="C113" s="225">
        <v>0</v>
      </c>
      <c r="D113" s="225">
        <v>0</v>
      </c>
      <c r="E113" s="232">
        <v>2954</v>
      </c>
      <c r="F113" s="232">
        <v>3560</v>
      </c>
      <c r="G113" s="232">
        <v>760</v>
      </c>
      <c r="H113" s="232">
        <v>932</v>
      </c>
      <c r="I113" s="226">
        <v>7.8047210300429182</v>
      </c>
      <c r="J113" s="604"/>
      <c r="K113" s="41"/>
      <c r="L113" s="42"/>
      <c r="M113" s="601"/>
    </row>
    <row r="114" spans="1:13" s="389" customFormat="1" ht="12" customHeight="1" x14ac:dyDescent="0.2">
      <c r="A114" s="605"/>
      <c r="B114" s="223" t="s">
        <v>145</v>
      </c>
      <c r="C114" s="225">
        <v>1048538</v>
      </c>
      <c r="D114" s="225">
        <v>306501</v>
      </c>
      <c r="E114" s="232">
        <v>166145</v>
      </c>
      <c r="F114" s="232">
        <v>75476</v>
      </c>
      <c r="G114" s="232">
        <v>3444</v>
      </c>
      <c r="H114" s="232">
        <v>82489</v>
      </c>
      <c r="I114" s="226">
        <v>19.397786371516201</v>
      </c>
      <c r="J114" s="604"/>
      <c r="K114" s="41"/>
      <c r="L114" s="42"/>
      <c r="M114" s="601"/>
    </row>
    <row r="115" spans="1:13" s="389" customFormat="1" ht="12" customHeight="1" x14ac:dyDescent="0.2">
      <c r="A115" s="605"/>
      <c r="B115" s="223" t="s">
        <v>48</v>
      </c>
      <c r="C115" s="225">
        <v>113163</v>
      </c>
      <c r="D115" s="225">
        <v>206409</v>
      </c>
      <c r="E115" s="232">
        <v>34225</v>
      </c>
      <c r="F115" s="232">
        <v>3009</v>
      </c>
      <c r="G115" s="232">
        <v>0</v>
      </c>
      <c r="H115" s="232">
        <v>15076</v>
      </c>
      <c r="I115" s="226">
        <v>23.66715309100557</v>
      </c>
      <c r="J115" s="604"/>
      <c r="K115" s="41"/>
      <c r="L115" s="42"/>
      <c r="M115" s="601"/>
    </row>
    <row r="116" spans="1:13" s="389" customFormat="1" ht="12" customHeight="1" x14ac:dyDescent="0.2">
      <c r="A116" s="605"/>
      <c r="B116" s="223" t="s">
        <v>146</v>
      </c>
      <c r="C116" s="225">
        <v>6557</v>
      </c>
      <c r="D116" s="225">
        <v>19040</v>
      </c>
      <c r="E116" s="232">
        <v>677</v>
      </c>
      <c r="F116" s="232">
        <v>292</v>
      </c>
      <c r="G116" s="232">
        <v>0</v>
      </c>
      <c r="H116" s="232">
        <v>1700</v>
      </c>
      <c r="I116" s="226">
        <v>15.627058823529412</v>
      </c>
      <c r="J116" s="604"/>
      <c r="K116" s="41"/>
      <c r="L116" s="42"/>
      <c r="M116" s="601"/>
    </row>
    <row r="117" spans="1:13" s="389" customFormat="1" ht="12" customHeight="1" x14ac:dyDescent="0.2">
      <c r="A117" s="606"/>
      <c r="B117" s="227" t="s">
        <v>147</v>
      </c>
      <c r="C117" s="240">
        <v>17</v>
      </c>
      <c r="D117" s="240">
        <v>101</v>
      </c>
      <c r="E117" s="241">
        <v>0</v>
      </c>
      <c r="F117" s="241">
        <v>0</v>
      </c>
      <c r="G117" s="241">
        <v>0</v>
      </c>
      <c r="H117" s="241">
        <v>20</v>
      </c>
      <c r="I117" s="242">
        <v>5.9</v>
      </c>
      <c r="J117" s="604"/>
      <c r="K117" s="41"/>
      <c r="L117" s="42"/>
      <c r="M117" s="601"/>
    </row>
    <row r="118" spans="1:13" s="389" customFormat="1" ht="12" customHeight="1" x14ac:dyDescent="0.2">
      <c r="A118" s="603">
        <v>2560</v>
      </c>
      <c r="B118" s="215" t="s">
        <v>148</v>
      </c>
      <c r="C118" s="216">
        <v>2688796</v>
      </c>
      <c r="D118" s="216">
        <v>4761465</v>
      </c>
      <c r="E118" s="216">
        <v>2287269</v>
      </c>
      <c r="F118" s="216">
        <v>1242079</v>
      </c>
      <c r="G118" s="216">
        <v>657556</v>
      </c>
      <c r="H118" s="216">
        <v>715594</v>
      </c>
      <c r="I118" s="231">
        <v>16.262245071926259</v>
      </c>
      <c r="J118" s="604"/>
      <c r="K118" s="41"/>
      <c r="L118" s="42"/>
      <c r="M118" s="601"/>
    </row>
    <row r="119" spans="1:13" s="389" customFormat="1" ht="12" customHeight="1" x14ac:dyDescent="0.2">
      <c r="A119" s="605"/>
      <c r="B119" s="219" t="s">
        <v>7</v>
      </c>
      <c r="C119" s="220">
        <v>1613510</v>
      </c>
      <c r="D119" s="220">
        <v>4225059</v>
      </c>
      <c r="E119" s="220">
        <v>2073332</v>
      </c>
      <c r="F119" s="220">
        <v>1157925</v>
      </c>
      <c r="G119" s="220">
        <v>653291</v>
      </c>
      <c r="H119" s="220">
        <v>609648</v>
      </c>
      <c r="I119" s="222">
        <v>15.948739272498228</v>
      </c>
      <c r="J119" s="604"/>
      <c r="K119" s="41"/>
      <c r="L119" s="42"/>
      <c r="M119" s="601"/>
    </row>
    <row r="120" spans="1:13" s="389" customFormat="1" ht="12" customHeight="1" x14ac:dyDescent="0.2">
      <c r="A120" s="605"/>
      <c r="B120" s="223" t="s">
        <v>143</v>
      </c>
      <c r="C120" s="232">
        <v>0</v>
      </c>
      <c r="D120" s="225">
        <v>16</v>
      </c>
      <c r="E120" s="225">
        <v>2187</v>
      </c>
      <c r="F120" s="225">
        <v>1872</v>
      </c>
      <c r="G120" s="232">
        <v>0</v>
      </c>
      <c r="H120" s="225">
        <v>476</v>
      </c>
      <c r="I120" s="226">
        <v>8.5609243697478998</v>
      </c>
      <c r="J120" s="604"/>
      <c r="K120" s="41"/>
      <c r="L120" s="42"/>
      <c r="M120" s="601"/>
    </row>
    <row r="121" spans="1:13" s="389" customFormat="1" ht="12" customHeight="1" x14ac:dyDescent="0.2">
      <c r="A121" s="605"/>
      <c r="B121" s="223" t="s">
        <v>144</v>
      </c>
      <c r="C121" s="232">
        <v>0</v>
      </c>
      <c r="D121" s="232">
        <v>0</v>
      </c>
      <c r="E121" s="225">
        <v>3210</v>
      </c>
      <c r="F121" s="232">
        <v>3406</v>
      </c>
      <c r="G121" s="225">
        <v>797</v>
      </c>
      <c r="H121" s="225">
        <v>866</v>
      </c>
      <c r="I121" s="226">
        <v>8.5600461893764432</v>
      </c>
      <c r="J121" s="604"/>
      <c r="K121" s="41"/>
      <c r="L121" s="42"/>
      <c r="M121" s="601"/>
    </row>
    <row r="122" spans="1:13" s="389" customFormat="1" ht="12" customHeight="1" x14ac:dyDescent="0.2">
      <c r="A122" s="605"/>
      <c r="B122" s="223" t="s">
        <v>145</v>
      </c>
      <c r="C122" s="225">
        <v>992703</v>
      </c>
      <c r="D122" s="225">
        <v>316486</v>
      </c>
      <c r="E122" s="225">
        <v>172601</v>
      </c>
      <c r="F122" s="225">
        <v>75473</v>
      </c>
      <c r="G122" s="225">
        <v>3468</v>
      </c>
      <c r="H122" s="225">
        <v>88984</v>
      </c>
      <c r="I122" s="226">
        <v>17.539456531511284</v>
      </c>
      <c r="J122" s="604"/>
      <c r="K122" s="41"/>
      <c r="L122" s="42"/>
      <c r="M122" s="601"/>
    </row>
    <row r="123" spans="1:13" s="389" customFormat="1" ht="12" customHeight="1" x14ac:dyDescent="0.2">
      <c r="A123" s="605"/>
      <c r="B123" s="223" t="s">
        <v>48</v>
      </c>
      <c r="C123" s="225">
        <v>75556</v>
      </c>
      <c r="D123" s="225">
        <v>201813</v>
      </c>
      <c r="E123" s="225">
        <v>35171</v>
      </c>
      <c r="F123" s="225">
        <v>3096</v>
      </c>
      <c r="G123" s="232">
        <v>0</v>
      </c>
      <c r="H123" s="225">
        <v>14158</v>
      </c>
      <c r="I123" s="226">
        <v>22.293826811696569</v>
      </c>
      <c r="J123" s="604"/>
      <c r="K123" s="41"/>
      <c r="L123" s="42"/>
      <c r="M123" s="601"/>
    </row>
    <row r="124" spans="1:13" s="389" customFormat="1" ht="12" customHeight="1" x14ac:dyDescent="0.2">
      <c r="A124" s="605"/>
      <c r="B124" s="223" t="s">
        <v>146</v>
      </c>
      <c r="C124" s="225">
        <v>7013</v>
      </c>
      <c r="D124" s="225">
        <v>17999</v>
      </c>
      <c r="E124" s="225">
        <v>768</v>
      </c>
      <c r="F124" s="225">
        <v>307</v>
      </c>
      <c r="G124" s="232">
        <v>0</v>
      </c>
      <c r="H124" s="225">
        <v>1456</v>
      </c>
      <c r="I124" s="226">
        <v>17.916895604395606</v>
      </c>
      <c r="J124" s="604"/>
      <c r="K124" s="41"/>
      <c r="L124" s="42"/>
      <c r="M124" s="601"/>
    </row>
    <row r="125" spans="1:13" s="389" customFormat="1" ht="12" customHeight="1" x14ac:dyDescent="0.2">
      <c r="A125" s="606"/>
      <c r="B125" s="227" t="s">
        <v>147</v>
      </c>
      <c r="C125" s="228">
        <v>14</v>
      </c>
      <c r="D125" s="228">
        <v>92</v>
      </c>
      <c r="E125" s="234">
        <v>0</v>
      </c>
      <c r="F125" s="234">
        <v>0</v>
      </c>
      <c r="G125" s="234">
        <v>0</v>
      </c>
      <c r="H125" s="234">
        <v>6</v>
      </c>
      <c r="I125" s="230">
        <v>17.666666666666668</v>
      </c>
      <c r="J125" s="604"/>
      <c r="K125" s="41"/>
      <c r="L125" s="42"/>
      <c r="M125" s="601"/>
    </row>
    <row r="126" spans="1:13" s="389" customFormat="1" ht="12" customHeight="1" x14ac:dyDescent="0.15">
      <c r="A126" s="603">
        <v>2561</v>
      </c>
      <c r="B126" s="244" t="s">
        <v>148</v>
      </c>
      <c r="C126" s="245">
        <f t="shared" ref="C126:G126" si="0">SUM(C127:C134)</f>
        <v>2578397</v>
      </c>
      <c r="D126" s="245">
        <f t="shared" si="0"/>
        <v>4752205</v>
      </c>
      <c r="E126" s="245">
        <f t="shared" si="0"/>
        <v>2308144</v>
      </c>
      <c r="F126" s="245">
        <f t="shared" si="0"/>
        <v>1249084</v>
      </c>
      <c r="G126" s="245">
        <f t="shared" si="0"/>
        <v>652987</v>
      </c>
      <c r="H126" s="245">
        <f>SUM(H127:H134)</f>
        <v>700935</v>
      </c>
      <c r="I126" s="246">
        <v>16.464889041066577</v>
      </c>
      <c r="J126" s="604"/>
      <c r="K126" s="41"/>
      <c r="L126" s="42"/>
      <c r="M126" s="601"/>
    </row>
    <row r="127" spans="1:13" s="389" customFormat="1" ht="12" customHeight="1" x14ac:dyDescent="0.15">
      <c r="A127" s="605"/>
      <c r="B127" s="247" t="s">
        <v>7</v>
      </c>
      <c r="C127" s="248">
        <v>1578535</v>
      </c>
      <c r="D127" s="248">
        <v>4218451</v>
      </c>
      <c r="E127" s="248">
        <v>2068689</v>
      </c>
      <c r="F127" s="248">
        <v>1154338</v>
      </c>
      <c r="G127" s="248">
        <v>648863</v>
      </c>
      <c r="H127" s="248">
        <v>529645</v>
      </c>
      <c r="I127" s="249">
        <v>18.255389930991512</v>
      </c>
      <c r="J127" s="604"/>
      <c r="K127" s="41"/>
      <c r="L127" s="42"/>
      <c r="M127" s="601"/>
    </row>
    <row r="128" spans="1:13" ht="12" customHeight="1" x14ac:dyDescent="0.2">
      <c r="A128" s="605"/>
      <c r="B128" s="247" t="s">
        <v>143</v>
      </c>
      <c r="C128" s="250" t="s">
        <v>37</v>
      </c>
      <c r="D128" s="251">
        <v>28</v>
      </c>
      <c r="E128" s="251">
        <v>2396</v>
      </c>
      <c r="F128" s="251">
        <v>1959</v>
      </c>
      <c r="G128" s="250" t="s">
        <v>37</v>
      </c>
      <c r="H128" s="251">
        <v>388</v>
      </c>
      <c r="I128" s="249">
        <v>11.296391752577319</v>
      </c>
      <c r="J128" s="604"/>
      <c r="K128" s="41"/>
    </row>
    <row r="129" spans="1:11" ht="12" customHeight="1" x14ac:dyDescent="0.2">
      <c r="A129" s="605"/>
      <c r="B129" s="247" t="s">
        <v>144</v>
      </c>
      <c r="C129" s="250" t="s">
        <v>37</v>
      </c>
      <c r="D129" s="250" t="s">
        <v>37</v>
      </c>
      <c r="E129" s="251">
        <v>3219</v>
      </c>
      <c r="F129" s="252">
        <v>3255</v>
      </c>
      <c r="G129" s="251">
        <v>758</v>
      </c>
      <c r="H129" s="251">
        <v>828</v>
      </c>
      <c r="I129" s="249">
        <v>8.7342995169082123</v>
      </c>
      <c r="J129" s="604"/>
      <c r="K129" s="41"/>
    </row>
    <row r="130" spans="1:11" ht="12" customHeight="1" x14ac:dyDescent="0.2">
      <c r="A130" s="605"/>
      <c r="B130" s="247" t="s">
        <v>145</v>
      </c>
      <c r="C130" s="251">
        <v>920464</v>
      </c>
      <c r="D130" s="251">
        <v>315408</v>
      </c>
      <c r="E130" s="251">
        <v>171781</v>
      </c>
      <c r="F130" s="251">
        <v>74119</v>
      </c>
      <c r="G130" s="251">
        <v>3366</v>
      </c>
      <c r="H130" s="251">
        <v>147602</v>
      </c>
      <c r="I130" s="249">
        <v>10.061774230701481</v>
      </c>
      <c r="J130" s="604"/>
      <c r="K130" s="41"/>
    </row>
    <row r="131" spans="1:11" ht="12" customHeight="1" x14ac:dyDescent="0.2">
      <c r="A131" s="605"/>
      <c r="B131" s="247" t="s">
        <v>48</v>
      </c>
      <c r="C131" s="251">
        <v>72185</v>
      </c>
      <c r="D131" s="251">
        <v>200014</v>
      </c>
      <c r="E131" s="251">
        <v>35404</v>
      </c>
      <c r="F131" s="251">
        <v>3418</v>
      </c>
      <c r="G131" s="250" t="s">
        <v>37</v>
      </c>
      <c r="H131" s="251">
        <v>16436</v>
      </c>
      <c r="I131" s="249">
        <v>18.923156485762959</v>
      </c>
      <c r="J131" s="604"/>
      <c r="K131" s="41"/>
    </row>
    <row r="132" spans="1:11" ht="12" customHeight="1" x14ac:dyDescent="0.2">
      <c r="A132" s="605"/>
      <c r="B132" s="247" t="s">
        <v>146</v>
      </c>
      <c r="C132" s="251">
        <v>7207</v>
      </c>
      <c r="D132" s="251">
        <v>18217</v>
      </c>
      <c r="E132" s="251">
        <v>842</v>
      </c>
      <c r="F132" s="251">
        <v>286</v>
      </c>
      <c r="G132" s="250" t="s">
        <v>37</v>
      </c>
      <c r="H132" s="251">
        <v>2194</v>
      </c>
      <c r="I132" s="249">
        <v>12.102096627164995</v>
      </c>
      <c r="J132" s="604"/>
      <c r="K132" s="41"/>
    </row>
    <row r="133" spans="1:11" ht="12" customHeight="1" x14ac:dyDescent="0.2">
      <c r="A133" s="605"/>
      <c r="B133" s="253" t="s">
        <v>413</v>
      </c>
      <c r="C133" s="250" t="s">
        <v>37</v>
      </c>
      <c r="D133" s="250" t="s">
        <v>37</v>
      </c>
      <c r="E133" s="250">
        <v>25765</v>
      </c>
      <c r="F133" s="250">
        <v>11709</v>
      </c>
      <c r="G133" s="250" t="s">
        <v>37</v>
      </c>
      <c r="H133" s="250">
        <v>3822</v>
      </c>
      <c r="I133" s="254">
        <v>9.8048142333856614</v>
      </c>
      <c r="J133" s="604"/>
      <c r="K133" s="41"/>
    </row>
    <row r="134" spans="1:11" ht="12" customHeight="1" x14ac:dyDescent="0.2">
      <c r="A134" s="606"/>
      <c r="B134" s="255" t="s">
        <v>147</v>
      </c>
      <c r="C134" s="256">
        <v>6</v>
      </c>
      <c r="D134" s="256">
        <v>87</v>
      </c>
      <c r="E134" s="257">
        <v>48</v>
      </c>
      <c r="F134" s="256" t="s">
        <v>37</v>
      </c>
      <c r="G134" s="256" t="s">
        <v>37</v>
      </c>
      <c r="H134" s="257">
        <v>20</v>
      </c>
      <c r="I134" s="258">
        <v>7.05</v>
      </c>
      <c r="J134" s="604"/>
      <c r="K134" s="41"/>
    </row>
    <row r="135" spans="1:11" ht="12" customHeight="1" x14ac:dyDescent="0.2">
      <c r="A135" s="603">
        <v>2562</v>
      </c>
      <c r="B135" s="244" t="s">
        <v>148</v>
      </c>
      <c r="C135" s="245">
        <f>SUM(C136:C144)</f>
        <v>2529786</v>
      </c>
      <c r="D135" s="245">
        <f t="shared" ref="D135:G135" si="1">SUM(D136:D144)</f>
        <v>4744155</v>
      </c>
      <c r="E135" s="245">
        <f t="shared" si="1"/>
        <v>2288594</v>
      </c>
      <c r="F135" s="245">
        <f t="shared" si="1"/>
        <v>1219269</v>
      </c>
      <c r="G135" s="245">
        <f t="shared" si="1"/>
        <v>657893</v>
      </c>
      <c r="H135" s="245">
        <f>SUM(H136:H144)</f>
        <v>832054</v>
      </c>
      <c r="I135" s="259">
        <v>13.748743470976644</v>
      </c>
      <c r="J135" s="604"/>
      <c r="K135" s="41"/>
    </row>
    <row r="136" spans="1:11" ht="12" customHeight="1" x14ac:dyDescent="0.2">
      <c r="A136" s="605"/>
      <c r="B136" s="247" t="s">
        <v>7</v>
      </c>
      <c r="C136" s="248">
        <v>1471888</v>
      </c>
      <c r="D136" s="248">
        <v>4183143</v>
      </c>
      <c r="E136" s="248">
        <v>2037860</v>
      </c>
      <c r="F136" s="248">
        <v>1111844</v>
      </c>
      <c r="G136" s="248">
        <v>648531</v>
      </c>
      <c r="H136" s="248">
        <v>657834</v>
      </c>
      <c r="I136" s="260">
        <v>14.370290985263759</v>
      </c>
      <c r="J136" s="604"/>
      <c r="K136" s="41"/>
    </row>
    <row r="137" spans="1:11" ht="12" customHeight="1" x14ac:dyDescent="0.2">
      <c r="A137" s="605"/>
      <c r="B137" s="247" t="s">
        <v>414</v>
      </c>
      <c r="C137" s="261">
        <v>9936</v>
      </c>
      <c r="D137" s="248">
        <v>22166</v>
      </c>
      <c r="E137" s="248">
        <v>17054</v>
      </c>
      <c r="F137" s="248">
        <v>16298</v>
      </c>
      <c r="G137" s="261">
        <v>3378</v>
      </c>
      <c r="H137" s="248">
        <v>3590</v>
      </c>
      <c r="I137" s="260">
        <v>19.173259052924791</v>
      </c>
      <c r="J137" s="604"/>
      <c r="K137" s="41"/>
    </row>
    <row r="138" spans="1:11" ht="12" customHeight="1" x14ac:dyDescent="0.2">
      <c r="A138" s="605"/>
      <c r="B138" s="247" t="s">
        <v>143</v>
      </c>
      <c r="C138" s="250" t="s">
        <v>37</v>
      </c>
      <c r="D138" s="251">
        <v>13</v>
      </c>
      <c r="E138" s="251">
        <v>2367</v>
      </c>
      <c r="F138" s="251">
        <v>1980</v>
      </c>
      <c r="G138" s="250" t="s">
        <v>37</v>
      </c>
      <c r="H138" s="251">
        <v>364</v>
      </c>
      <c r="I138" s="260">
        <v>11.978021978021978</v>
      </c>
      <c r="J138" s="604"/>
      <c r="K138" s="41"/>
    </row>
    <row r="139" spans="1:11" ht="12" customHeight="1" x14ac:dyDescent="0.2">
      <c r="A139" s="605"/>
      <c r="B139" s="247" t="s">
        <v>144</v>
      </c>
      <c r="C139" s="250" t="s">
        <v>37</v>
      </c>
      <c r="D139" s="250" t="s">
        <v>37</v>
      </c>
      <c r="E139" s="251">
        <v>3111</v>
      </c>
      <c r="F139" s="252">
        <v>1958</v>
      </c>
      <c r="G139" s="251">
        <v>2893</v>
      </c>
      <c r="H139" s="251">
        <v>782</v>
      </c>
      <c r="I139" s="260">
        <v>10.181585677749361</v>
      </c>
      <c r="J139" s="604"/>
      <c r="K139" s="41"/>
    </row>
    <row r="140" spans="1:11" ht="12" customHeight="1" x14ac:dyDescent="0.2">
      <c r="A140" s="605"/>
      <c r="B140" s="247" t="s">
        <v>145</v>
      </c>
      <c r="C140" s="251">
        <v>973870</v>
      </c>
      <c r="D140" s="251">
        <v>322853</v>
      </c>
      <c r="E140" s="251">
        <v>169213</v>
      </c>
      <c r="F140" s="251">
        <v>72217</v>
      </c>
      <c r="G140" s="251">
        <v>3091</v>
      </c>
      <c r="H140" s="251">
        <v>147591</v>
      </c>
      <c r="I140" s="260">
        <v>10.442669268451329</v>
      </c>
      <c r="J140" s="604"/>
      <c r="K140" s="41"/>
    </row>
    <row r="141" spans="1:11" ht="12" customHeight="1" x14ac:dyDescent="0.2">
      <c r="A141" s="605"/>
      <c r="B141" s="247" t="s">
        <v>48</v>
      </c>
      <c r="C141" s="251">
        <v>67266</v>
      </c>
      <c r="D141" s="251">
        <v>197459</v>
      </c>
      <c r="E141" s="251">
        <v>35301</v>
      </c>
      <c r="F141" s="251">
        <v>3716</v>
      </c>
      <c r="G141" s="250" t="s">
        <v>37</v>
      </c>
      <c r="H141" s="251">
        <v>15971</v>
      </c>
      <c r="I141" s="260">
        <v>19.018345751674911</v>
      </c>
      <c r="J141" s="604"/>
      <c r="K141" s="41"/>
    </row>
    <row r="142" spans="1:11" ht="12" customHeight="1" x14ac:dyDescent="0.2">
      <c r="A142" s="605"/>
      <c r="B142" s="247" t="s">
        <v>146</v>
      </c>
      <c r="C142" s="251">
        <v>6813</v>
      </c>
      <c r="D142" s="251">
        <v>18421</v>
      </c>
      <c r="E142" s="251" t="s">
        <v>451</v>
      </c>
      <c r="F142" s="251">
        <v>252</v>
      </c>
      <c r="G142" s="250" t="s">
        <v>37</v>
      </c>
      <c r="H142" s="251">
        <v>1987</v>
      </c>
      <c r="I142" s="260">
        <v>12.82637141419225</v>
      </c>
      <c r="J142" s="604"/>
      <c r="K142" s="41"/>
    </row>
    <row r="143" spans="1:11" ht="12" customHeight="1" x14ac:dyDescent="0.2">
      <c r="A143" s="605"/>
      <c r="B143" s="253" t="s">
        <v>413</v>
      </c>
      <c r="C143" s="250" t="s">
        <v>37</v>
      </c>
      <c r="D143" s="250" t="s">
        <v>37</v>
      </c>
      <c r="E143" s="250">
        <v>23630</v>
      </c>
      <c r="F143" s="250">
        <v>11004</v>
      </c>
      <c r="G143" s="250" t="s">
        <v>37</v>
      </c>
      <c r="H143" s="250">
        <v>3915</v>
      </c>
      <c r="I143" s="260">
        <v>8.8464878671775224</v>
      </c>
      <c r="J143" s="604"/>
      <c r="K143" s="41"/>
    </row>
    <row r="144" spans="1:11" ht="12" customHeight="1" x14ac:dyDescent="0.2">
      <c r="A144" s="606"/>
      <c r="B144" s="255" t="s">
        <v>147</v>
      </c>
      <c r="C144" s="256">
        <v>13</v>
      </c>
      <c r="D144" s="256">
        <v>100</v>
      </c>
      <c r="E144" s="257">
        <v>58</v>
      </c>
      <c r="F144" s="256" t="s">
        <v>37</v>
      </c>
      <c r="G144" s="256" t="s">
        <v>37</v>
      </c>
      <c r="H144" s="257">
        <v>20</v>
      </c>
      <c r="I144" s="258">
        <v>8.5500000000000007</v>
      </c>
      <c r="J144" s="604"/>
      <c r="K144" s="41"/>
    </row>
    <row r="145" spans="1:15" ht="12" customHeight="1" x14ac:dyDescent="0.2">
      <c r="A145" s="603">
        <v>2563</v>
      </c>
      <c r="B145" s="244" t="s">
        <v>148</v>
      </c>
      <c r="C145" s="245">
        <f>SUM(C146:C154)</f>
        <v>2385380</v>
      </c>
      <c r="D145" s="245">
        <f t="shared" ref="D145:G145" si="2">SUM(D146:D154)</f>
        <v>4695591</v>
      </c>
      <c r="E145" s="245">
        <f t="shared" si="2"/>
        <v>2278276</v>
      </c>
      <c r="F145" s="245">
        <f t="shared" si="2"/>
        <v>1252885</v>
      </c>
      <c r="G145" s="245">
        <f t="shared" si="2"/>
        <v>668500</v>
      </c>
      <c r="H145" s="245">
        <f>SUM(H146:H154)</f>
        <v>720612</v>
      </c>
      <c r="I145" s="259">
        <v>15.654238341853869</v>
      </c>
      <c r="J145" s="604"/>
      <c r="L145" s="78"/>
    </row>
    <row r="146" spans="1:15" ht="12" customHeight="1" x14ac:dyDescent="0.2">
      <c r="A146" s="605"/>
      <c r="B146" s="247" t="s">
        <v>7</v>
      </c>
      <c r="C146" s="248">
        <v>1426715</v>
      </c>
      <c r="D146" s="248">
        <v>4142201</v>
      </c>
      <c r="E146" s="248">
        <v>2027571</v>
      </c>
      <c r="F146" s="248">
        <v>1141627</v>
      </c>
      <c r="G146" s="248">
        <v>660846</v>
      </c>
      <c r="H146" s="248">
        <v>532540</v>
      </c>
      <c r="I146" s="260">
        <v>17.64930333871634</v>
      </c>
      <c r="J146" s="604"/>
      <c r="L146" s="78"/>
    </row>
    <row r="147" spans="1:15" ht="12" customHeight="1" x14ac:dyDescent="0.2">
      <c r="A147" s="605"/>
      <c r="B147" s="247" t="s">
        <v>414</v>
      </c>
      <c r="C147" s="261">
        <v>9545</v>
      </c>
      <c r="D147" s="248">
        <v>21442</v>
      </c>
      <c r="E147" s="248">
        <v>17976</v>
      </c>
      <c r="F147" s="248">
        <v>17281</v>
      </c>
      <c r="G147" s="261">
        <v>1724</v>
      </c>
      <c r="H147" s="248">
        <v>4264</v>
      </c>
      <c r="I147" s="260">
        <v>15.939962476547842</v>
      </c>
      <c r="J147" s="604"/>
      <c r="L147" s="78"/>
    </row>
    <row r="148" spans="1:15" ht="12" customHeight="1" x14ac:dyDescent="0.2">
      <c r="A148" s="605"/>
      <c r="B148" s="247" t="s">
        <v>143</v>
      </c>
      <c r="C148" s="250" t="s">
        <v>37</v>
      </c>
      <c r="D148" s="251">
        <v>31</v>
      </c>
      <c r="E148" s="251">
        <v>2463</v>
      </c>
      <c r="F148" s="251">
        <v>2140</v>
      </c>
      <c r="G148" s="250" t="s">
        <v>37</v>
      </c>
      <c r="H148" s="251">
        <v>730</v>
      </c>
      <c r="I148" s="260">
        <v>6.3479452054794523</v>
      </c>
      <c r="J148" s="604"/>
      <c r="L148" s="78"/>
    </row>
    <row r="149" spans="1:15" ht="12" customHeight="1" x14ac:dyDescent="0.2">
      <c r="A149" s="605"/>
      <c r="B149" s="247" t="s">
        <v>144</v>
      </c>
      <c r="C149" s="250" t="s">
        <v>37</v>
      </c>
      <c r="D149" s="250" t="s">
        <v>37</v>
      </c>
      <c r="E149" s="251">
        <v>2918</v>
      </c>
      <c r="F149" s="252">
        <v>966</v>
      </c>
      <c r="G149" s="251">
        <v>2843</v>
      </c>
      <c r="H149" s="251">
        <v>393</v>
      </c>
      <c r="I149" s="260">
        <v>17.117048346055981</v>
      </c>
      <c r="J149" s="604"/>
      <c r="L149" s="78"/>
    </row>
    <row r="150" spans="1:15" ht="12" customHeight="1" x14ac:dyDescent="0.2">
      <c r="A150" s="605"/>
      <c r="B150" s="247" t="s">
        <v>145</v>
      </c>
      <c r="C150" s="251">
        <v>880488</v>
      </c>
      <c r="D150" s="251">
        <v>322547</v>
      </c>
      <c r="E150" s="251">
        <v>169263</v>
      </c>
      <c r="F150" s="251">
        <v>75374</v>
      </c>
      <c r="G150" s="251">
        <v>3087</v>
      </c>
      <c r="H150" s="251">
        <v>164658</v>
      </c>
      <c r="I150" s="260">
        <v>8.8107410511484403</v>
      </c>
      <c r="J150" s="604"/>
      <c r="L150" s="78"/>
    </row>
    <row r="151" spans="1:15" ht="12" customHeight="1" x14ac:dyDescent="0.2">
      <c r="A151" s="605"/>
      <c r="B151" s="247" t="s">
        <v>48</v>
      </c>
      <c r="C151" s="251">
        <v>61816</v>
      </c>
      <c r="D151" s="251">
        <v>190725</v>
      </c>
      <c r="E151" s="251">
        <v>34941</v>
      </c>
      <c r="F151" s="251">
        <v>4101</v>
      </c>
      <c r="G151" s="250" t="s">
        <v>37</v>
      </c>
      <c r="H151" s="251">
        <v>11463</v>
      </c>
      <c r="I151" s="260">
        <v>25.43688388728954</v>
      </c>
      <c r="J151" s="604"/>
      <c r="L151" s="78"/>
    </row>
    <row r="152" spans="1:15" ht="12" customHeight="1" x14ac:dyDescent="0.2">
      <c r="A152" s="605"/>
      <c r="B152" s="247" t="s">
        <v>146</v>
      </c>
      <c r="C152" s="251">
        <v>6806</v>
      </c>
      <c r="D152" s="251">
        <v>18590</v>
      </c>
      <c r="E152" s="251">
        <v>891</v>
      </c>
      <c r="F152" s="251">
        <v>290</v>
      </c>
      <c r="G152" s="250" t="s">
        <v>37</v>
      </c>
      <c r="H152" s="251">
        <v>2282</v>
      </c>
      <c r="I152" s="260">
        <v>11.646362839614373</v>
      </c>
      <c r="J152" s="604"/>
      <c r="L152" s="78"/>
    </row>
    <row r="153" spans="1:15" ht="12" customHeight="1" x14ac:dyDescent="0.2">
      <c r="A153" s="605"/>
      <c r="B153" s="253" t="s">
        <v>413</v>
      </c>
      <c r="C153" s="250" t="s">
        <v>37</v>
      </c>
      <c r="D153" s="250" t="s">
        <v>37</v>
      </c>
      <c r="E153" s="250">
        <v>22239</v>
      </c>
      <c r="F153" s="250">
        <v>11106</v>
      </c>
      <c r="G153" s="250" t="s">
        <v>37</v>
      </c>
      <c r="H153" s="250">
        <v>4268</v>
      </c>
      <c r="I153" s="260">
        <v>7.812792877225867</v>
      </c>
      <c r="J153" s="604"/>
      <c r="L153" s="78"/>
    </row>
    <row r="154" spans="1:15" ht="12" customHeight="1" x14ac:dyDescent="0.2">
      <c r="A154" s="606"/>
      <c r="B154" s="255" t="s">
        <v>147</v>
      </c>
      <c r="C154" s="256">
        <v>10</v>
      </c>
      <c r="D154" s="256">
        <v>55</v>
      </c>
      <c r="E154" s="257">
        <v>14</v>
      </c>
      <c r="F154" s="256" t="s">
        <v>37</v>
      </c>
      <c r="G154" s="256" t="s">
        <v>37</v>
      </c>
      <c r="H154" s="257">
        <v>14</v>
      </c>
      <c r="I154" s="258">
        <v>5.6428571428571432</v>
      </c>
      <c r="J154" s="604"/>
      <c r="L154" s="78"/>
    </row>
    <row r="155" spans="1:15" ht="12" customHeight="1" x14ac:dyDescent="0.2">
      <c r="A155" s="603">
        <v>2564</v>
      </c>
      <c r="B155" s="244" t="s">
        <v>148</v>
      </c>
      <c r="C155" s="245">
        <f>SUM(C156:C164)</f>
        <v>2302944</v>
      </c>
      <c r="D155" s="245">
        <f t="shared" ref="D155:H155" si="3">SUM(D156:D164)</f>
        <v>4689583</v>
      </c>
      <c r="E155" s="245">
        <f t="shared" si="3"/>
        <v>2301524</v>
      </c>
      <c r="F155" s="245">
        <f t="shared" si="3"/>
        <v>1312291</v>
      </c>
      <c r="G155" s="245">
        <f t="shared" si="3"/>
        <v>680269</v>
      </c>
      <c r="H155" s="245">
        <f t="shared" si="3"/>
        <v>706656</v>
      </c>
      <c r="I155" s="259">
        <v>15.971860424308291</v>
      </c>
      <c r="J155" s="604"/>
      <c r="L155" s="78"/>
      <c r="O155" s="77"/>
    </row>
    <row r="156" spans="1:15" ht="12" customHeight="1" x14ac:dyDescent="0.2">
      <c r="A156" s="605"/>
      <c r="B156" s="247" t="s">
        <v>7</v>
      </c>
      <c r="C156" s="248">
        <v>1395535</v>
      </c>
      <c r="D156" s="248">
        <v>4140177</v>
      </c>
      <c r="E156" s="248">
        <v>2051243</v>
      </c>
      <c r="F156" s="248">
        <v>1195210</v>
      </c>
      <c r="G156" s="248">
        <v>666426</v>
      </c>
      <c r="H156" s="248">
        <v>517039</v>
      </c>
      <c r="I156" s="260">
        <v>18.274426107121513</v>
      </c>
      <c r="J156" s="604"/>
      <c r="L156" s="78"/>
    </row>
    <row r="157" spans="1:15" ht="12" customHeight="1" x14ac:dyDescent="0.2">
      <c r="A157" s="605"/>
      <c r="B157" s="247" t="s">
        <v>414</v>
      </c>
      <c r="C157" s="261">
        <v>10672</v>
      </c>
      <c r="D157" s="248">
        <v>23460</v>
      </c>
      <c r="E157" s="248">
        <v>18456</v>
      </c>
      <c r="F157" s="248">
        <v>18639</v>
      </c>
      <c r="G157" s="261">
        <v>6806</v>
      </c>
      <c r="H157" s="248">
        <v>4264</v>
      </c>
      <c r="I157" s="260">
        <v>18.300422138836772</v>
      </c>
      <c r="J157" s="604"/>
      <c r="L157" s="78"/>
    </row>
    <row r="158" spans="1:15" ht="12" customHeight="1" x14ac:dyDescent="0.2">
      <c r="A158" s="605"/>
      <c r="B158" s="247" t="s">
        <v>143</v>
      </c>
      <c r="C158" s="250">
        <v>0</v>
      </c>
      <c r="D158" s="251">
        <v>30</v>
      </c>
      <c r="E158" s="251">
        <v>2414</v>
      </c>
      <c r="F158" s="251">
        <v>2220</v>
      </c>
      <c r="G158" s="250">
        <v>0</v>
      </c>
      <c r="H158" s="251">
        <v>579</v>
      </c>
      <c r="I158" s="260">
        <v>8.0552677029360975</v>
      </c>
      <c r="J158" s="604"/>
      <c r="L158" s="78"/>
    </row>
    <row r="159" spans="1:15" ht="12" customHeight="1" x14ac:dyDescent="0.2">
      <c r="A159" s="605"/>
      <c r="B159" s="247" t="s">
        <v>144</v>
      </c>
      <c r="C159" s="250">
        <v>0</v>
      </c>
      <c r="D159" s="250">
        <v>0</v>
      </c>
      <c r="E159" s="251">
        <v>2626</v>
      </c>
      <c r="F159" s="252">
        <v>0</v>
      </c>
      <c r="G159" s="251">
        <v>3759</v>
      </c>
      <c r="H159" s="251">
        <v>407</v>
      </c>
      <c r="I159" s="260">
        <v>15.687960687960688</v>
      </c>
      <c r="J159" s="604"/>
      <c r="L159" s="78"/>
    </row>
    <row r="160" spans="1:15" ht="12" customHeight="1" x14ac:dyDescent="0.2">
      <c r="A160" s="605"/>
      <c r="B160" s="247" t="s">
        <v>145</v>
      </c>
      <c r="C160" s="251">
        <v>831137</v>
      </c>
      <c r="D160" s="251">
        <v>322514</v>
      </c>
      <c r="E160" s="251">
        <v>170254</v>
      </c>
      <c r="F160" s="251">
        <v>80160</v>
      </c>
      <c r="G160" s="251">
        <v>3278</v>
      </c>
      <c r="H160" s="251">
        <v>160522</v>
      </c>
      <c r="I160" s="260">
        <v>8.7672904648583998</v>
      </c>
      <c r="J160" s="604"/>
      <c r="L160" s="78"/>
    </row>
    <row r="161" spans="1:15" ht="12" customHeight="1" x14ac:dyDescent="0.2">
      <c r="A161" s="605"/>
      <c r="B161" s="247" t="s">
        <v>48</v>
      </c>
      <c r="C161" s="251">
        <v>39816</v>
      </c>
      <c r="D161" s="251">
        <v>184393</v>
      </c>
      <c r="E161" s="251">
        <v>34532</v>
      </c>
      <c r="F161" s="251">
        <v>4415</v>
      </c>
      <c r="G161" s="250">
        <v>0</v>
      </c>
      <c r="H161" s="251">
        <v>14535</v>
      </c>
      <c r="I161" s="260">
        <v>18.10498796009632</v>
      </c>
      <c r="J161" s="604"/>
      <c r="L161" s="78"/>
    </row>
    <row r="162" spans="1:15" ht="12" customHeight="1" x14ac:dyDescent="0.2">
      <c r="A162" s="605"/>
      <c r="B162" s="247" t="s">
        <v>146</v>
      </c>
      <c r="C162" s="251">
        <v>6779</v>
      </c>
      <c r="D162" s="251">
        <v>18993</v>
      </c>
      <c r="E162" s="251">
        <v>927</v>
      </c>
      <c r="F162" s="251">
        <v>312</v>
      </c>
      <c r="G162" s="250">
        <v>0</v>
      </c>
      <c r="H162" s="251">
        <v>4107</v>
      </c>
      <c r="I162" s="260">
        <v>6.5768200633065499</v>
      </c>
      <c r="J162" s="604"/>
      <c r="L162" s="78"/>
    </row>
    <row r="163" spans="1:15" ht="12" customHeight="1" x14ac:dyDescent="0.2">
      <c r="A163" s="605"/>
      <c r="B163" s="253" t="s">
        <v>413</v>
      </c>
      <c r="C163" s="250">
        <v>0</v>
      </c>
      <c r="D163" s="250">
        <v>0</v>
      </c>
      <c r="E163" s="250">
        <v>21064</v>
      </c>
      <c r="F163" s="250">
        <v>11335</v>
      </c>
      <c r="G163" s="250">
        <v>0</v>
      </c>
      <c r="H163" s="250">
        <v>4268</v>
      </c>
      <c r="I163" s="260">
        <v>7.5911433926897844</v>
      </c>
      <c r="J163" s="604"/>
      <c r="L163" s="78"/>
    </row>
    <row r="164" spans="1:15" ht="12" customHeight="1" x14ac:dyDescent="0.2">
      <c r="A164" s="606"/>
      <c r="B164" s="255" t="s">
        <v>147</v>
      </c>
      <c r="C164" s="256">
        <v>19005</v>
      </c>
      <c r="D164" s="256">
        <v>16</v>
      </c>
      <c r="E164" s="257">
        <v>8</v>
      </c>
      <c r="F164" s="256">
        <v>0</v>
      </c>
      <c r="G164" s="256">
        <v>0</v>
      </c>
      <c r="H164" s="257">
        <v>935</v>
      </c>
      <c r="I164" s="258">
        <v>20.35187165775401</v>
      </c>
      <c r="J164" s="604"/>
      <c r="L164" s="78"/>
    </row>
    <row r="165" spans="1:15" ht="12" customHeight="1" x14ac:dyDescent="0.2">
      <c r="A165" s="603">
        <v>2565</v>
      </c>
      <c r="B165" s="244" t="s">
        <v>148</v>
      </c>
      <c r="C165" s="245">
        <f>SUM(C166:C174)</f>
        <v>2283772</v>
      </c>
      <c r="D165" s="245">
        <f t="shared" ref="D165:H165" si="4">SUM(D166:D174)</f>
        <v>4617114</v>
      </c>
      <c r="E165" s="245">
        <f t="shared" si="4"/>
        <v>2279846</v>
      </c>
      <c r="F165" s="245">
        <f t="shared" si="4"/>
        <v>1368530</v>
      </c>
      <c r="G165" s="245">
        <f t="shared" si="4"/>
        <v>666327</v>
      </c>
      <c r="H165" s="245">
        <f t="shared" si="4"/>
        <v>670998</v>
      </c>
      <c r="I165" s="259">
        <v>16.714787525447171</v>
      </c>
      <c r="J165" s="604"/>
      <c r="L165" s="78"/>
      <c r="O165" s="77"/>
    </row>
    <row r="166" spans="1:15" ht="12" customHeight="1" x14ac:dyDescent="0.2">
      <c r="A166" s="605"/>
      <c r="B166" s="247" t="s">
        <v>7</v>
      </c>
      <c r="C166" s="248">
        <v>1338748</v>
      </c>
      <c r="D166" s="248">
        <v>4080257</v>
      </c>
      <c r="E166" s="248">
        <v>2030882</v>
      </c>
      <c r="F166" s="248">
        <v>1243927</v>
      </c>
      <c r="G166" s="248">
        <v>652829</v>
      </c>
      <c r="H166" s="248">
        <v>514035</v>
      </c>
      <c r="I166" s="260">
        <v>18.182892215510616</v>
      </c>
      <c r="J166" s="604"/>
      <c r="L166" s="78"/>
    </row>
    <row r="167" spans="1:15" ht="12" customHeight="1" x14ac:dyDescent="0.2">
      <c r="A167" s="605"/>
      <c r="B167" s="247" t="s">
        <v>414</v>
      </c>
      <c r="C167" s="261">
        <v>10662</v>
      </c>
      <c r="D167" s="248">
        <v>24951</v>
      </c>
      <c r="E167" s="248">
        <v>18563</v>
      </c>
      <c r="F167" s="248">
        <v>21499</v>
      </c>
      <c r="G167" s="261">
        <v>6806</v>
      </c>
      <c r="H167" s="248">
        <v>4938</v>
      </c>
      <c r="I167" s="260">
        <v>16.703321182665047</v>
      </c>
      <c r="J167" s="604"/>
      <c r="L167" s="78"/>
    </row>
    <row r="168" spans="1:15" ht="12" customHeight="1" x14ac:dyDescent="0.2">
      <c r="A168" s="605"/>
      <c r="B168" s="247" t="s">
        <v>143</v>
      </c>
      <c r="C168" s="250">
        <v>0</v>
      </c>
      <c r="D168" s="251">
        <v>20</v>
      </c>
      <c r="E168" s="251">
        <v>2149</v>
      </c>
      <c r="F168" s="251">
        <v>2178</v>
      </c>
      <c r="G168" s="250">
        <v>0</v>
      </c>
      <c r="H168" s="251">
        <v>493</v>
      </c>
      <c r="I168" s="260">
        <v>8.8174442190669371</v>
      </c>
      <c r="J168" s="604"/>
      <c r="L168" s="78"/>
    </row>
    <row r="169" spans="1:15" ht="12" customHeight="1" x14ac:dyDescent="0.2">
      <c r="A169" s="605"/>
      <c r="B169" s="247" t="s">
        <v>144</v>
      </c>
      <c r="C169" s="250">
        <v>0</v>
      </c>
      <c r="D169" s="250">
        <v>0</v>
      </c>
      <c r="E169" s="251">
        <v>1995</v>
      </c>
      <c r="F169" s="252">
        <v>0</v>
      </c>
      <c r="G169" s="251">
        <v>3351</v>
      </c>
      <c r="H169" s="251">
        <v>643</v>
      </c>
      <c r="I169" s="260">
        <v>8.3141524105754279</v>
      </c>
      <c r="J169" s="604"/>
      <c r="L169" s="78"/>
    </row>
    <row r="170" spans="1:15" ht="12" customHeight="1" x14ac:dyDescent="0.2">
      <c r="A170" s="605"/>
      <c r="B170" s="247" t="s">
        <v>145</v>
      </c>
      <c r="C170" s="251">
        <v>781727</v>
      </c>
      <c r="D170" s="251">
        <v>316206</v>
      </c>
      <c r="E170" s="251">
        <v>170096</v>
      </c>
      <c r="F170" s="251">
        <v>84826</v>
      </c>
      <c r="G170" s="251">
        <v>3341</v>
      </c>
      <c r="H170" s="251">
        <v>124839</v>
      </c>
      <c r="I170" s="260">
        <v>10.863560265622121</v>
      </c>
      <c r="J170" s="604"/>
      <c r="L170" s="78"/>
    </row>
    <row r="171" spans="1:15" ht="12" customHeight="1" x14ac:dyDescent="0.2">
      <c r="A171" s="605"/>
      <c r="B171" s="247" t="s">
        <v>48</v>
      </c>
      <c r="C171" s="251">
        <v>36891</v>
      </c>
      <c r="D171" s="251">
        <v>176525</v>
      </c>
      <c r="E171" s="251">
        <v>35641</v>
      </c>
      <c r="F171" s="251">
        <v>4458</v>
      </c>
      <c r="G171" s="250">
        <v>0</v>
      </c>
      <c r="H171" s="251">
        <v>13902</v>
      </c>
      <c r="I171" s="260">
        <v>18.2358653431161</v>
      </c>
      <c r="J171" s="604"/>
      <c r="L171" s="78"/>
    </row>
    <row r="172" spans="1:15" ht="12" customHeight="1" x14ac:dyDescent="0.2">
      <c r="A172" s="605"/>
      <c r="B172" s="247" t="s">
        <v>146</v>
      </c>
      <c r="C172" s="251">
        <v>6866</v>
      </c>
      <c r="D172" s="251">
        <v>19106</v>
      </c>
      <c r="E172" s="251">
        <v>964</v>
      </c>
      <c r="F172" s="251">
        <v>309</v>
      </c>
      <c r="G172" s="250">
        <v>0</v>
      </c>
      <c r="H172" s="251">
        <v>2202</v>
      </c>
      <c r="I172" s="260">
        <v>12.372842870118074</v>
      </c>
      <c r="J172" s="604"/>
      <c r="L172" s="78"/>
    </row>
    <row r="173" spans="1:15" ht="12" customHeight="1" x14ac:dyDescent="0.2">
      <c r="A173" s="605"/>
      <c r="B173" s="253" t="s">
        <v>413</v>
      </c>
      <c r="C173" s="250">
        <v>0</v>
      </c>
      <c r="D173" s="250">
        <v>0</v>
      </c>
      <c r="E173" s="250">
        <v>19542</v>
      </c>
      <c r="F173" s="250">
        <v>11333</v>
      </c>
      <c r="G173" s="250">
        <v>0</v>
      </c>
      <c r="H173" s="250">
        <v>4334</v>
      </c>
      <c r="I173" s="260">
        <v>7.1239040147669588</v>
      </c>
      <c r="J173" s="604"/>
      <c r="L173" s="78"/>
    </row>
    <row r="174" spans="1:15" ht="12" customHeight="1" x14ac:dyDescent="0.2">
      <c r="A174" s="606"/>
      <c r="B174" s="255" t="s">
        <v>147</v>
      </c>
      <c r="C174" s="256">
        <v>108878</v>
      </c>
      <c r="D174" s="256">
        <v>49</v>
      </c>
      <c r="E174" s="257">
        <v>14</v>
      </c>
      <c r="F174" s="256">
        <v>0</v>
      </c>
      <c r="G174" s="256">
        <v>0</v>
      </c>
      <c r="H174" s="257">
        <v>5612</v>
      </c>
      <c r="I174" s="258">
        <v>19.412152530292232</v>
      </c>
      <c r="J174" s="604"/>
      <c r="L174" s="78"/>
    </row>
    <row r="176" spans="1:15" x14ac:dyDescent="0.2">
      <c r="A176" s="382" t="s">
        <v>185</v>
      </c>
    </row>
  </sheetData>
  <mergeCells count="10">
    <mergeCell ref="I3:I5"/>
    <mergeCell ref="H3:H5"/>
    <mergeCell ref="G4:G5"/>
    <mergeCell ref="F4:F5"/>
    <mergeCell ref="A3:A5"/>
    <mergeCell ref="B3:B5"/>
    <mergeCell ref="E4:E5"/>
    <mergeCell ref="D4:D5"/>
    <mergeCell ref="C4:C5"/>
    <mergeCell ref="C3:G3"/>
  </mergeCells>
  <phoneticPr fontId="16" type="noConversion"/>
  <printOptions horizontalCentered="1"/>
  <pageMargins left="0.7" right="0.7" top="0.75" bottom="0.75" header="0.3" footer="0.3"/>
  <pageSetup paperSize="9" scale="7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32"/>
  <sheetViews>
    <sheetView zoomScaleNormal="100" workbookViewId="0">
      <pane xSplit="2" ySplit="3" topLeftCell="Q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8.625" style="385" customWidth="1"/>
    <col min="2" max="2" width="26.375" style="385" customWidth="1"/>
    <col min="3" max="20" width="9" style="385" customWidth="1"/>
    <col min="21" max="22" width="9" style="381" customWidth="1"/>
  </cols>
  <sheetData>
    <row r="1" spans="1:23" ht="12" customHeight="1" x14ac:dyDescent="0.2">
      <c r="A1" s="481" t="s">
        <v>430</v>
      </c>
    </row>
    <row r="2" spans="1:23" ht="12" customHeight="1" x14ac:dyDescent="0.2">
      <c r="O2" s="384"/>
      <c r="P2" s="384"/>
      <c r="W2" s="384" t="s">
        <v>186</v>
      </c>
    </row>
    <row r="3" spans="1:23" ht="12" customHeight="1" x14ac:dyDescent="0.2">
      <c r="A3" s="414" t="s">
        <v>0</v>
      </c>
      <c r="B3" s="414" t="s">
        <v>288</v>
      </c>
      <c r="C3" s="592">
        <v>2546</v>
      </c>
      <c r="D3" s="592">
        <v>2547</v>
      </c>
      <c r="E3" s="592">
        <v>2548</v>
      </c>
      <c r="F3" s="592">
        <v>2549</v>
      </c>
      <c r="G3" s="592">
        <v>2550</v>
      </c>
      <c r="H3" s="592">
        <v>2551</v>
      </c>
      <c r="I3" s="592">
        <v>2552</v>
      </c>
      <c r="J3" s="592">
        <v>2553</v>
      </c>
      <c r="K3" s="592">
        <v>2554</v>
      </c>
      <c r="L3" s="592">
        <v>2555</v>
      </c>
      <c r="M3" s="592">
        <v>2556</v>
      </c>
      <c r="N3" s="592">
        <v>2557</v>
      </c>
      <c r="O3" s="592">
        <v>2558</v>
      </c>
      <c r="P3" s="592">
        <v>2559</v>
      </c>
      <c r="Q3" s="592">
        <v>2560</v>
      </c>
      <c r="R3" s="592">
        <v>2561</v>
      </c>
      <c r="S3" s="592">
        <v>2562</v>
      </c>
      <c r="T3" s="592">
        <v>2563</v>
      </c>
      <c r="U3" s="592">
        <v>2564</v>
      </c>
      <c r="V3" s="592">
        <v>2565</v>
      </c>
      <c r="W3" s="592">
        <v>2566</v>
      </c>
    </row>
    <row r="4" spans="1:23" ht="12" customHeight="1" x14ac:dyDescent="0.2">
      <c r="A4" s="593" t="s">
        <v>28</v>
      </c>
      <c r="B4" s="594" t="s">
        <v>228</v>
      </c>
      <c r="C4" s="210">
        <v>42.56</v>
      </c>
      <c r="D4" s="210">
        <v>41.734999999999999</v>
      </c>
      <c r="E4" s="210" t="s">
        <v>218</v>
      </c>
      <c r="F4" s="210">
        <v>39.822500000000005</v>
      </c>
      <c r="G4" s="210">
        <v>43.094999999999999</v>
      </c>
      <c r="H4" s="210">
        <v>43.807500000000005</v>
      </c>
      <c r="I4" s="210">
        <v>42.215000000000003</v>
      </c>
      <c r="J4" s="210">
        <v>40.452500000000001</v>
      </c>
      <c r="K4" s="210">
        <v>49.356249999999996</v>
      </c>
      <c r="L4" s="210">
        <v>45.135457636822473</v>
      </c>
      <c r="M4" s="210">
        <v>44.810851072898593</v>
      </c>
      <c r="N4" s="210">
        <v>45.75131705844818</v>
      </c>
      <c r="O4" s="210">
        <v>44.974101661228985</v>
      </c>
      <c r="P4" s="210">
        <v>43.189510456604268</v>
      </c>
      <c r="Q4" s="210">
        <v>39.791044441251316</v>
      </c>
      <c r="R4" s="210">
        <v>43.141426868028177</v>
      </c>
      <c r="S4" s="210">
        <v>37.985287094872703</v>
      </c>
      <c r="T4" s="210">
        <v>42.130724081529308</v>
      </c>
      <c r="U4" s="210">
        <v>40.186286604054388</v>
      </c>
      <c r="V4" s="210">
        <v>39.729816317658617</v>
      </c>
      <c r="W4" s="210">
        <v>41.333791583504812</v>
      </c>
    </row>
    <row r="5" spans="1:23" ht="12" customHeight="1" x14ac:dyDescent="0.2">
      <c r="A5" s="595"/>
      <c r="B5" s="596" t="s">
        <v>29</v>
      </c>
      <c r="C5" s="31">
        <v>45.26</v>
      </c>
      <c r="D5" s="31">
        <v>44.23</v>
      </c>
      <c r="E5" s="31" t="s">
        <v>218</v>
      </c>
      <c r="F5" s="31">
        <v>42.74</v>
      </c>
      <c r="G5" s="31">
        <v>36.58</v>
      </c>
      <c r="H5" s="31">
        <v>42.02</v>
      </c>
      <c r="I5" s="31">
        <v>38.58</v>
      </c>
      <c r="J5" s="31">
        <v>31.22</v>
      </c>
      <c r="K5" s="31">
        <v>50.04</v>
      </c>
      <c r="L5" s="31">
        <v>45.67890650759233</v>
      </c>
      <c r="M5" s="31">
        <v>45.018967649457011</v>
      </c>
      <c r="N5" s="31">
        <v>44.893284284791193</v>
      </c>
      <c r="O5" s="31">
        <v>49.326262674437189</v>
      </c>
      <c r="P5" s="31">
        <v>52.98387809565029</v>
      </c>
      <c r="Q5" s="31">
        <v>46.576419017925232</v>
      </c>
      <c r="R5" s="31">
        <v>55.896996400616388</v>
      </c>
      <c r="S5" s="31">
        <v>49.074757858029415</v>
      </c>
      <c r="T5" s="31">
        <v>56.197845510828863</v>
      </c>
      <c r="U5" s="31">
        <v>50.378230517680755</v>
      </c>
      <c r="V5" s="31">
        <v>53.892100402142859</v>
      </c>
      <c r="W5" s="31">
        <v>57.299293684278382</v>
      </c>
    </row>
    <row r="6" spans="1:23" ht="12" customHeight="1" x14ac:dyDescent="0.2">
      <c r="A6" s="595"/>
      <c r="B6" s="596" t="s">
        <v>31</v>
      </c>
      <c r="C6" s="31">
        <v>41.14</v>
      </c>
      <c r="D6" s="31">
        <v>37.340000000000003</v>
      </c>
      <c r="E6" s="31" t="s">
        <v>218</v>
      </c>
      <c r="F6" s="31">
        <v>34.51</v>
      </c>
      <c r="G6" s="31">
        <v>38.67</v>
      </c>
      <c r="H6" s="31">
        <v>37.770000000000003</v>
      </c>
      <c r="I6" s="31">
        <v>31.75</v>
      </c>
      <c r="J6" s="31">
        <v>20.99</v>
      </c>
      <c r="K6" s="31">
        <v>38.369999999999997</v>
      </c>
      <c r="L6" s="31">
        <v>36.986293501264534</v>
      </c>
      <c r="M6" s="31">
        <v>33.824505740375216</v>
      </c>
      <c r="N6" s="31">
        <v>36.035947824003422</v>
      </c>
      <c r="O6" s="31">
        <v>40.312553532613911</v>
      </c>
      <c r="P6" s="31">
        <v>34.594269332757179</v>
      </c>
      <c r="Q6" s="31">
        <v>36.341550150101035</v>
      </c>
      <c r="R6" s="31">
        <v>39.239659561261149</v>
      </c>
      <c r="S6" s="31">
        <v>34.41549641389156</v>
      </c>
      <c r="T6" s="31">
        <v>43.553815291021905</v>
      </c>
      <c r="U6" s="31">
        <v>39.223322750089487</v>
      </c>
      <c r="V6" s="31">
        <v>37.61952184179497</v>
      </c>
      <c r="W6" s="31">
        <v>37.31587622532097</v>
      </c>
    </row>
    <row r="7" spans="1:23" ht="12" customHeight="1" x14ac:dyDescent="0.2">
      <c r="A7" s="595"/>
      <c r="B7" s="596" t="s">
        <v>30</v>
      </c>
      <c r="C7" s="31">
        <v>41.7</v>
      </c>
      <c r="D7" s="31">
        <v>43.77</v>
      </c>
      <c r="E7" s="31" t="s">
        <v>218</v>
      </c>
      <c r="F7" s="31">
        <v>38.869999999999997</v>
      </c>
      <c r="G7" s="31">
        <v>47.55</v>
      </c>
      <c r="H7" s="31">
        <v>43.76</v>
      </c>
      <c r="I7" s="31">
        <v>35.880000000000003</v>
      </c>
      <c r="J7" s="31">
        <v>34.85</v>
      </c>
      <c r="K7" s="31">
        <v>52.4</v>
      </c>
      <c r="L7" s="31">
        <v>35.770479812527654</v>
      </c>
      <c r="M7" s="31">
        <v>41.947258037613906</v>
      </c>
      <c r="N7" s="31">
        <v>38.08077932161887</v>
      </c>
      <c r="O7" s="31">
        <v>43.468013247195394</v>
      </c>
      <c r="P7" s="31">
        <v>40.470560128229913</v>
      </c>
      <c r="Q7" s="31">
        <v>37.124098152394254</v>
      </c>
      <c r="R7" s="31">
        <v>37.496492300588798</v>
      </c>
      <c r="S7" s="31">
        <v>32.896864304383158</v>
      </c>
      <c r="T7" s="31">
        <v>29.994951149915394</v>
      </c>
      <c r="U7" s="31">
        <v>36.827280356378132</v>
      </c>
      <c r="V7" s="31">
        <v>28.059310768134733</v>
      </c>
      <c r="W7" s="31">
        <v>29.962080819466255</v>
      </c>
    </row>
    <row r="8" spans="1:23" ht="12" customHeight="1" x14ac:dyDescent="0.2">
      <c r="A8" s="595"/>
      <c r="B8" s="596" t="s">
        <v>32</v>
      </c>
      <c r="C8" s="31">
        <v>42.14</v>
      </c>
      <c r="D8" s="31">
        <v>41.6</v>
      </c>
      <c r="E8" s="31" t="s">
        <v>218</v>
      </c>
      <c r="F8" s="31">
        <v>43.17</v>
      </c>
      <c r="G8" s="31">
        <v>49.58</v>
      </c>
      <c r="H8" s="31">
        <v>51.68</v>
      </c>
      <c r="I8" s="31">
        <v>38.67</v>
      </c>
      <c r="J8" s="31">
        <v>41.56</v>
      </c>
      <c r="K8" s="31">
        <v>40.82</v>
      </c>
      <c r="L8" s="31">
        <v>37.463716601740721</v>
      </c>
      <c r="M8" s="31">
        <v>37.396801676240486</v>
      </c>
      <c r="N8" s="31">
        <v>42.141298445099387</v>
      </c>
      <c r="O8" s="31">
        <v>42.586926027977995</v>
      </c>
      <c r="P8" s="31">
        <v>41.215318416009438</v>
      </c>
      <c r="Q8" s="31">
        <v>39.121766729441177</v>
      </c>
      <c r="R8" s="31">
        <v>39.931769489012893</v>
      </c>
      <c r="S8" s="31">
        <v>35.553554057105117</v>
      </c>
      <c r="T8" s="31">
        <v>38.775118067714949</v>
      </c>
      <c r="U8" s="31">
        <v>34.3125113395865</v>
      </c>
      <c r="V8" s="31">
        <v>39.344349370440426</v>
      </c>
      <c r="W8" s="31">
        <v>40.754244397642005</v>
      </c>
    </row>
    <row r="9" spans="1:23" ht="12" customHeight="1" x14ac:dyDescent="0.2">
      <c r="A9" s="595"/>
      <c r="B9" s="596" t="s">
        <v>219</v>
      </c>
      <c r="C9" s="31" t="s">
        <v>218</v>
      </c>
      <c r="D9" s="31" t="s">
        <v>218</v>
      </c>
      <c r="E9" s="31" t="s">
        <v>218</v>
      </c>
      <c r="F9" s="31" t="s">
        <v>218</v>
      </c>
      <c r="G9" s="31" t="s">
        <v>218</v>
      </c>
      <c r="H9" s="31" t="s">
        <v>218</v>
      </c>
      <c r="I9" s="31">
        <v>33.9</v>
      </c>
      <c r="J9" s="31">
        <v>47.07</v>
      </c>
      <c r="K9" s="31">
        <v>52.22</v>
      </c>
      <c r="L9" s="31">
        <v>44.21940060604777</v>
      </c>
      <c r="M9" s="31">
        <v>38.309975446364298</v>
      </c>
      <c r="N9" s="31">
        <v>50.692598366975254</v>
      </c>
      <c r="O9" s="31">
        <v>49.176752823920459</v>
      </c>
      <c r="P9" s="31">
        <v>46.683192622545718</v>
      </c>
      <c r="Q9" s="31" t="s">
        <v>218</v>
      </c>
      <c r="R9" s="31" t="s">
        <v>218</v>
      </c>
      <c r="S9" s="31" t="s">
        <v>218</v>
      </c>
      <c r="T9" s="31" t="s">
        <v>218</v>
      </c>
      <c r="U9" s="31" t="s">
        <v>218</v>
      </c>
      <c r="V9" s="31" t="s">
        <v>218</v>
      </c>
      <c r="W9" s="31" t="s">
        <v>218</v>
      </c>
    </row>
    <row r="10" spans="1:23" ht="12" customHeight="1" x14ac:dyDescent="0.2">
      <c r="A10" s="595"/>
      <c r="B10" s="596" t="s">
        <v>221</v>
      </c>
      <c r="C10" s="31" t="s">
        <v>218</v>
      </c>
      <c r="D10" s="31" t="s">
        <v>218</v>
      </c>
      <c r="E10" s="31" t="s">
        <v>218</v>
      </c>
      <c r="F10" s="31" t="s">
        <v>218</v>
      </c>
      <c r="G10" s="31" t="s">
        <v>218</v>
      </c>
      <c r="H10" s="31" t="s">
        <v>218</v>
      </c>
      <c r="I10" s="31">
        <v>64.760000000000005</v>
      </c>
      <c r="J10" s="31">
        <v>54.31</v>
      </c>
      <c r="K10" s="31">
        <v>58.87</v>
      </c>
      <c r="L10" s="31">
        <v>54.843839962380869</v>
      </c>
      <c r="M10" s="31">
        <v>61.69260486813279</v>
      </c>
      <c r="N10" s="31">
        <v>52.209693308440144</v>
      </c>
      <c r="O10" s="31" t="s">
        <v>218</v>
      </c>
      <c r="P10" s="31" t="s">
        <v>218</v>
      </c>
      <c r="Q10" s="31" t="s">
        <v>218</v>
      </c>
      <c r="R10" s="31" t="s">
        <v>218</v>
      </c>
      <c r="S10" s="31" t="s">
        <v>218</v>
      </c>
      <c r="T10" s="31" t="s">
        <v>218</v>
      </c>
      <c r="U10" s="31" t="s">
        <v>218</v>
      </c>
      <c r="V10" s="31" t="s">
        <v>218</v>
      </c>
      <c r="W10" s="31" t="s">
        <v>218</v>
      </c>
    </row>
    <row r="11" spans="1:23" ht="12" customHeight="1" x14ac:dyDescent="0.2">
      <c r="A11" s="595"/>
      <c r="B11" s="596" t="s">
        <v>157</v>
      </c>
      <c r="C11" s="31" t="s">
        <v>218</v>
      </c>
      <c r="D11" s="31" t="s">
        <v>218</v>
      </c>
      <c r="E11" s="31" t="s">
        <v>218</v>
      </c>
      <c r="F11" s="31" t="s">
        <v>218</v>
      </c>
      <c r="G11" s="31" t="s">
        <v>218</v>
      </c>
      <c r="H11" s="31" t="s">
        <v>218</v>
      </c>
      <c r="I11" s="31">
        <v>42.49</v>
      </c>
      <c r="J11" s="31">
        <v>41.1</v>
      </c>
      <c r="K11" s="31">
        <v>46.75</v>
      </c>
      <c r="L11" s="31">
        <v>52.2744557517142</v>
      </c>
      <c r="M11" s="31">
        <v>47.137280442407956</v>
      </c>
      <c r="N11" s="31">
        <v>45.618663752824141</v>
      </c>
      <c r="O11" s="31" t="s">
        <v>218</v>
      </c>
      <c r="P11" s="31" t="s">
        <v>218</v>
      </c>
      <c r="Q11" s="31" t="s">
        <v>218</v>
      </c>
      <c r="R11" s="31" t="s">
        <v>218</v>
      </c>
      <c r="S11" s="31" t="s">
        <v>218</v>
      </c>
      <c r="T11" s="31" t="s">
        <v>218</v>
      </c>
      <c r="U11" s="31" t="s">
        <v>218</v>
      </c>
      <c r="V11" s="31" t="s">
        <v>218</v>
      </c>
      <c r="W11" s="31" t="s">
        <v>218</v>
      </c>
    </row>
    <row r="12" spans="1:23" ht="12" customHeight="1" x14ac:dyDescent="0.2">
      <c r="A12" s="595"/>
      <c r="B12" s="597" t="s">
        <v>220</v>
      </c>
      <c r="C12" s="211" t="s">
        <v>218</v>
      </c>
      <c r="D12" s="211" t="s">
        <v>218</v>
      </c>
      <c r="E12" s="211" t="s">
        <v>218</v>
      </c>
      <c r="F12" s="211" t="s">
        <v>218</v>
      </c>
      <c r="G12" s="211" t="s">
        <v>218</v>
      </c>
      <c r="H12" s="211" t="s">
        <v>218</v>
      </c>
      <c r="I12" s="211">
        <v>51.69</v>
      </c>
      <c r="J12" s="211">
        <v>52.52</v>
      </c>
      <c r="K12" s="211">
        <v>55.38</v>
      </c>
      <c r="L12" s="212">
        <v>53.846568351311696</v>
      </c>
      <c r="M12" s="212">
        <v>53.159414722597084</v>
      </c>
      <c r="N12" s="212">
        <v>56.338271163832971</v>
      </c>
      <c r="O12" s="211" t="s">
        <v>218</v>
      </c>
      <c r="P12" s="211" t="s">
        <v>218</v>
      </c>
      <c r="Q12" s="211" t="s">
        <v>218</v>
      </c>
      <c r="R12" s="211" t="s">
        <v>218</v>
      </c>
      <c r="S12" s="211" t="s">
        <v>218</v>
      </c>
      <c r="T12" s="211" t="s">
        <v>218</v>
      </c>
      <c r="U12" s="211" t="s">
        <v>218</v>
      </c>
      <c r="V12" s="211" t="s">
        <v>218</v>
      </c>
      <c r="W12" s="211" t="s">
        <v>218</v>
      </c>
    </row>
    <row r="13" spans="1:23" ht="12" customHeight="1" x14ac:dyDescent="0.2">
      <c r="A13" s="593" t="s">
        <v>33</v>
      </c>
      <c r="B13" s="419" t="s">
        <v>228</v>
      </c>
      <c r="C13" s="210">
        <v>42.858000000000004</v>
      </c>
      <c r="D13" s="210">
        <v>37.021999999999998</v>
      </c>
      <c r="E13" s="210" t="s">
        <v>218</v>
      </c>
      <c r="F13" s="210">
        <v>37.392000000000003</v>
      </c>
      <c r="G13" s="210">
        <v>37.677999999999997</v>
      </c>
      <c r="H13" s="210">
        <v>37.406000000000006</v>
      </c>
      <c r="I13" s="210">
        <v>34.53875</v>
      </c>
      <c r="J13" s="210">
        <v>37.588749999999997</v>
      </c>
      <c r="K13" s="210">
        <v>40.907500000000006</v>
      </c>
      <c r="L13" s="210">
        <v>42.502655622548687</v>
      </c>
      <c r="M13" s="210">
        <v>40.471814629585751</v>
      </c>
      <c r="N13" s="210">
        <v>40.713080507375643</v>
      </c>
      <c r="O13" s="210">
        <v>37.905222245092617</v>
      </c>
      <c r="P13" s="210">
        <v>38.290347345526435</v>
      </c>
      <c r="Q13" s="210">
        <v>34.331663819345692</v>
      </c>
      <c r="R13" s="210">
        <v>37.50180270549069</v>
      </c>
      <c r="S13" s="210">
        <v>36.300654204617537</v>
      </c>
      <c r="T13" s="210">
        <v>36.026155598745127</v>
      </c>
      <c r="U13" s="210">
        <v>34.566379112547608</v>
      </c>
      <c r="V13" s="210">
        <v>35.689573400795112</v>
      </c>
      <c r="W13" s="210">
        <v>34.483673296239111</v>
      </c>
    </row>
    <row r="14" spans="1:23" ht="12" customHeight="1" x14ac:dyDescent="0.2">
      <c r="A14" s="595"/>
      <c r="B14" s="596" t="s">
        <v>29</v>
      </c>
      <c r="C14" s="31">
        <v>53.98</v>
      </c>
      <c r="D14" s="31">
        <v>38.29</v>
      </c>
      <c r="E14" s="31" t="s">
        <v>218</v>
      </c>
      <c r="F14" s="31">
        <v>43.94</v>
      </c>
      <c r="G14" s="31">
        <v>48.05</v>
      </c>
      <c r="H14" s="31">
        <v>41.09</v>
      </c>
      <c r="I14" s="31">
        <v>35.35</v>
      </c>
      <c r="J14" s="31">
        <v>42.8</v>
      </c>
      <c r="K14" s="31">
        <v>48.11</v>
      </c>
      <c r="L14" s="31">
        <v>54.482857388604891</v>
      </c>
      <c r="M14" s="31">
        <v>44.24632887313193</v>
      </c>
      <c r="N14" s="31">
        <v>35.207446624234016</v>
      </c>
      <c r="O14" s="31">
        <v>42.640494547153921</v>
      </c>
      <c r="P14" s="31">
        <v>46.355935384882287</v>
      </c>
      <c r="Q14" s="31">
        <v>48.29345939773475</v>
      </c>
      <c r="R14" s="31">
        <v>54.421053081443745</v>
      </c>
      <c r="S14" s="31">
        <v>55.139868321877636</v>
      </c>
      <c r="T14" s="31">
        <v>54.287286212689487</v>
      </c>
      <c r="U14" s="31">
        <v>51.19482886134378</v>
      </c>
      <c r="V14" s="31">
        <v>52.952203461861423</v>
      </c>
      <c r="W14" s="31">
        <v>50.733134374800485</v>
      </c>
    </row>
    <row r="15" spans="1:23" ht="12" customHeight="1" x14ac:dyDescent="0.2">
      <c r="A15" s="595"/>
      <c r="B15" s="596" t="s">
        <v>31</v>
      </c>
      <c r="C15" s="31">
        <v>37.92</v>
      </c>
      <c r="D15" s="31">
        <v>32.28</v>
      </c>
      <c r="E15" s="31" t="s">
        <v>218</v>
      </c>
      <c r="F15" s="31">
        <v>30.85</v>
      </c>
      <c r="G15" s="31">
        <v>28.68</v>
      </c>
      <c r="H15" s="31">
        <v>32.42</v>
      </c>
      <c r="I15" s="31">
        <v>22.54</v>
      </c>
      <c r="J15" s="31">
        <v>16.190000000000001</v>
      </c>
      <c r="K15" s="31">
        <v>30.49</v>
      </c>
      <c r="L15" s="31">
        <v>28.714036467505011</v>
      </c>
      <c r="M15" s="31">
        <v>30.346948958590325</v>
      </c>
      <c r="N15" s="31">
        <v>27.46492829546451</v>
      </c>
      <c r="O15" s="31">
        <v>30.616946934577541</v>
      </c>
      <c r="P15" s="31">
        <v>31.796750688449741</v>
      </c>
      <c r="Q15" s="31">
        <v>30.452730403713851</v>
      </c>
      <c r="R15" s="31">
        <v>29.447711708837268</v>
      </c>
      <c r="S15" s="31">
        <v>33.24907432128331</v>
      </c>
      <c r="T15" s="31">
        <v>34.380322601078063</v>
      </c>
      <c r="U15" s="31">
        <v>31.107342454885337</v>
      </c>
      <c r="V15" s="31">
        <v>32.053414746727604</v>
      </c>
      <c r="W15" s="31">
        <v>31.762527734391828</v>
      </c>
    </row>
    <row r="16" spans="1:23" ht="12" customHeight="1" x14ac:dyDescent="0.2">
      <c r="A16" s="595"/>
      <c r="B16" s="596" t="s">
        <v>30</v>
      </c>
      <c r="C16" s="31">
        <v>34.99</v>
      </c>
      <c r="D16" s="31">
        <v>34.880000000000003</v>
      </c>
      <c r="E16" s="31" t="s">
        <v>218</v>
      </c>
      <c r="F16" s="31">
        <v>31.15</v>
      </c>
      <c r="G16" s="31">
        <v>34.700000000000003</v>
      </c>
      <c r="H16" s="31">
        <v>32.659999999999997</v>
      </c>
      <c r="I16" s="31">
        <v>26.05</v>
      </c>
      <c r="J16" s="31">
        <v>24.18</v>
      </c>
      <c r="K16" s="31">
        <v>32.08</v>
      </c>
      <c r="L16" s="31">
        <v>26.952404084585467</v>
      </c>
      <c r="M16" s="31">
        <v>25.449299966403697</v>
      </c>
      <c r="N16" s="31">
        <v>29.663608406085551</v>
      </c>
      <c r="O16" s="31">
        <v>32.395841098561895</v>
      </c>
      <c r="P16" s="31">
        <v>29.30603279813764</v>
      </c>
      <c r="Q16" s="31">
        <v>26.299055776837143</v>
      </c>
      <c r="R16" s="31">
        <v>30.035307575376983</v>
      </c>
      <c r="S16" s="31">
        <v>26.731770610360716</v>
      </c>
      <c r="T16" s="31">
        <v>25.46088217256208</v>
      </c>
      <c r="U16" s="31">
        <v>24.472681870133574</v>
      </c>
      <c r="V16" s="31">
        <v>24.385401624667391</v>
      </c>
      <c r="W16" s="31">
        <v>25.379288520851809</v>
      </c>
    </row>
    <row r="17" spans="1:23" ht="12" customHeight="1" x14ac:dyDescent="0.2">
      <c r="A17" s="595"/>
      <c r="B17" s="596" t="s">
        <v>32</v>
      </c>
      <c r="C17" s="31">
        <v>38.07</v>
      </c>
      <c r="D17" s="31">
        <v>37.22</v>
      </c>
      <c r="E17" s="31" t="s">
        <v>218</v>
      </c>
      <c r="F17" s="31">
        <v>39.340000000000003</v>
      </c>
      <c r="G17" s="31">
        <v>35.21</v>
      </c>
      <c r="H17" s="31">
        <v>39.44</v>
      </c>
      <c r="I17" s="31">
        <v>29.16</v>
      </c>
      <c r="J17" s="31">
        <v>29.17</v>
      </c>
      <c r="K17" s="31">
        <v>32.19</v>
      </c>
      <c r="L17" s="31">
        <v>35.370043228706756</v>
      </c>
      <c r="M17" s="31">
        <v>37.948279049376161</v>
      </c>
      <c r="N17" s="31">
        <v>38.636730630831508</v>
      </c>
      <c r="O17" s="31">
        <v>37.632978009313547</v>
      </c>
      <c r="P17" s="31">
        <v>34.988953183546904</v>
      </c>
      <c r="Q17" s="31">
        <v>32.276472742744716</v>
      </c>
      <c r="R17" s="31">
        <v>36.096295233171105</v>
      </c>
      <c r="S17" s="31">
        <v>30.074527892148588</v>
      </c>
      <c r="T17" s="31">
        <v>29.89258962861928</v>
      </c>
      <c r="U17" s="31">
        <v>31.45198004320541</v>
      </c>
      <c r="V17" s="31">
        <v>33.323301636531134</v>
      </c>
      <c r="W17" s="31">
        <v>30.002604845920661</v>
      </c>
    </row>
    <row r="18" spans="1:23" ht="12" customHeight="1" x14ac:dyDescent="0.2">
      <c r="A18" s="595"/>
      <c r="B18" s="596" t="s">
        <v>219</v>
      </c>
      <c r="C18" s="31">
        <v>49.33</v>
      </c>
      <c r="D18" s="31">
        <v>42.44</v>
      </c>
      <c r="E18" s="31" t="s">
        <v>218</v>
      </c>
      <c r="F18" s="31">
        <v>41.68</v>
      </c>
      <c r="G18" s="31">
        <v>41.75</v>
      </c>
      <c r="H18" s="31">
        <v>41.42</v>
      </c>
      <c r="I18" s="31">
        <v>39.700000000000003</v>
      </c>
      <c r="J18" s="31">
        <v>40.85</v>
      </c>
      <c r="K18" s="31">
        <v>42.73</v>
      </c>
      <c r="L18" s="31">
        <v>47.124067905606637</v>
      </c>
      <c r="M18" s="31">
        <v>39.370959148255878</v>
      </c>
      <c r="N18" s="31">
        <v>46.804001369987013</v>
      </c>
      <c r="O18" s="31">
        <v>46.239850635856172</v>
      </c>
      <c r="P18" s="31">
        <v>49.001720967792586</v>
      </c>
      <c r="Q18" s="31" t="s">
        <v>218</v>
      </c>
      <c r="R18" s="31" t="s">
        <v>218</v>
      </c>
      <c r="S18" s="31" t="s">
        <v>218</v>
      </c>
      <c r="T18" s="31" t="s">
        <v>218</v>
      </c>
      <c r="U18" s="31" t="s">
        <v>218</v>
      </c>
      <c r="V18" s="31" t="s">
        <v>218</v>
      </c>
      <c r="W18" s="31" t="s">
        <v>218</v>
      </c>
    </row>
    <row r="19" spans="1:23" ht="12" customHeight="1" x14ac:dyDescent="0.2">
      <c r="A19" s="595"/>
      <c r="B19" s="596" t="s">
        <v>221</v>
      </c>
      <c r="C19" s="31" t="s">
        <v>218</v>
      </c>
      <c r="D19" s="31" t="s">
        <v>218</v>
      </c>
      <c r="E19" s="31" t="s">
        <v>218</v>
      </c>
      <c r="F19" s="31" t="s">
        <v>218</v>
      </c>
      <c r="G19" s="31" t="s">
        <v>218</v>
      </c>
      <c r="H19" s="31" t="s">
        <v>218</v>
      </c>
      <c r="I19" s="31">
        <v>56.7</v>
      </c>
      <c r="J19" s="31">
        <v>71.97</v>
      </c>
      <c r="K19" s="31">
        <v>50.87</v>
      </c>
      <c r="L19" s="31">
        <v>56.674417611898555</v>
      </c>
      <c r="M19" s="31">
        <v>58.302046754794446</v>
      </c>
      <c r="N19" s="31">
        <v>59.336480715572932</v>
      </c>
      <c r="O19" s="31" t="s">
        <v>218</v>
      </c>
      <c r="P19" s="31" t="s">
        <v>218</v>
      </c>
      <c r="Q19" s="31" t="s">
        <v>218</v>
      </c>
      <c r="R19" s="31" t="s">
        <v>218</v>
      </c>
      <c r="S19" s="31" t="s">
        <v>218</v>
      </c>
      <c r="T19" s="31" t="s">
        <v>218</v>
      </c>
      <c r="U19" s="31" t="s">
        <v>218</v>
      </c>
      <c r="V19" s="31" t="s">
        <v>218</v>
      </c>
      <c r="W19" s="31" t="s">
        <v>218</v>
      </c>
    </row>
    <row r="20" spans="1:23" ht="12" customHeight="1" x14ac:dyDescent="0.2">
      <c r="A20" s="595"/>
      <c r="B20" s="596" t="s">
        <v>157</v>
      </c>
      <c r="C20" s="31" t="s">
        <v>218</v>
      </c>
      <c r="D20" s="31" t="s">
        <v>218</v>
      </c>
      <c r="E20" s="31" t="s">
        <v>218</v>
      </c>
      <c r="F20" s="31" t="s">
        <v>218</v>
      </c>
      <c r="G20" s="31" t="s">
        <v>218</v>
      </c>
      <c r="H20" s="31" t="s">
        <v>218</v>
      </c>
      <c r="I20" s="31">
        <v>32.950000000000003</v>
      </c>
      <c r="J20" s="31">
        <v>28.48</v>
      </c>
      <c r="K20" s="31">
        <v>43.5</v>
      </c>
      <c r="L20" s="31">
        <v>43.308879340592874</v>
      </c>
      <c r="M20" s="31">
        <v>43.653953301638971</v>
      </c>
      <c r="N20" s="31">
        <v>43.152693620675116</v>
      </c>
      <c r="O20" s="31" t="s">
        <v>218</v>
      </c>
      <c r="P20" s="31" t="s">
        <v>218</v>
      </c>
      <c r="Q20" s="31" t="s">
        <v>218</v>
      </c>
      <c r="R20" s="31" t="s">
        <v>218</v>
      </c>
      <c r="S20" s="31" t="s">
        <v>218</v>
      </c>
      <c r="T20" s="31" t="s">
        <v>218</v>
      </c>
      <c r="U20" s="31" t="s">
        <v>218</v>
      </c>
      <c r="V20" s="31" t="s">
        <v>218</v>
      </c>
      <c r="W20" s="31" t="s">
        <v>218</v>
      </c>
    </row>
    <row r="21" spans="1:23" ht="12" customHeight="1" x14ac:dyDescent="0.2">
      <c r="A21" s="595"/>
      <c r="B21" s="597" t="s">
        <v>220</v>
      </c>
      <c r="C21" s="211" t="s">
        <v>218</v>
      </c>
      <c r="D21" s="211" t="s">
        <v>218</v>
      </c>
      <c r="E21" s="211" t="s">
        <v>218</v>
      </c>
      <c r="F21" s="211" t="s">
        <v>218</v>
      </c>
      <c r="G21" s="211" t="s">
        <v>218</v>
      </c>
      <c r="H21" s="211" t="s">
        <v>218</v>
      </c>
      <c r="I21" s="212">
        <v>33.86</v>
      </c>
      <c r="J21" s="212">
        <v>47.07</v>
      </c>
      <c r="K21" s="212">
        <v>47.29</v>
      </c>
      <c r="L21" s="212">
        <v>47.394538952889292</v>
      </c>
      <c r="M21" s="212">
        <v>44.456700984494617</v>
      </c>
      <c r="N21" s="212">
        <v>45.438754396154543</v>
      </c>
      <c r="O21" s="211" t="s">
        <v>218</v>
      </c>
      <c r="P21" s="211" t="s">
        <v>218</v>
      </c>
      <c r="Q21" s="211" t="s">
        <v>218</v>
      </c>
      <c r="R21" s="211" t="s">
        <v>218</v>
      </c>
      <c r="S21" s="211" t="s">
        <v>218</v>
      </c>
      <c r="T21" s="211" t="s">
        <v>218</v>
      </c>
      <c r="U21" s="211" t="s">
        <v>218</v>
      </c>
      <c r="V21" s="211" t="s">
        <v>218</v>
      </c>
      <c r="W21" s="211" t="s">
        <v>218</v>
      </c>
    </row>
    <row r="22" spans="1:23" ht="12" customHeight="1" x14ac:dyDescent="0.2">
      <c r="A22" s="593" t="s">
        <v>34</v>
      </c>
      <c r="B22" s="419" t="s">
        <v>228</v>
      </c>
      <c r="C22" s="210">
        <v>39.8675</v>
      </c>
      <c r="D22" s="210">
        <v>39.707499999999996</v>
      </c>
      <c r="E22" s="210">
        <v>36.436</v>
      </c>
      <c r="F22" s="210">
        <v>34.677999999999997</v>
      </c>
      <c r="G22" s="210">
        <v>38.734999999999999</v>
      </c>
      <c r="H22" s="210">
        <v>40.213749999999997</v>
      </c>
      <c r="I22" s="210">
        <v>35.243749999999999</v>
      </c>
      <c r="J22" s="210">
        <v>36.6</v>
      </c>
      <c r="K22" s="210">
        <v>34.946249999999999</v>
      </c>
      <c r="L22" s="210">
        <v>36.702269935624592</v>
      </c>
      <c r="M22" s="210">
        <v>37.449447547766844</v>
      </c>
      <c r="N22" s="210">
        <v>37.574999999999996</v>
      </c>
      <c r="O22" s="210">
        <v>34.806454254197263</v>
      </c>
      <c r="P22" s="210">
        <v>34.478800516517559</v>
      </c>
      <c r="Q22" s="210">
        <v>33.225399131381273</v>
      </c>
      <c r="R22" s="210">
        <v>35.01949256037144</v>
      </c>
      <c r="S22" s="210">
        <v>32.344076177025286</v>
      </c>
      <c r="T22" s="210">
        <v>33.778834420728302</v>
      </c>
      <c r="U22" s="210">
        <v>31.567737230140796</v>
      </c>
      <c r="V22" s="210">
        <v>29.920820520969379</v>
      </c>
      <c r="W22" s="210">
        <v>29.848417338858066</v>
      </c>
    </row>
    <row r="23" spans="1:23" ht="12" customHeight="1" x14ac:dyDescent="0.2">
      <c r="A23" s="595"/>
      <c r="B23" s="596" t="s">
        <v>29</v>
      </c>
      <c r="C23" s="31">
        <v>44.49</v>
      </c>
      <c r="D23" s="31">
        <v>49.25</v>
      </c>
      <c r="E23" s="31">
        <v>48.17</v>
      </c>
      <c r="F23" s="31">
        <v>47.04</v>
      </c>
      <c r="G23" s="31">
        <v>46.76</v>
      </c>
      <c r="H23" s="31">
        <v>46.5</v>
      </c>
      <c r="I23" s="31">
        <v>46.47</v>
      </c>
      <c r="J23" s="31">
        <v>42.61</v>
      </c>
      <c r="K23" s="31">
        <v>41.88</v>
      </c>
      <c r="L23" s="31">
        <v>47.19</v>
      </c>
      <c r="M23" s="31">
        <v>49.26</v>
      </c>
      <c r="N23" s="31">
        <v>50.76</v>
      </c>
      <c r="O23" s="31">
        <v>49.362731278417037</v>
      </c>
      <c r="P23" s="31">
        <v>52.290612424599573</v>
      </c>
      <c r="Q23" s="31">
        <v>49.250349620003597</v>
      </c>
      <c r="R23" s="31">
        <v>47.308883013139067</v>
      </c>
      <c r="S23" s="31">
        <v>42.213320243596812</v>
      </c>
      <c r="T23" s="31">
        <v>44.360681909157762</v>
      </c>
      <c r="U23" s="31">
        <v>46.398696442346143</v>
      </c>
      <c r="V23" s="31">
        <v>44.086415733161012</v>
      </c>
      <c r="W23" s="31">
        <v>40.778640192886876</v>
      </c>
    </row>
    <row r="24" spans="1:23" ht="12" customHeight="1" x14ac:dyDescent="0.2">
      <c r="A24" s="595"/>
      <c r="B24" s="596" t="s">
        <v>31</v>
      </c>
      <c r="C24" s="31">
        <v>39.14</v>
      </c>
      <c r="D24" s="31">
        <v>32.450000000000003</v>
      </c>
      <c r="E24" s="31">
        <v>29.63</v>
      </c>
      <c r="F24" s="31">
        <v>30.39</v>
      </c>
      <c r="G24" s="31">
        <v>28.59</v>
      </c>
      <c r="H24" s="31">
        <v>30.68</v>
      </c>
      <c r="I24" s="31">
        <v>23.98</v>
      </c>
      <c r="J24" s="31">
        <v>19.22</v>
      </c>
      <c r="K24" s="31">
        <v>21.8</v>
      </c>
      <c r="L24" s="31">
        <v>22.13</v>
      </c>
      <c r="M24" s="31">
        <v>25.35</v>
      </c>
      <c r="N24" s="31">
        <v>23.44</v>
      </c>
      <c r="O24" s="31">
        <v>24.980947391628114</v>
      </c>
      <c r="P24" s="31">
        <v>27.755725729319732</v>
      </c>
      <c r="Q24" s="31">
        <v>28.306398398814231</v>
      </c>
      <c r="R24" s="31">
        <v>31.411141973533276</v>
      </c>
      <c r="S24" s="31">
        <v>29.197270223106695</v>
      </c>
      <c r="T24" s="31">
        <v>29.936737858367348</v>
      </c>
      <c r="U24" s="31">
        <v>25.559969838644747</v>
      </c>
      <c r="V24" s="31">
        <v>23.43588588710125</v>
      </c>
      <c r="W24" s="31">
        <v>26.194230170509254</v>
      </c>
    </row>
    <row r="25" spans="1:23" ht="12" customHeight="1" x14ac:dyDescent="0.2">
      <c r="A25" s="595"/>
      <c r="B25" s="596" t="s">
        <v>30</v>
      </c>
      <c r="C25" s="31">
        <v>33.99</v>
      </c>
      <c r="D25" s="31">
        <v>35.08</v>
      </c>
      <c r="E25" s="31">
        <v>28.34</v>
      </c>
      <c r="F25" s="31">
        <v>27.74</v>
      </c>
      <c r="G25" s="31">
        <v>30.06</v>
      </c>
      <c r="H25" s="31">
        <v>36.08</v>
      </c>
      <c r="I25" s="31" t="s">
        <v>451</v>
      </c>
      <c r="J25" s="31">
        <v>14.99</v>
      </c>
      <c r="K25" s="31">
        <v>22.73</v>
      </c>
      <c r="L25" s="31">
        <v>22.73</v>
      </c>
      <c r="M25" s="213">
        <v>20.48</v>
      </c>
      <c r="N25" s="31">
        <v>21.74</v>
      </c>
      <c r="O25" s="31">
        <v>26.58936253001033</v>
      </c>
      <c r="P25" s="31">
        <v>24.875752626622422</v>
      </c>
      <c r="Q25" s="31">
        <v>24.531993285688991</v>
      </c>
      <c r="R25" s="31">
        <v>30.724806811370446</v>
      </c>
      <c r="S25" s="31">
        <v>25.406107185024414</v>
      </c>
      <c r="T25" s="31">
        <v>26.042150293296334</v>
      </c>
      <c r="U25" s="31">
        <v>21.280833597906177</v>
      </c>
      <c r="V25" s="31">
        <v>21.612893326200666</v>
      </c>
      <c r="W25" s="31">
        <v>19.959801006276653</v>
      </c>
    </row>
    <row r="26" spans="1:23" ht="12" customHeight="1" x14ac:dyDescent="0.2">
      <c r="A26" s="595"/>
      <c r="B26" s="596" t="s">
        <v>32</v>
      </c>
      <c r="C26" s="31" t="s">
        <v>218</v>
      </c>
      <c r="D26" s="31" t="s">
        <v>218</v>
      </c>
      <c r="E26" s="31">
        <v>33.68</v>
      </c>
      <c r="F26" s="31">
        <v>32.619999999999997</v>
      </c>
      <c r="G26" s="31">
        <v>34.619999999999997</v>
      </c>
      <c r="H26" s="31">
        <v>33.700000000000003</v>
      </c>
      <c r="I26" s="31">
        <v>29.06</v>
      </c>
      <c r="J26" s="31">
        <v>30.9</v>
      </c>
      <c r="K26" s="31">
        <v>27.9</v>
      </c>
      <c r="L26" s="31">
        <v>33.1</v>
      </c>
      <c r="M26" s="31">
        <v>30.48</v>
      </c>
      <c r="N26" s="31">
        <v>32.54</v>
      </c>
      <c r="O26" s="31">
        <v>33.402307855866091</v>
      </c>
      <c r="P26" s="31">
        <v>31.615835278730948</v>
      </c>
      <c r="Q26" s="31">
        <v>29.365876000805958</v>
      </c>
      <c r="R26" s="31">
        <v>30.511605124807172</v>
      </c>
      <c r="S26" s="31">
        <v>29.200591689585366</v>
      </c>
      <c r="T26" s="31">
        <v>32.683032966545575</v>
      </c>
      <c r="U26" s="31">
        <v>28.649680669612021</v>
      </c>
      <c r="V26" s="31">
        <v>28.077579212397939</v>
      </c>
      <c r="W26" s="31">
        <v>29.093327365184063</v>
      </c>
    </row>
    <row r="27" spans="1:23" ht="12" customHeight="1" x14ac:dyDescent="0.2">
      <c r="A27" s="595"/>
      <c r="B27" s="596" t="s">
        <v>219</v>
      </c>
      <c r="C27" s="31">
        <v>41.85</v>
      </c>
      <c r="D27" s="31">
        <v>42.05</v>
      </c>
      <c r="E27" s="31">
        <v>42.36</v>
      </c>
      <c r="F27" s="31">
        <v>35.6</v>
      </c>
      <c r="G27" s="31">
        <v>37.76</v>
      </c>
      <c r="H27" s="31">
        <v>34.72</v>
      </c>
      <c r="I27" s="31">
        <v>36</v>
      </c>
      <c r="J27" s="31">
        <v>46.51</v>
      </c>
      <c r="K27" s="31">
        <v>33.39</v>
      </c>
      <c r="L27" s="31">
        <v>36.272356443183483</v>
      </c>
      <c r="M27" s="31">
        <v>33.018884104016095</v>
      </c>
      <c r="N27" s="31">
        <v>36.53</v>
      </c>
      <c r="O27" s="31">
        <v>39.696922215064738</v>
      </c>
      <c r="P27" s="31">
        <v>35.887961249936637</v>
      </c>
      <c r="Q27" s="31">
        <v>34.698383950301555</v>
      </c>
      <c r="R27" s="31">
        <v>35.156326127549022</v>
      </c>
      <c r="S27" s="31">
        <v>35.70309154381313</v>
      </c>
      <c r="T27" s="31">
        <v>35.929650421977129</v>
      </c>
      <c r="U27" s="31">
        <v>36.868561195540451</v>
      </c>
      <c r="V27" s="31">
        <v>32.996353078456067</v>
      </c>
      <c r="W27" s="31">
        <v>33.088905378130434</v>
      </c>
    </row>
    <row r="28" spans="1:23" ht="12" customHeight="1" x14ac:dyDescent="0.2">
      <c r="A28" s="595"/>
      <c r="B28" s="596" t="s">
        <v>221</v>
      </c>
      <c r="C28" s="31" t="s">
        <v>218</v>
      </c>
      <c r="D28" s="31" t="s">
        <v>218</v>
      </c>
      <c r="E28" s="31" t="s">
        <v>218</v>
      </c>
      <c r="F28" s="31" t="s">
        <v>218</v>
      </c>
      <c r="G28" s="31">
        <v>48.49</v>
      </c>
      <c r="H28" s="31">
        <v>56.79</v>
      </c>
      <c r="I28" s="31">
        <v>45.37</v>
      </c>
      <c r="J28" s="31">
        <v>62.86</v>
      </c>
      <c r="K28" s="31">
        <v>54.61</v>
      </c>
      <c r="L28" s="31">
        <v>53.703686783343763</v>
      </c>
      <c r="M28" s="31">
        <v>62.026335884181705</v>
      </c>
      <c r="N28" s="31">
        <v>51.94</v>
      </c>
      <c r="O28" s="31" t="s">
        <v>218</v>
      </c>
      <c r="P28" s="31" t="s">
        <v>218</v>
      </c>
      <c r="Q28" s="31" t="s">
        <v>218</v>
      </c>
      <c r="R28" s="31" t="s">
        <v>218</v>
      </c>
      <c r="S28" s="31" t="s">
        <v>218</v>
      </c>
      <c r="T28" s="31" t="s">
        <v>218</v>
      </c>
      <c r="U28" s="31" t="s">
        <v>218</v>
      </c>
      <c r="V28" s="31" t="s">
        <v>218</v>
      </c>
      <c r="W28" s="31" t="s">
        <v>218</v>
      </c>
    </row>
    <row r="29" spans="1:23" ht="12" customHeight="1" x14ac:dyDescent="0.2">
      <c r="A29" s="595"/>
      <c r="B29" s="596" t="s">
        <v>157</v>
      </c>
      <c r="C29" s="31" t="s">
        <v>218</v>
      </c>
      <c r="D29" s="31" t="s">
        <v>218</v>
      </c>
      <c r="E29" s="31" t="s">
        <v>218</v>
      </c>
      <c r="F29" s="31" t="s">
        <v>218</v>
      </c>
      <c r="G29" s="31">
        <v>38.25</v>
      </c>
      <c r="H29" s="31">
        <v>43.22</v>
      </c>
      <c r="I29" s="31">
        <v>37.75</v>
      </c>
      <c r="J29" s="31">
        <v>32.619999999999997</v>
      </c>
      <c r="K29" s="31">
        <v>28.54</v>
      </c>
      <c r="L29" s="31">
        <v>32.730324174362259</v>
      </c>
      <c r="M29" s="31">
        <v>29.003611968194349</v>
      </c>
      <c r="N29" s="31">
        <v>34.64</v>
      </c>
      <c r="O29" s="31" t="s">
        <v>218</v>
      </c>
      <c r="P29" s="31" t="s">
        <v>218</v>
      </c>
      <c r="Q29" s="31" t="s">
        <v>218</v>
      </c>
      <c r="R29" s="31" t="s">
        <v>218</v>
      </c>
      <c r="S29" s="31" t="s">
        <v>218</v>
      </c>
      <c r="T29" s="31" t="s">
        <v>218</v>
      </c>
      <c r="U29" s="31" t="s">
        <v>218</v>
      </c>
      <c r="V29" s="31" t="s">
        <v>218</v>
      </c>
      <c r="W29" s="31" t="s">
        <v>218</v>
      </c>
    </row>
    <row r="30" spans="1:23" ht="12" customHeight="1" x14ac:dyDescent="0.2">
      <c r="A30" s="598"/>
      <c r="B30" s="599" t="s">
        <v>220</v>
      </c>
      <c r="C30" s="32" t="s">
        <v>218</v>
      </c>
      <c r="D30" s="32" t="s">
        <v>218</v>
      </c>
      <c r="E30" s="32" t="s">
        <v>218</v>
      </c>
      <c r="F30" s="32" t="s">
        <v>218</v>
      </c>
      <c r="G30" s="32">
        <v>45.55</v>
      </c>
      <c r="H30" s="32">
        <v>40.020000000000003</v>
      </c>
      <c r="I30" s="32">
        <v>32.979999999999997</v>
      </c>
      <c r="J30" s="32">
        <v>43.69</v>
      </c>
      <c r="K30" s="32">
        <v>48.72</v>
      </c>
      <c r="L30" s="32">
        <v>45.761792084107206</v>
      </c>
      <c r="M30" s="32">
        <v>49.976748425742628</v>
      </c>
      <c r="N30" s="32">
        <v>49.01</v>
      </c>
      <c r="O30" s="32" t="s">
        <v>218</v>
      </c>
      <c r="P30" s="32" t="s">
        <v>218</v>
      </c>
      <c r="Q30" s="32" t="s">
        <v>218</v>
      </c>
      <c r="R30" s="32" t="s">
        <v>218</v>
      </c>
      <c r="S30" s="32" t="s">
        <v>218</v>
      </c>
      <c r="T30" s="32" t="s">
        <v>218</v>
      </c>
      <c r="U30" s="32" t="s">
        <v>218</v>
      </c>
      <c r="V30" s="32" t="s">
        <v>218</v>
      </c>
      <c r="W30" s="32" t="s">
        <v>218</v>
      </c>
    </row>
    <row r="31" spans="1:23" ht="12" customHeight="1" x14ac:dyDescent="0.2">
      <c r="B31" s="600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214"/>
      <c r="R31" s="214"/>
      <c r="S31" s="214"/>
      <c r="T31" s="214"/>
    </row>
    <row r="32" spans="1:23" ht="12" customHeight="1" x14ac:dyDescent="0.2">
      <c r="A32" s="600" t="s">
        <v>313</v>
      </c>
    </row>
  </sheetData>
  <pageMargins left="0" right="0" top="0.74803149606299213" bottom="0" header="0.31496062992125984" footer="0.31496062992125984"/>
  <pageSetup paperSize="9" scale="6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24"/>
  <sheetViews>
    <sheetView zoomScaleNormal="100" workbookViewId="0">
      <pane xSplit="2" ySplit="3" topLeftCell="P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3.125" style="385" customWidth="1"/>
    <col min="2" max="2" width="17.375" style="425" customWidth="1"/>
    <col min="3" max="19" width="8" style="385" customWidth="1"/>
    <col min="20" max="23" width="8" style="381" customWidth="1"/>
    <col min="24" max="24" width="8" customWidth="1"/>
    <col min="25" max="40" width="5.875" customWidth="1"/>
  </cols>
  <sheetData>
    <row r="1" spans="1:24" ht="12" customHeight="1" x14ac:dyDescent="0.2">
      <c r="A1" s="405" t="s">
        <v>431</v>
      </c>
    </row>
    <row r="2" spans="1:24" ht="12" customHeight="1" x14ac:dyDescent="0.2">
      <c r="A2" s="382"/>
      <c r="X2" s="384" t="s">
        <v>180</v>
      </c>
    </row>
    <row r="3" spans="1:24" ht="12" customHeight="1" x14ac:dyDescent="0.2">
      <c r="A3" s="414" t="s">
        <v>290</v>
      </c>
      <c r="B3" s="414" t="s">
        <v>289</v>
      </c>
      <c r="C3" s="414">
        <v>2545</v>
      </c>
      <c r="D3" s="414">
        <v>2546</v>
      </c>
      <c r="E3" s="414">
        <v>2547</v>
      </c>
      <c r="F3" s="414">
        <v>2548</v>
      </c>
      <c r="G3" s="414">
        <v>2549</v>
      </c>
      <c r="H3" s="414">
        <v>2550</v>
      </c>
      <c r="I3" s="414">
        <v>2551</v>
      </c>
      <c r="J3" s="414">
        <v>2552</v>
      </c>
      <c r="K3" s="414">
        <v>2553</v>
      </c>
      <c r="L3" s="414">
        <v>2554</v>
      </c>
      <c r="M3" s="414">
        <v>2555</v>
      </c>
      <c r="N3" s="414">
        <v>2556</v>
      </c>
      <c r="O3" s="414">
        <v>2557</v>
      </c>
      <c r="P3" s="414">
        <v>2558</v>
      </c>
      <c r="Q3" s="414">
        <v>2559</v>
      </c>
      <c r="R3" s="414">
        <v>2560</v>
      </c>
      <c r="S3" s="408">
        <v>2561</v>
      </c>
      <c r="T3" s="408">
        <v>2562</v>
      </c>
      <c r="U3" s="408">
        <v>2563</v>
      </c>
      <c r="V3" s="408">
        <v>2564</v>
      </c>
      <c r="W3" s="408">
        <v>2565</v>
      </c>
      <c r="X3" s="408">
        <v>2566</v>
      </c>
    </row>
    <row r="4" spans="1:24" ht="12" customHeight="1" x14ac:dyDescent="0.2">
      <c r="A4" s="591" t="s">
        <v>4</v>
      </c>
      <c r="B4" s="532" t="s">
        <v>454</v>
      </c>
      <c r="C4" s="73">
        <v>9.3000000000000007</v>
      </c>
      <c r="D4" s="201">
        <v>9.5</v>
      </c>
      <c r="E4" s="73">
        <v>9.6999999999999993</v>
      </c>
      <c r="F4" s="73">
        <v>9.9</v>
      </c>
      <c r="G4" s="73">
        <v>10.1</v>
      </c>
      <c r="H4" s="73">
        <v>10.1</v>
      </c>
      <c r="I4" s="73">
        <v>10.3</v>
      </c>
      <c r="J4" s="73">
        <v>10.5</v>
      </c>
      <c r="K4" s="73">
        <v>10.6</v>
      </c>
      <c r="L4" s="73">
        <v>10.7</v>
      </c>
      <c r="M4" s="73">
        <v>10.4</v>
      </c>
      <c r="N4" s="73">
        <v>10.5</v>
      </c>
      <c r="O4" s="73">
        <v>10.7</v>
      </c>
      <c r="P4" s="186">
        <v>10.62</v>
      </c>
      <c r="Q4" s="177">
        <v>10.67</v>
      </c>
      <c r="R4" s="177">
        <v>10.76</v>
      </c>
      <c r="S4" s="73">
        <v>10.79</v>
      </c>
      <c r="T4" s="73">
        <v>10.83</v>
      </c>
      <c r="U4" s="73">
        <v>10.97</v>
      </c>
      <c r="V4" s="73">
        <v>11</v>
      </c>
      <c r="W4" s="73">
        <v>11.19</v>
      </c>
      <c r="X4" s="344">
        <v>11.13</v>
      </c>
    </row>
    <row r="5" spans="1:24" ht="12" customHeight="1" x14ac:dyDescent="0.2">
      <c r="A5" s="508"/>
      <c r="B5" s="509" t="s">
        <v>455</v>
      </c>
      <c r="C5" s="34">
        <v>6.3</v>
      </c>
      <c r="D5" s="202">
        <v>6.4</v>
      </c>
      <c r="E5" s="34">
        <v>6.6</v>
      </c>
      <c r="F5" s="34">
        <v>6.9</v>
      </c>
      <c r="G5" s="34">
        <v>6.9</v>
      </c>
      <c r="H5" s="34">
        <v>7</v>
      </c>
      <c r="I5" s="34">
        <v>7.1</v>
      </c>
      <c r="J5" s="34">
        <v>7.3</v>
      </c>
      <c r="K5" s="34">
        <v>7.4</v>
      </c>
      <c r="L5" s="34">
        <v>7.6</v>
      </c>
      <c r="M5" s="34">
        <v>7.2</v>
      </c>
      <c r="N5" s="34">
        <v>7.3</v>
      </c>
      <c r="O5" s="71">
        <v>7.4</v>
      </c>
      <c r="P5" s="28">
        <v>7.79</v>
      </c>
      <c r="Q5" s="71">
        <v>7.9</v>
      </c>
      <c r="R5" s="71">
        <v>8.06</v>
      </c>
      <c r="S5" s="34">
        <v>8.18</v>
      </c>
      <c r="T5" s="34">
        <v>8.32</v>
      </c>
      <c r="U5" s="34">
        <v>8.59</v>
      </c>
      <c r="V5" s="34">
        <v>8.7799999999999994</v>
      </c>
      <c r="W5" s="34">
        <v>9.1199999999999992</v>
      </c>
      <c r="X5" s="34">
        <v>9.23</v>
      </c>
    </row>
    <row r="6" spans="1:24" ht="12" customHeight="1" x14ac:dyDescent="0.2">
      <c r="A6" s="508"/>
      <c r="B6" s="509" t="s">
        <v>456</v>
      </c>
      <c r="C6" s="34">
        <v>8.1</v>
      </c>
      <c r="D6" s="203">
        <v>8.3000000000000007</v>
      </c>
      <c r="E6" s="62">
        <v>8.4</v>
      </c>
      <c r="F6" s="62">
        <v>8.6</v>
      </c>
      <c r="G6" s="62">
        <v>8.6999999999999993</v>
      </c>
      <c r="H6" s="62">
        <v>8.6999999999999993</v>
      </c>
      <c r="I6" s="62">
        <v>8.8000000000000007</v>
      </c>
      <c r="J6" s="62">
        <v>8.9</v>
      </c>
      <c r="K6" s="175">
        <v>9</v>
      </c>
      <c r="L6" s="175">
        <v>9.1</v>
      </c>
      <c r="M6" s="175">
        <v>8.8000000000000007</v>
      </c>
      <c r="N6" s="175">
        <v>8.9</v>
      </c>
      <c r="O6" s="175">
        <v>9</v>
      </c>
      <c r="P6" s="70">
        <v>9.33</v>
      </c>
      <c r="Q6" s="71">
        <v>9.4</v>
      </c>
      <c r="R6" s="71">
        <v>9.52</v>
      </c>
      <c r="S6" s="34">
        <v>9.57</v>
      </c>
      <c r="T6" s="34">
        <v>9.65</v>
      </c>
      <c r="U6" s="34">
        <v>9.86</v>
      </c>
      <c r="V6" s="34">
        <v>9.9600000000000009</v>
      </c>
      <c r="W6" s="34">
        <v>10.23</v>
      </c>
      <c r="X6" s="34">
        <v>10.24</v>
      </c>
    </row>
    <row r="7" spans="1:24" ht="12" customHeight="1" x14ac:dyDescent="0.2">
      <c r="A7" s="508"/>
      <c r="B7" s="509" t="s">
        <v>457</v>
      </c>
      <c r="C7" s="199" t="s">
        <v>37</v>
      </c>
      <c r="D7" s="204" t="s">
        <v>37</v>
      </c>
      <c r="E7" s="204" t="s">
        <v>37</v>
      </c>
      <c r="F7" s="62">
        <v>8</v>
      </c>
      <c r="G7" s="62">
        <v>8</v>
      </c>
      <c r="H7" s="62">
        <v>8</v>
      </c>
      <c r="I7" s="62">
        <v>8.1</v>
      </c>
      <c r="J7" s="62">
        <v>8.3000000000000007</v>
      </c>
      <c r="K7" s="175">
        <v>8.4</v>
      </c>
      <c r="L7" s="175">
        <v>8.5</v>
      </c>
      <c r="M7" s="175">
        <v>8.1999999999999993</v>
      </c>
      <c r="N7" s="175" t="s">
        <v>37</v>
      </c>
      <c r="O7" s="175" t="s">
        <v>37</v>
      </c>
      <c r="P7" s="70" t="s">
        <v>37</v>
      </c>
      <c r="Q7" s="71" t="s">
        <v>37</v>
      </c>
      <c r="R7" s="71" t="s">
        <v>37</v>
      </c>
      <c r="S7" s="28" t="s">
        <v>37</v>
      </c>
      <c r="T7" s="28" t="s">
        <v>37</v>
      </c>
      <c r="U7" s="28" t="s">
        <v>37</v>
      </c>
      <c r="V7" s="28" t="s">
        <v>37</v>
      </c>
      <c r="W7" s="28" t="s">
        <v>37</v>
      </c>
      <c r="X7" s="35">
        <v>0</v>
      </c>
    </row>
    <row r="8" spans="1:24" ht="12" customHeight="1" x14ac:dyDescent="0.2">
      <c r="A8" s="508"/>
      <c r="B8" s="509" t="s">
        <v>126</v>
      </c>
      <c r="C8" s="199" t="s">
        <v>37</v>
      </c>
      <c r="D8" s="204" t="s">
        <v>37</v>
      </c>
      <c r="E8" s="71">
        <v>7.6</v>
      </c>
      <c r="F8" s="71">
        <v>7.8</v>
      </c>
      <c r="G8" s="71">
        <v>7.8</v>
      </c>
      <c r="H8" s="71">
        <v>7.9</v>
      </c>
      <c r="I8" s="71">
        <v>8</v>
      </c>
      <c r="J8" s="71">
        <v>8.1</v>
      </c>
      <c r="K8" s="71">
        <v>8.1999999999999993</v>
      </c>
      <c r="L8" s="71">
        <v>8.1999999999999993</v>
      </c>
      <c r="M8" s="71">
        <v>8</v>
      </c>
      <c r="N8" s="71">
        <v>8</v>
      </c>
      <c r="O8" s="71">
        <v>8.1</v>
      </c>
      <c r="P8" s="28">
        <v>8.51</v>
      </c>
      <c r="Q8" s="71">
        <v>8.5500000000000007</v>
      </c>
      <c r="R8" s="71">
        <v>8.61</v>
      </c>
      <c r="S8" s="34">
        <v>8.6300000000000008</v>
      </c>
      <c r="T8" s="34">
        <v>8.69</v>
      </c>
      <c r="U8" s="34">
        <v>8.86</v>
      </c>
      <c r="V8" s="34">
        <v>8.93</v>
      </c>
      <c r="W8" s="34">
        <v>9.24</v>
      </c>
      <c r="X8" s="28">
        <v>9.23</v>
      </c>
    </row>
    <row r="9" spans="1:24" ht="12" customHeight="1" x14ac:dyDescent="0.2">
      <c r="A9" s="507"/>
      <c r="B9" s="507" t="s">
        <v>172</v>
      </c>
      <c r="C9" s="69">
        <v>3.8</v>
      </c>
      <c r="D9" s="205">
        <v>3.8</v>
      </c>
      <c r="E9" s="72">
        <v>3.9</v>
      </c>
      <c r="F9" s="72">
        <v>4.0999999999999996</v>
      </c>
      <c r="G9" s="72">
        <v>4.2</v>
      </c>
      <c r="H9" s="72">
        <v>4.3</v>
      </c>
      <c r="I9" s="72">
        <v>4.4000000000000004</v>
      </c>
      <c r="J9" s="72">
        <v>4.4000000000000004</v>
      </c>
      <c r="K9" s="72">
        <v>4.5999999999999996</v>
      </c>
      <c r="L9" s="72">
        <v>4.7</v>
      </c>
      <c r="M9" s="72">
        <v>4.5</v>
      </c>
      <c r="N9" s="72">
        <v>4.7</v>
      </c>
      <c r="O9" s="72">
        <v>4.8</v>
      </c>
      <c r="P9" s="29">
        <v>5</v>
      </c>
      <c r="Q9" s="194">
        <v>5.04</v>
      </c>
      <c r="R9" s="194">
        <v>5.05</v>
      </c>
      <c r="S9" s="72">
        <v>5.09</v>
      </c>
      <c r="T9" s="72">
        <v>5.22</v>
      </c>
      <c r="U9" s="72">
        <v>5.42</v>
      </c>
      <c r="V9" s="72">
        <v>5.54</v>
      </c>
      <c r="W9" s="72">
        <v>5.83</v>
      </c>
      <c r="X9" s="72">
        <v>5.9</v>
      </c>
    </row>
    <row r="10" spans="1:24" ht="12" customHeight="1" x14ac:dyDescent="0.2">
      <c r="A10" s="591" t="s">
        <v>136</v>
      </c>
      <c r="B10" s="532" t="s">
        <v>454</v>
      </c>
      <c r="C10" s="177">
        <v>9.3000000000000007</v>
      </c>
      <c r="D10" s="206">
        <v>9.5</v>
      </c>
      <c r="E10" s="177">
        <v>9.6</v>
      </c>
      <c r="F10" s="177">
        <v>9.8000000000000007</v>
      </c>
      <c r="G10" s="177">
        <v>10</v>
      </c>
      <c r="H10" s="177">
        <v>10</v>
      </c>
      <c r="I10" s="177">
        <v>10.1</v>
      </c>
      <c r="J10" s="177">
        <v>10.199999999999999</v>
      </c>
      <c r="K10" s="177">
        <v>10.199999999999999</v>
      </c>
      <c r="L10" s="177">
        <v>10.3</v>
      </c>
      <c r="M10" s="177">
        <v>10</v>
      </c>
      <c r="N10" s="177">
        <v>10.1</v>
      </c>
      <c r="O10" s="177">
        <v>10.3</v>
      </c>
      <c r="P10" s="186">
        <v>10.24</v>
      </c>
      <c r="Q10" s="177">
        <v>10.26</v>
      </c>
      <c r="R10" s="177">
        <v>10.34</v>
      </c>
      <c r="S10" s="74">
        <v>10.32</v>
      </c>
      <c r="T10" s="74">
        <v>10.33</v>
      </c>
      <c r="U10" s="74">
        <v>10.49</v>
      </c>
      <c r="V10" s="74">
        <v>10.52</v>
      </c>
      <c r="W10" s="74">
        <v>10.68</v>
      </c>
      <c r="X10" s="74">
        <v>10.63</v>
      </c>
    </row>
    <row r="11" spans="1:24" ht="12" customHeight="1" x14ac:dyDescent="0.2">
      <c r="A11" s="508"/>
      <c r="B11" s="509" t="s">
        <v>455</v>
      </c>
      <c r="C11" s="71">
        <v>6.8</v>
      </c>
      <c r="D11" s="178">
        <v>6.9</v>
      </c>
      <c r="E11" s="71">
        <v>7.1</v>
      </c>
      <c r="F11" s="71">
        <v>7.5</v>
      </c>
      <c r="G11" s="71">
        <v>7.4</v>
      </c>
      <c r="H11" s="71">
        <v>7.5</v>
      </c>
      <c r="I11" s="71">
        <v>7.5</v>
      </c>
      <c r="J11" s="71">
        <v>7.7</v>
      </c>
      <c r="K11" s="71">
        <v>7.8</v>
      </c>
      <c r="L11" s="71">
        <v>7.9</v>
      </c>
      <c r="M11" s="71">
        <v>7.5</v>
      </c>
      <c r="N11" s="71">
        <v>7.6</v>
      </c>
      <c r="O11" s="71">
        <v>7.7</v>
      </c>
      <c r="P11" s="28">
        <v>8.08</v>
      </c>
      <c r="Q11" s="71">
        <v>8.1999999999999993</v>
      </c>
      <c r="R11" s="71">
        <v>8.31</v>
      </c>
      <c r="S11" s="34">
        <v>8.43</v>
      </c>
      <c r="T11" s="34">
        <v>8.5500000000000007</v>
      </c>
      <c r="U11" s="34">
        <v>8.74</v>
      </c>
      <c r="V11" s="34">
        <v>8.9</v>
      </c>
      <c r="W11" s="34">
        <v>9.2200000000000006</v>
      </c>
      <c r="X11" s="34">
        <v>9.27</v>
      </c>
    </row>
    <row r="12" spans="1:24" ht="12" customHeight="1" x14ac:dyDescent="0.2">
      <c r="A12" s="508"/>
      <c r="B12" s="509" t="s">
        <v>456</v>
      </c>
      <c r="C12" s="71">
        <v>8.3000000000000007</v>
      </c>
      <c r="D12" s="207">
        <v>8.4</v>
      </c>
      <c r="E12" s="175">
        <v>8.6</v>
      </c>
      <c r="F12" s="175">
        <v>8.8000000000000007</v>
      </c>
      <c r="G12" s="175">
        <v>8.9</v>
      </c>
      <c r="H12" s="175">
        <v>8.8000000000000007</v>
      </c>
      <c r="I12" s="175">
        <v>8.9</v>
      </c>
      <c r="J12" s="175">
        <v>9</v>
      </c>
      <c r="K12" s="175">
        <v>9.1</v>
      </c>
      <c r="L12" s="175">
        <v>9.1999999999999993</v>
      </c>
      <c r="M12" s="175">
        <v>8.9</v>
      </c>
      <c r="N12" s="175">
        <v>8.9</v>
      </c>
      <c r="O12" s="175">
        <v>9</v>
      </c>
      <c r="P12" s="70">
        <v>9.2799999999999994</v>
      </c>
      <c r="Q12" s="71">
        <v>9.34</v>
      </c>
      <c r="R12" s="71">
        <v>9.43</v>
      </c>
      <c r="S12" s="34">
        <v>9.4600000000000009</v>
      </c>
      <c r="T12" s="34">
        <v>9.52</v>
      </c>
      <c r="U12" s="34">
        <v>9.69</v>
      </c>
      <c r="V12" s="34">
        <v>9.7799999999999994</v>
      </c>
      <c r="W12" s="34">
        <v>10.01</v>
      </c>
      <c r="X12" s="34">
        <v>10.01</v>
      </c>
    </row>
    <row r="13" spans="1:24" ht="12" customHeight="1" x14ac:dyDescent="0.2">
      <c r="A13" s="508"/>
      <c r="B13" s="509" t="s">
        <v>457</v>
      </c>
      <c r="C13" s="199" t="s">
        <v>37</v>
      </c>
      <c r="D13" s="204" t="s">
        <v>37</v>
      </c>
      <c r="E13" s="204" t="s">
        <v>37</v>
      </c>
      <c r="F13" s="175">
        <v>8.3000000000000007</v>
      </c>
      <c r="G13" s="175">
        <v>8.3000000000000007</v>
      </c>
      <c r="H13" s="175">
        <v>8.3000000000000007</v>
      </c>
      <c r="I13" s="175">
        <v>8.4</v>
      </c>
      <c r="J13" s="175">
        <v>8.5</v>
      </c>
      <c r="K13" s="175">
        <v>8.6</v>
      </c>
      <c r="L13" s="175">
        <v>8.6</v>
      </c>
      <c r="M13" s="175">
        <v>8.3000000000000007</v>
      </c>
      <c r="N13" s="175" t="s">
        <v>37</v>
      </c>
      <c r="O13" s="175" t="s">
        <v>37</v>
      </c>
      <c r="P13" s="70" t="s">
        <v>37</v>
      </c>
      <c r="Q13" s="71" t="s">
        <v>37</v>
      </c>
      <c r="R13" s="71" t="s">
        <v>37</v>
      </c>
      <c r="S13" s="28" t="s">
        <v>37</v>
      </c>
      <c r="T13" s="28" t="s">
        <v>37</v>
      </c>
      <c r="U13" s="28" t="s">
        <v>37</v>
      </c>
      <c r="V13" s="28" t="s">
        <v>37</v>
      </c>
      <c r="W13" s="28" t="s">
        <v>37</v>
      </c>
      <c r="X13" s="28">
        <v>0</v>
      </c>
    </row>
    <row r="14" spans="1:24" ht="12" customHeight="1" x14ac:dyDescent="0.2">
      <c r="A14" s="508"/>
      <c r="B14" s="509" t="s">
        <v>126</v>
      </c>
      <c r="C14" s="199" t="s">
        <v>37</v>
      </c>
      <c r="D14" s="204" t="s">
        <v>37</v>
      </c>
      <c r="E14" s="200">
        <v>7.9</v>
      </c>
      <c r="F14" s="200">
        <v>8.1</v>
      </c>
      <c r="G14" s="71">
        <v>8.1999999999999993</v>
      </c>
      <c r="H14" s="71">
        <v>8.1999999999999993</v>
      </c>
      <c r="I14" s="71">
        <v>8.1999999999999993</v>
      </c>
      <c r="J14" s="71">
        <v>8.3000000000000007</v>
      </c>
      <c r="K14" s="71">
        <v>8.4</v>
      </c>
      <c r="L14" s="71">
        <v>8.4</v>
      </c>
      <c r="M14" s="71">
        <v>8.1999999999999993</v>
      </c>
      <c r="N14" s="71">
        <v>8.1999999999999993</v>
      </c>
      <c r="O14" s="71">
        <v>8.1999999999999993</v>
      </c>
      <c r="P14" s="28">
        <v>8.6300000000000008</v>
      </c>
      <c r="Q14" s="71">
        <v>8.67</v>
      </c>
      <c r="R14" s="71">
        <v>8.7200000000000006</v>
      </c>
      <c r="S14" s="34">
        <v>8.7200000000000006</v>
      </c>
      <c r="T14" s="34">
        <v>8.77</v>
      </c>
      <c r="U14" s="34">
        <v>8.92</v>
      </c>
      <c r="V14" s="34">
        <v>8.99</v>
      </c>
      <c r="W14" s="34">
        <v>9.31</v>
      </c>
      <c r="X14" s="34">
        <v>9.2799999999999994</v>
      </c>
    </row>
    <row r="15" spans="1:24" ht="12" customHeight="1" x14ac:dyDescent="0.2">
      <c r="A15" s="508"/>
      <c r="B15" s="507" t="s">
        <v>172</v>
      </c>
      <c r="C15" s="175">
        <v>4.5</v>
      </c>
      <c r="D15" s="208">
        <v>4.5</v>
      </c>
      <c r="E15" s="176">
        <v>4.7</v>
      </c>
      <c r="F15" s="176">
        <v>4.9000000000000004</v>
      </c>
      <c r="G15" s="176">
        <v>4.9000000000000004</v>
      </c>
      <c r="H15" s="176">
        <v>5</v>
      </c>
      <c r="I15" s="176">
        <v>5.0999999999999996</v>
      </c>
      <c r="J15" s="176">
        <v>5.0999999999999996</v>
      </c>
      <c r="K15" s="176">
        <v>5.3</v>
      </c>
      <c r="L15" s="176">
        <v>5.4</v>
      </c>
      <c r="M15" s="176">
        <v>5.0999999999999996</v>
      </c>
      <c r="N15" s="176">
        <v>5.3</v>
      </c>
      <c r="O15" s="176">
        <v>5.4</v>
      </c>
      <c r="P15" s="29">
        <v>5.62</v>
      </c>
      <c r="Q15" s="194">
        <v>5.67</v>
      </c>
      <c r="R15" s="194">
        <v>5.68</v>
      </c>
      <c r="S15" s="62">
        <v>5.7</v>
      </c>
      <c r="T15" s="62">
        <v>5.8</v>
      </c>
      <c r="U15" s="62">
        <v>6</v>
      </c>
      <c r="V15" s="62">
        <v>6.12</v>
      </c>
      <c r="W15" s="62">
        <v>6.47</v>
      </c>
      <c r="X15" s="62">
        <v>6.45</v>
      </c>
    </row>
    <row r="16" spans="1:24" ht="12" customHeight="1" x14ac:dyDescent="0.2">
      <c r="A16" s="591" t="s">
        <v>137</v>
      </c>
      <c r="B16" s="532" t="s">
        <v>454</v>
      </c>
      <c r="C16" s="177">
        <v>9.3000000000000007</v>
      </c>
      <c r="D16" s="209">
        <v>9.5</v>
      </c>
      <c r="E16" s="177">
        <v>9.6999999999999993</v>
      </c>
      <c r="F16" s="177">
        <v>10</v>
      </c>
      <c r="G16" s="177">
        <v>10.199999999999999</v>
      </c>
      <c r="H16" s="177">
        <v>10.3</v>
      </c>
      <c r="I16" s="177">
        <v>10.5</v>
      </c>
      <c r="J16" s="177">
        <v>10.7</v>
      </c>
      <c r="K16" s="177">
        <v>10.9</v>
      </c>
      <c r="L16" s="177">
        <v>11</v>
      </c>
      <c r="M16" s="177">
        <v>10.8</v>
      </c>
      <c r="N16" s="177">
        <v>10.9</v>
      </c>
      <c r="O16" s="177">
        <v>11.1</v>
      </c>
      <c r="P16" s="186">
        <v>11</v>
      </c>
      <c r="Q16" s="177">
        <v>11.08</v>
      </c>
      <c r="R16" s="177">
        <v>11.18</v>
      </c>
      <c r="S16" s="73">
        <v>11.26</v>
      </c>
      <c r="T16" s="73">
        <v>11.32</v>
      </c>
      <c r="U16" s="73">
        <v>11.46</v>
      </c>
      <c r="V16" s="73">
        <v>11.49</v>
      </c>
      <c r="W16" s="73">
        <v>11.72</v>
      </c>
      <c r="X16" s="73">
        <v>11.62</v>
      </c>
    </row>
    <row r="17" spans="1:24" ht="12" customHeight="1" x14ac:dyDescent="0.2">
      <c r="A17" s="508"/>
      <c r="B17" s="509" t="s">
        <v>455</v>
      </c>
      <c r="C17" s="71">
        <v>5.9</v>
      </c>
      <c r="D17" s="178">
        <v>6</v>
      </c>
      <c r="E17" s="71">
        <v>6.1</v>
      </c>
      <c r="F17" s="71">
        <v>6.5</v>
      </c>
      <c r="G17" s="71">
        <v>6.5</v>
      </c>
      <c r="H17" s="71">
        <v>6.6</v>
      </c>
      <c r="I17" s="71">
        <v>6.8</v>
      </c>
      <c r="J17" s="34">
        <v>7</v>
      </c>
      <c r="K17" s="34">
        <v>7.1</v>
      </c>
      <c r="L17" s="34">
        <v>7.3</v>
      </c>
      <c r="M17" s="34">
        <v>6.9</v>
      </c>
      <c r="N17" s="34">
        <v>7</v>
      </c>
      <c r="O17" s="34">
        <v>7.2</v>
      </c>
      <c r="P17" s="28">
        <v>7.51</v>
      </c>
      <c r="Q17" s="71">
        <v>7.62</v>
      </c>
      <c r="R17" s="71">
        <v>7.8</v>
      </c>
      <c r="S17" s="34">
        <v>7.94</v>
      </c>
      <c r="T17" s="34">
        <v>8.1</v>
      </c>
      <c r="U17" s="34">
        <v>8.4600000000000009</v>
      </c>
      <c r="V17" s="34">
        <v>8.68</v>
      </c>
      <c r="W17" s="34">
        <v>9.0299999999999994</v>
      </c>
      <c r="X17" s="34">
        <v>9.1999999999999993</v>
      </c>
    </row>
    <row r="18" spans="1:24" ht="12" customHeight="1" x14ac:dyDescent="0.2">
      <c r="A18" s="508"/>
      <c r="B18" s="509" t="s">
        <v>456</v>
      </c>
      <c r="C18" s="71">
        <v>7.9</v>
      </c>
      <c r="D18" s="207">
        <v>8.1</v>
      </c>
      <c r="E18" s="175">
        <v>8.1999999999999993</v>
      </c>
      <c r="F18" s="175">
        <v>8.5</v>
      </c>
      <c r="G18" s="175">
        <v>8.6</v>
      </c>
      <c r="H18" s="175">
        <v>8.6</v>
      </c>
      <c r="I18" s="175">
        <v>8.6999999999999993</v>
      </c>
      <c r="J18" s="175">
        <v>8.9</v>
      </c>
      <c r="K18" s="175">
        <v>9</v>
      </c>
      <c r="L18" s="175">
        <v>9.1</v>
      </c>
      <c r="M18" s="175">
        <v>8.8000000000000007</v>
      </c>
      <c r="N18" s="175">
        <v>8.9</v>
      </c>
      <c r="O18" s="175">
        <v>9</v>
      </c>
      <c r="P18" s="70">
        <v>9.3800000000000008</v>
      </c>
      <c r="Q18" s="71">
        <v>9.4700000000000006</v>
      </c>
      <c r="R18" s="71">
        <v>9.6</v>
      </c>
      <c r="S18" s="34">
        <v>9.68</v>
      </c>
      <c r="T18" s="34">
        <v>9.7799999999999994</v>
      </c>
      <c r="U18" s="34">
        <v>10.02</v>
      </c>
      <c r="V18" s="34">
        <v>10.130000000000001</v>
      </c>
      <c r="W18" s="34">
        <v>10.44</v>
      </c>
      <c r="X18" s="34">
        <v>10.48</v>
      </c>
    </row>
    <row r="19" spans="1:24" ht="12" customHeight="1" x14ac:dyDescent="0.2">
      <c r="A19" s="508"/>
      <c r="B19" s="509" t="s">
        <v>457</v>
      </c>
      <c r="C19" s="199" t="s">
        <v>37</v>
      </c>
      <c r="D19" s="204" t="s">
        <v>37</v>
      </c>
      <c r="E19" s="204" t="s">
        <v>37</v>
      </c>
      <c r="F19" s="175">
        <v>7.7</v>
      </c>
      <c r="G19" s="175">
        <v>7.8</v>
      </c>
      <c r="H19" s="175">
        <v>7.8</v>
      </c>
      <c r="I19" s="175">
        <v>8</v>
      </c>
      <c r="J19" s="175">
        <v>8.1</v>
      </c>
      <c r="K19" s="175">
        <v>8.3000000000000007</v>
      </c>
      <c r="L19" s="175">
        <v>8.4</v>
      </c>
      <c r="M19" s="175">
        <v>8.1</v>
      </c>
      <c r="N19" s="175" t="s">
        <v>37</v>
      </c>
      <c r="O19" s="175" t="s">
        <v>37</v>
      </c>
      <c r="P19" s="70" t="s">
        <v>37</v>
      </c>
      <c r="Q19" s="71" t="s">
        <v>37</v>
      </c>
      <c r="R19" s="71" t="s">
        <v>37</v>
      </c>
      <c r="S19" s="28" t="s">
        <v>37</v>
      </c>
      <c r="T19" s="28" t="s">
        <v>37</v>
      </c>
      <c r="U19" s="28" t="s">
        <v>37</v>
      </c>
      <c r="V19" s="28" t="s">
        <v>37</v>
      </c>
      <c r="W19" s="28" t="s">
        <v>37</v>
      </c>
      <c r="X19" s="28">
        <v>0</v>
      </c>
    </row>
    <row r="20" spans="1:24" ht="12" customHeight="1" x14ac:dyDescent="0.2">
      <c r="A20" s="508"/>
      <c r="B20" s="509" t="s">
        <v>126</v>
      </c>
      <c r="C20" s="199" t="s">
        <v>37</v>
      </c>
      <c r="D20" s="204" t="s">
        <v>37</v>
      </c>
      <c r="E20" s="200">
        <v>7.3</v>
      </c>
      <c r="F20" s="200">
        <v>7.5</v>
      </c>
      <c r="G20" s="71">
        <v>7.6</v>
      </c>
      <c r="H20" s="71">
        <v>7.6</v>
      </c>
      <c r="I20" s="71">
        <v>7.8</v>
      </c>
      <c r="J20" s="71">
        <v>7.9</v>
      </c>
      <c r="K20" s="71">
        <v>8</v>
      </c>
      <c r="L20" s="71">
        <v>8</v>
      </c>
      <c r="M20" s="71">
        <v>7.8</v>
      </c>
      <c r="N20" s="71">
        <v>7.8</v>
      </c>
      <c r="O20" s="71">
        <v>7.9</v>
      </c>
      <c r="P20" s="28">
        <v>8.39</v>
      </c>
      <c r="Q20" s="71">
        <v>8.43</v>
      </c>
      <c r="R20" s="71">
        <v>8.51</v>
      </c>
      <c r="S20" s="34">
        <v>8.5399999999999991</v>
      </c>
      <c r="T20" s="34">
        <v>8.61</v>
      </c>
      <c r="U20" s="34">
        <v>8.8000000000000007</v>
      </c>
      <c r="V20" s="34">
        <v>8.8800000000000008</v>
      </c>
      <c r="W20" s="34">
        <v>9.18</v>
      </c>
      <c r="X20" s="34">
        <v>9.19</v>
      </c>
    </row>
    <row r="21" spans="1:24" ht="12" customHeight="1" x14ac:dyDescent="0.2">
      <c r="A21" s="507"/>
      <c r="B21" s="507" t="s">
        <v>172</v>
      </c>
      <c r="C21" s="176">
        <v>3.2</v>
      </c>
      <c r="D21" s="208">
        <v>3.3</v>
      </c>
      <c r="E21" s="176">
        <v>3.4</v>
      </c>
      <c r="F21" s="176">
        <v>3.5</v>
      </c>
      <c r="G21" s="176">
        <v>3.6</v>
      </c>
      <c r="H21" s="176">
        <v>3.8</v>
      </c>
      <c r="I21" s="176">
        <v>4</v>
      </c>
      <c r="J21" s="176">
        <v>3.9</v>
      </c>
      <c r="K21" s="176">
        <v>4.0999999999999996</v>
      </c>
      <c r="L21" s="176">
        <v>4.2</v>
      </c>
      <c r="M21" s="176">
        <v>4.0999999999999996</v>
      </c>
      <c r="N21" s="176">
        <v>4.3</v>
      </c>
      <c r="O21" s="176">
        <v>4.3</v>
      </c>
      <c r="P21" s="29">
        <v>4.49</v>
      </c>
      <c r="Q21" s="194">
        <v>4.53</v>
      </c>
      <c r="R21" s="194">
        <v>4.55</v>
      </c>
      <c r="S21" s="72">
        <v>4.5999999999999996</v>
      </c>
      <c r="T21" s="72">
        <v>4.74</v>
      </c>
      <c r="U21" s="72">
        <v>4.9400000000000004</v>
      </c>
      <c r="V21" s="72">
        <v>5.08</v>
      </c>
      <c r="W21" s="72">
        <v>5.37</v>
      </c>
      <c r="X21" s="72">
        <v>5.49</v>
      </c>
    </row>
    <row r="22" spans="1:24" ht="12" customHeight="1" x14ac:dyDescent="0.2">
      <c r="A22" s="425"/>
    </row>
    <row r="23" spans="1:24" ht="12" customHeight="1" x14ac:dyDescent="0.2">
      <c r="A23" s="385" t="s">
        <v>291</v>
      </c>
    </row>
    <row r="24" spans="1:24" ht="18" customHeight="1" x14ac:dyDescent="0.2"/>
  </sheetData>
  <phoneticPr fontId="16" type="noConversion"/>
  <pageMargins left="0.78740157480314965" right="0" top="0.98425196850393704" bottom="0" header="0" footer="0"/>
  <pageSetup paperSize="9" scale="8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17"/>
  <sheetViews>
    <sheetView zoomScaleNormal="100" workbookViewId="0">
      <pane xSplit="2" ySplit="3" topLeftCell="P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0.125" style="385" customWidth="1"/>
    <col min="2" max="2" width="17.375" style="425" customWidth="1"/>
    <col min="3" max="21" width="8.125" style="385" customWidth="1"/>
    <col min="22" max="23" width="9" style="381"/>
  </cols>
  <sheetData>
    <row r="1" spans="1:24" ht="12" customHeight="1" x14ac:dyDescent="0.2">
      <c r="A1" s="405" t="s">
        <v>432</v>
      </c>
    </row>
    <row r="2" spans="1:24" ht="12" customHeight="1" x14ac:dyDescent="0.2">
      <c r="A2" s="382"/>
      <c r="X2" s="384" t="s">
        <v>487</v>
      </c>
    </row>
    <row r="3" spans="1:24" ht="12" customHeight="1" x14ac:dyDescent="0.2">
      <c r="A3" s="414" t="s">
        <v>293</v>
      </c>
      <c r="B3" s="414" t="s">
        <v>292</v>
      </c>
      <c r="C3" s="414">
        <v>2545</v>
      </c>
      <c r="D3" s="414">
        <v>2546</v>
      </c>
      <c r="E3" s="414">
        <v>2547</v>
      </c>
      <c r="F3" s="414">
        <v>2548</v>
      </c>
      <c r="G3" s="414">
        <v>2549</v>
      </c>
      <c r="H3" s="414">
        <v>2550</v>
      </c>
      <c r="I3" s="414">
        <v>2551</v>
      </c>
      <c r="J3" s="414">
        <v>2552</v>
      </c>
      <c r="K3" s="414">
        <v>2553</v>
      </c>
      <c r="L3" s="414">
        <v>2554</v>
      </c>
      <c r="M3" s="414">
        <v>2555</v>
      </c>
      <c r="N3" s="414">
        <v>2556</v>
      </c>
      <c r="O3" s="414">
        <v>2557</v>
      </c>
      <c r="P3" s="414">
        <v>2558</v>
      </c>
      <c r="Q3" s="414">
        <v>2559</v>
      </c>
      <c r="R3" s="414">
        <v>2560</v>
      </c>
      <c r="S3" s="414">
        <v>2561</v>
      </c>
      <c r="T3" s="414">
        <v>2562</v>
      </c>
      <c r="U3" s="414">
        <v>2563</v>
      </c>
      <c r="V3" s="414">
        <v>2564</v>
      </c>
      <c r="W3" s="414">
        <v>2565</v>
      </c>
      <c r="X3" s="414">
        <v>2566</v>
      </c>
    </row>
    <row r="4" spans="1:24" ht="12" customHeight="1" x14ac:dyDescent="0.2">
      <c r="A4" s="576" t="s">
        <v>138</v>
      </c>
      <c r="B4" s="532" t="s">
        <v>454</v>
      </c>
      <c r="C4" s="199" t="s">
        <v>37</v>
      </c>
      <c r="D4" s="199" t="s">
        <v>37</v>
      </c>
      <c r="E4" s="71">
        <v>10.4</v>
      </c>
      <c r="F4" s="71">
        <v>10.6</v>
      </c>
      <c r="G4" s="71">
        <v>10.7</v>
      </c>
      <c r="H4" s="71">
        <v>10.9</v>
      </c>
      <c r="I4" s="71">
        <v>11</v>
      </c>
      <c r="J4" s="34">
        <v>11.2</v>
      </c>
      <c r="K4" s="34">
        <v>11.3</v>
      </c>
      <c r="L4" s="34">
        <v>11.3</v>
      </c>
      <c r="M4" s="34">
        <v>11</v>
      </c>
      <c r="N4" s="34">
        <v>11.1</v>
      </c>
      <c r="O4" s="584">
        <v>11.2</v>
      </c>
      <c r="P4" s="28">
        <v>11.35</v>
      </c>
      <c r="Q4" s="28">
        <v>11.34</v>
      </c>
      <c r="R4" s="28">
        <v>11.39</v>
      </c>
      <c r="S4" s="28">
        <v>11.42</v>
      </c>
      <c r="T4" s="28">
        <v>11.41</v>
      </c>
      <c r="U4" s="28">
        <v>11.56</v>
      </c>
      <c r="V4" s="28">
        <v>11.49</v>
      </c>
      <c r="W4" s="28">
        <v>11.7</v>
      </c>
      <c r="X4" s="28">
        <v>11.57</v>
      </c>
    </row>
    <row r="5" spans="1:24" ht="12" customHeight="1" x14ac:dyDescent="0.2">
      <c r="A5" s="415"/>
      <c r="B5" s="509" t="s">
        <v>455</v>
      </c>
      <c r="C5" s="199" t="s">
        <v>37</v>
      </c>
      <c r="D5" s="199" t="s">
        <v>37</v>
      </c>
      <c r="E5" s="71">
        <v>7.6</v>
      </c>
      <c r="F5" s="71">
        <v>8</v>
      </c>
      <c r="G5" s="71">
        <v>8</v>
      </c>
      <c r="H5" s="71">
        <v>8.1</v>
      </c>
      <c r="I5" s="71">
        <v>8.1999999999999993</v>
      </c>
      <c r="J5" s="34">
        <v>8.4</v>
      </c>
      <c r="K5" s="34">
        <v>8.5</v>
      </c>
      <c r="L5" s="34">
        <v>8.6999999999999993</v>
      </c>
      <c r="M5" s="34">
        <v>8.1</v>
      </c>
      <c r="N5" s="34">
        <v>8.1999999999999993</v>
      </c>
      <c r="O5" s="584">
        <v>8.4</v>
      </c>
      <c r="P5" s="28">
        <v>9.15</v>
      </c>
      <c r="Q5" s="28">
        <v>9.23</v>
      </c>
      <c r="R5" s="28">
        <v>9.3800000000000008</v>
      </c>
      <c r="S5" s="28">
        <v>9.4600000000000009</v>
      </c>
      <c r="T5" s="28">
        <v>9.49</v>
      </c>
      <c r="U5" s="28">
        <v>9.75</v>
      </c>
      <c r="V5" s="28">
        <v>9.84</v>
      </c>
      <c r="W5" s="28">
        <v>10.199999999999999</v>
      </c>
      <c r="X5" s="28">
        <v>10.27</v>
      </c>
    </row>
    <row r="6" spans="1:24" ht="12" customHeight="1" x14ac:dyDescent="0.2">
      <c r="A6" s="415"/>
      <c r="B6" s="509" t="s">
        <v>456</v>
      </c>
      <c r="C6" s="175">
        <v>8.9</v>
      </c>
      <c r="D6" s="175">
        <v>9.1999999999999993</v>
      </c>
      <c r="E6" s="175">
        <v>9.1999999999999993</v>
      </c>
      <c r="F6" s="175">
        <v>9.5</v>
      </c>
      <c r="G6" s="175">
        <v>9.6</v>
      </c>
      <c r="H6" s="175">
        <v>9.6</v>
      </c>
      <c r="I6" s="175">
        <v>9.6999999999999993</v>
      </c>
      <c r="J6" s="62">
        <v>9.9</v>
      </c>
      <c r="K6" s="62">
        <v>10</v>
      </c>
      <c r="L6" s="62">
        <v>10.1</v>
      </c>
      <c r="M6" s="62">
        <v>9.6</v>
      </c>
      <c r="N6" s="62">
        <v>9.6999999999999993</v>
      </c>
      <c r="O6" s="589">
        <v>9.8000000000000007</v>
      </c>
      <c r="P6" s="70">
        <v>10.39</v>
      </c>
      <c r="Q6" s="70">
        <v>10.41</v>
      </c>
      <c r="R6" s="70">
        <v>10.49</v>
      </c>
      <c r="S6" s="70">
        <v>10.53</v>
      </c>
      <c r="T6" s="70">
        <v>10.53</v>
      </c>
      <c r="U6" s="70">
        <v>10.72</v>
      </c>
      <c r="V6" s="70">
        <v>10.72</v>
      </c>
      <c r="W6" s="70">
        <v>11</v>
      </c>
      <c r="X6" s="70">
        <v>10.96</v>
      </c>
    </row>
    <row r="7" spans="1:24" ht="12" customHeight="1" x14ac:dyDescent="0.2">
      <c r="A7" s="415"/>
      <c r="B7" s="509" t="s">
        <v>457</v>
      </c>
      <c r="C7" s="70" t="s">
        <v>37</v>
      </c>
      <c r="D7" s="70" t="s">
        <v>37</v>
      </c>
      <c r="E7" s="175" t="s">
        <v>37</v>
      </c>
      <c r="F7" s="175">
        <v>9</v>
      </c>
      <c r="G7" s="175">
        <v>9.1</v>
      </c>
      <c r="H7" s="175">
        <v>9.1</v>
      </c>
      <c r="I7" s="175">
        <v>9.1999999999999993</v>
      </c>
      <c r="J7" s="62">
        <v>9.3000000000000007</v>
      </c>
      <c r="K7" s="62">
        <v>9.4</v>
      </c>
      <c r="L7" s="62">
        <v>9.6</v>
      </c>
      <c r="M7" s="62">
        <v>9</v>
      </c>
      <c r="N7" s="70" t="s">
        <v>37</v>
      </c>
      <c r="O7" s="589" t="s">
        <v>37</v>
      </c>
      <c r="P7" s="70" t="s">
        <v>37</v>
      </c>
      <c r="Q7" s="70" t="s">
        <v>37</v>
      </c>
      <c r="R7" s="70" t="s">
        <v>37</v>
      </c>
      <c r="S7" s="70" t="s">
        <v>37</v>
      </c>
      <c r="T7" s="70"/>
      <c r="U7" s="70" t="s">
        <v>37</v>
      </c>
      <c r="V7" s="70" t="s">
        <v>37</v>
      </c>
      <c r="W7" s="70" t="s">
        <v>37</v>
      </c>
      <c r="X7" s="70">
        <v>0</v>
      </c>
    </row>
    <row r="8" spans="1:24" ht="12" customHeight="1" x14ac:dyDescent="0.2">
      <c r="A8" s="415"/>
      <c r="B8" s="509" t="s">
        <v>126</v>
      </c>
      <c r="C8" s="199" t="s">
        <v>37</v>
      </c>
      <c r="D8" s="199" t="s">
        <v>37</v>
      </c>
      <c r="E8" s="200">
        <v>8.4</v>
      </c>
      <c r="F8" s="200">
        <v>8.6999999999999993</v>
      </c>
      <c r="G8" s="200">
        <v>8.6999999999999993</v>
      </c>
      <c r="H8" s="200">
        <v>8.6999999999999993</v>
      </c>
      <c r="I8" s="71">
        <v>8.9</v>
      </c>
      <c r="J8" s="71">
        <v>9</v>
      </c>
      <c r="K8" s="71">
        <v>9.1</v>
      </c>
      <c r="L8" s="71">
        <v>9.1</v>
      </c>
      <c r="M8" s="71">
        <v>8.6999999999999993</v>
      </c>
      <c r="N8" s="71">
        <v>8.8000000000000007</v>
      </c>
      <c r="O8" s="584">
        <v>8.8000000000000007</v>
      </c>
      <c r="P8" s="28">
        <v>9.67</v>
      </c>
      <c r="Q8" s="28">
        <v>9.66</v>
      </c>
      <c r="R8" s="28">
        <v>9.6999999999999993</v>
      </c>
      <c r="S8" s="28">
        <v>9.6999999999999993</v>
      </c>
      <c r="T8" s="28">
        <v>9.6999999999999993</v>
      </c>
      <c r="U8" s="28">
        <v>9.89</v>
      </c>
      <c r="V8" s="28">
        <v>9.89</v>
      </c>
      <c r="W8" s="28">
        <v>10.199999999999999</v>
      </c>
      <c r="X8" s="28">
        <v>10.14</v>
      </c>
    </row>
    <row r="9" spans="1:24" ht="12" customHeight="1" x14ac:dyDescent="0.2">
      <c r="A9" s="452"/>
      <c r="B9" s="507" t="s">
        <v>172</v>
      </c>
      <c r="C9" s="176">
        <v>4.2</v>
      </c>
      <c r="D9" s="176">
        <v>4.3</v>
      </c>
      <c r="E9" s="176">
        <v>4.4000000000000004</v>
      </c>
      <c r="F9" s="176">
        <v>4.7</v>
      </c>
      <c r="G9" s="176">
        <v>4.7</v>
      </c>
      <c r="H9" s="176">
        <v>4.9000000000000004</v>
      </c>
      <c r="I9" s="176">
        <v>5</v>
      </c>
      <c r="J9" s="72">
        <v>5.0999999999999996</v>
      </c>
      <c r="K9" s="72">
        <v>5.3</v>
      </c>
      <c r="L9" s="72">
        <v>5.4</v>
      </c>
      <c r="M9" s="72">
        <v>5.0999999999999996</v>
      </c>
      <c r="N9" s="72">
        <v>5.3</v>
      </c>
      <c r="O9" s="590">
        <v>5.4</v>
      </c>
      <c r="P9" s="29">
        <v>6.19</v>
      </c>
      <c r="Q9" s="29">
        <v>6.19</v>
      </c>
      <c r="R9" s="29">
        <v>6.18</v>
      </c>
      <c r="S9" s="29">
        <v>6.18</v>
      </c>
      <c r="T9" s="29">
        <v>6.33</v>
      </c>
      <c r="U9" s="29">
        <v>6.66</v>
      </c>
      <c r="V9" s="29">
        <v>6.8</v>
      </c>
      <c r="W9" s="29">
        <v>7.17</v>
      </c>
      <c r="X9" s="29">
        <v>7.2</v>
      </c>
    </row>
    <row r="10" spans="1:24" ht="12" customHeight="1" x14ac:dyDescent="0.2">
      <c r="A10" s="586" t="s">
        <v>139</v>
      </c>
      <c r="B10" s="532" t="s">
        <v>454</v>
      </c>
      <c r="C10" s="200" t="s">
        <v>37</v>
      </c>
      <c r="D10" s="200" t="s">
        <v>37</v>
      </c>
      <c r="E10" s="71">
        <v>8.6</v>
      </c>
      <c r="F10" s="71">
        <v>8.6999999999999993</v>
      </c>
      <c r="G10" s="71">
        <v>8.8000000000000007</v>
      </c>
      <c r="H10" s="71">
        <v>8.9</v>
      </c>
      <c r="I10" s="71">
        <v>9.1</v>
      </c>
      <c r="J10" s="71">
        <v>9.4</v>
      </c>
      <c r="K10" s="71">
        <v>9.5</v>
      </c>
      <c r="L10" s="71">
        <v>9.6</v>
      </c>
      <c r="M10" s="71">
        <v>9.6999999999999993</v>
      </c>
      <c r="N10" s="34">
        <v>9.6999999999999993</v>
      </c>
      <c r="O10" s="584">
        <v>9.9</v>
      </c>
      <c r="P10" s="28">
        <v>9.94</v>
      </c>
      <c r="Q10" s="28">
        <v>10.06</v>
      </c>
      <c r="R10" s="28">
        <v>10.19</v>
      </c>
      <c r="S10" s="28">
        <v>10.210000000000001</v>
      </c>
      <c r="T10" s="28">
        <v>10.3</v>
      </c>
      <c r="U10" s="28">
        <v>10.45</v>
      </c>
      <c r="V10" s="28">
        <v>10.56</v>
      </c>
      <c r="W10" s="28">
        <v>12.07</v>
      </c>
      <c r="X10" s="28">
        <v>10.75</v>
      </c>
    </row>
    <row r="11" spans="1:24" ht="12" customHeight="1" x14ac:dyDescent="0.2">
      <c r="A11" s="452"/>
      <c r="B11" s="509" t="s">
        <v>455</v>
      </c>
      <c r="C11" s="200" t="s">
        <v>37</v>
      </c>
      <c r="D11" s="200" t="s">
        <v>37</v>
      </c>
      <c r="E11" s="71">
        <v>5</v>
      </c>
      <c r="F11" s="71">
        <v>5.3</v>
      </c>
      <c r="G11" s="71">
        <v>5.3</v>
      </c>
      <c r="H11" s="71">
        <v>5.4</v>
      </c>
      <c r="I11" s="71">
        <v>5.5</v>
      </c>
      <c r="J11" s="71">
        <v>5.6</v>
      </c>
      <c r="K11" s="71">
        <v>5.8</v>
      </c>
      <c r="L11" s="71">
        <v>5.9</v>
      </c>
      <c r="M11" s="71">
        <v>6.1</v>
      </c>
      <c r="N11" s="34">
        <v>6.1</v>
      </c>
      <c r="O11" s="584">
        <v>6.3</v>
      </c>
      <c r="P11" s="28">
        <v>6.68</v>
      </c>
      <c r="Q11" s="28">
        <v>6.81</v>
      </c>
      <c r="R11" s="28">
        <v>6.97</v>
      </c>
      <c r="S11" s="28">
        <v>7.1</v>
      </c>
      <c r="T11" s="28">
        <v>7.33</v>
      </c>
      <c r="U11" s="28">
        <v>7.61</v>
      </c>
      <c r="V11" s="28">
        <v>7.87</v>
      </c>
      <c r="W11" s="28">
        <v>8.17</v>
      </c>
      <c r="X11" s="28">
        <v>8.3000000000000007</v>
      </c>
    </row>
    <row r="12" spans="1:24" ht="12" customHeight="1" x14ac:dyDescent="0.2">
      <c r="A12" s="452"/>
      <c r="B12" s="509" t="s">
        <v>456</v>
      </c>
      <c r="C12" s="71">
        <v>6.7</v>
      </c>
      <c r="D12" s="71">
        <v>6.9</v>
      </c>
      <c r="E12" s="71">
        <v>7</v>
      </c>
      <c r="F12" s="71">
        <v>7.3</v>
      </c>
      <c r="G12" s="71">
        <v>7.3</v>
      </c>
      <c r="H12" s="71">
        <v>7.3</v>
      </c>
      <c r="I12" s="71">
        <v>7.4</v>
      </c>
      <c r="J12" s="71">
        <v>7.5</v>
      </c>
      <c r="K12" s="71">
        <v>7.6</v>
      </c>
      <c r="L12" s="71">
        <v>7.7</v>
      </c>
      <c r="M12" s="71">
        <v>7.9</v>
      </c>
      <c r="N12" s="34">
        <v>7.9</v>
      </c>
      <c r="O12" s="584">
        <v>8</v>
      </c>
      <c r="P12" s="28">
        <v>8.42</v>
      </c>
      <c r="Q12" s="28">
        <v>8.5299999999999994</v>
      </c>
      <c r="R12" s="28">
        <v>8.67</v>
      </c>
      <c r="S12" s="28">
        <v>8.73</v>
      </c>
      <c r="T12" s="28">
        <v>8.89</v>
      </c>
      <c r="U12" s="28">
        <v>9.1</v>
      </c>
      <c r="V12" s="28">
        <v>9.2899999999999991</v>
      </c>
      <c r="W12" s="28">
        <v>9.5500000000000007</v>
      </c>
      <c r="X12" s="28">
        <v>9.6199999999999992</v>
      </c>
    </row>
    <row r="13" spans="1:24" ht="12" customHeight="1" x14ac:dyDescent="0.2">
      <c r="A13" s="452"/>
      <c r="B13" s="509" t="s">
        <v>457</v>
      </c>
      <c r="C13" s="70" t="s">
        <v>37</v>
      </c>
      <c r="D13" s="70" t="s">
        <v>37</v>
      </c>
      <c r="E13" s="71" t="s">
        <v>37</v>
      </c>
      <c r="F13" s="71">
        <v>6.4</v>
      </c>
      <c r="G13" s="71">
        <v>6.5</v>
      </c>
      <c r="H13" s="71">
        <v>6.5</v>
      </c>
      <c r="I13" s="71">
        <v>6.5</v>
      </c>
      <c r="J13" s="71">
        <v>6.7</v>
      </c>
      <c r="K13" s="71">
        <v>6.8</v>
      </c>
      <c r="L13" s="71">
        <v>6.9</v>
      </c>
      <c r="M13" s="71">
        <v>7.1</v>
      </c>
      <c r="N13" s="34" t="s">
        <v>37</v>
      </c>
      <c r="O13" s="584" t="s">
        <v>37</v>
      </c>
      <c r="P13" s="28" t="s">
        <v>37</v>
      </c>
      <c r="Q13" s="28" t="s">
        <v>37</v>
      </c>
      <c r="R13" s="28" t="s">
        <v>37</v>
      </c>
      <c r="S13" s="28" t="s">
        <v>37</v>
      </c>
      <c r="T13" s="28"/>
      <c r="U13" s="28"/>
      <c r="V13" s="28" t="s">
        <v>37</v>
      </c>
      <c r="W13" s="28" t="s">
        <v>37</v>
      </c>
      <c r="X13" s="28">
        <v>0</v>
      </c>
    </row>
    <row r="14" spans="1:24" ht="12" customHeight="1" x14ac:dyDescent="0.2">
      <c r="A14" s="452"/>
      <c r="B14" s="509" t="s">
        <v>126</v>
      </c>
      <c r="C14" s="199" t="s">
        <v>37</v>
      </c>
      <c r="D14" s="199" t="s">
        <v>37</v>
      </c>
      <c r="E14" s="34">
        <v>6.3</v>
      </c>
      <c r="F14" s="34">
        <v>6.5</v>
      </c>
      <c r="G14" s="34">
        <v>6.5</v>
      </c>
      <c r="H14" s="34">
        <v>6.5</v>
      </c>
      <c r="I14" s="34">
        <v>6.6</v>
      </c>
      <c r="J14" s="34">
        <v>6.7</v>
      </c>
      <c r="K14" s="34">
        <v>6.8</v>
      </c>
      <c r="L14" s="34">
        <v>6.9</v>
      </c>
      <c r="M14" s="34">
        <v>7.1</v>
      </c>
      <c r="N14" s="34">
        <v>7</v>
      </c>
      <c r="O14" s="584">
        <v>7.1</v>
      </c>
      <c r="P14" s="28">
        <v>7.55</v>
      </c>
      <c r="Q14" s="28">
        <v>7.62</v>
      </c>
      <c r="R14" s="28">
        <v>7.71</v>
      </c>
      <c r="S14" s="28">
        <v>7.73</v>
      </c>
      <c r="T14" s="28">
        <v>7.89</v>
      </c>
      <c r="U14" s="28">
        <v>8</v>
      </c>
      <c r="V14" s="28">
        <v>8.1300000000000008</v>
      </c>
      <c r="W14" s="28">
        <v>8.43</v>
      </c>
      <c r="X14" s="28">
        <v>8.4600000000000009</v>
      </c>
    </row>
    <row r="15" spans="1:24" ht="12" customHeight="1" x14ac:dyDescent="0.2">
      <c r="A15" s="413"/>
      <c r="B15" s="507" t="s">
        <v>172</v>
      </c>
      <c r="C15" s="176">
        <v>3.2</v>
      </c>
      <c r="D15" s="176">
        <v>3.2</v>
      </c>
      <c r="E15" s="176">
        <v>3.2</v>
      </c>
      <c r="F15" s="176">
        <v>3.4</v>
      </c>
      <c r="G15" s="176">
        <v>3.5</v>
      </c>
      <c r="H15" s="176">
        <v>3.5</v>
      </c>
      <c r="I15" s="176">
        <v>3.5</v>
      </c>
      <c r="J15" s="176">
        <v>3.6</v>
      </c>
      <c r="K15" s="176">
        <v>3.7</v>
      </c>
      <c r="L15" s="176">
        <v>3.7</v>
      </c>
      <c r="M15" s="176">
        <v>3.9</v>
      </c>
      <c r="N15" s="72">
        <v>4</v>
      </c>
      <c r="O15" s="590">
        <v>4</v>
      </c>
      <c r="P15" s="29">
        <v>4.18</v>
      </c>
      <c r="Q15" s="29">
        <v>4.24</v>
      </c>
      <c r="R15" s="29">
        <v>4.2699999999999996</v>
      </c>
      <c r="S15" s="29">
        <v>4.33</v>
      </c>
      <c r="T15" s="29">
        <v>4.4400000000000004</v>
      </c>
      <c r="U15" s="29">
        <v>4.54</v>
      </c>
      <c r="V15" s="29">
        <v>4.6500000000000004</v>
      </c>
      <c r="W15" s="29">
        <v>4.84</v>
      </c>
      <c r="X15" s="29">
        <v>4.93</v>
      </c>
    </row>
    <row r="16" spans="1:24" ht="12" customHeight="1" x14ac:dyDescent="0.2"/>
    <row r="17" spans="1:1" ht="12" customHeight="1" x14ac:dyDescent="0.2">
      <c r="A17" s="385" t="s">
        <v>291</v>
      </c>
    </row>
  </sheetData>
  <phoneticPr fontId="16" type="noConversion"/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2"/>
  <sheetViews>
    <sheetView zoomScaleNormal="100" workbookViewId="0">
      <pane xSplit="1" topLeftCell="O1" activePane="topRight" state="frozen"/>
      <selection pane="topRight"/>
    </sheetView>
  </sheetViews>
  <sheetFormatPr defaultColWidth="9" defaultRowHeight="14.25" x14ac:dyDescent="0.2"/>
  <cols>
    <col min="1" max="1" width="44.375" customWidth="1"/>
    <col min="2" max="8" width="11.75" customWidth="1"/>
    <col min="9" max="10" width="11.75" style="731" customWidth="1"/>
    <col min="11" max="15" width="11.75" customWidth="1"/>
    <col min="16" max="19" width="12.75" customWidth="1"/>
    <col min="20" max="23" width="11.75" customWidth="1"/>
  </cols>
  <sheetData>
    <row r="1" spans="1:23" s="385" customFormat="1" ht="12" customHeight="1" x14ac:dyDescent="0.2">
      <c r="A1" s="481" t="s">
        <v>507</v>
      </c>
      <c r="B1" s="481"/>
      <c r="C1" s="481"/>
    </row>
    <row r="2" spans="1:23" s="385" customFormat="1" ht="12" customHeight="1" x14ac:dyDescent="0.2">
      <c r="A2" s="481"/>
      <c r="B2" s="481"/>
      <c r="C2" s="481"/>
    </row>
    <row r="3" spans="1:23" s="385" customFormat="1" ht="12" customHeight="1" x14ac:dyDescent="0.2">
      <c r="A3" s="410" t="s">
        <v>0</v>
      </c>
      <c r="B3" s="410">
        <v>2545</v>
      </c>
      <c r="C3" s="715">
        <v>2546</v>
      </c>
      <c r="D3" s="715">
        <v>2547</v>
      </c>
      <c r="E3" s="715">
        <v>2548</v>
      </c>
      <c r="F3" s="715">
        <v>2549</v>
      </c>
      <c r="G3" s="715">
        <v>2550</v>
      </c>
      <c r="H3" s="716">
        <v>2551</v>
      </c>
      <c r="I3" s="531">
        <v>2552</v>
      </c>
      <c r="J3" s="531">
        <v>2553</v>
      </c>
      <c r="K3" s="531">
        <v>2554</v>
      </c>
      <c r="L3" s="531">
        <v>2555</v>
      </c>
      <c r="M3" s="531">
        <v>2556</v>
      </c>
      <c r="N3" s="531">
        <v>2557</v>
      </c>
      <c r="O3" s="531">
        <v>2558</v>
      </c>
      <c r="P3" s="689">
        <v>2559</v>
      </c>
      <c r="Q3" s="689">
        <v>2560</v>
      </c>
      <c r="R3" s="689">
        <v>2561</v>
      </c>
      <c r="S3" s="689">
        <v>2562</v>
      </c>
      <c r="T3" s="414">
        <v>2563</v>
      </c>
      <c r="U3" s="414">
        <v>2564</v>
      </c>
      <c r="V3" s="414">
        <v>2565</v>
      </c>
      <c r="W3" s="414">
        <v>2566</v>
      </c>
    </row>
    <row r="4" spans="1:23" s="385" customFormat="1" ht="12" customHeight="1" x14ac:dyDescent="0.2">
      <c r="A4" s="702" t="s">
        <v>35</v>
      </c>
      <c r="B4" s="698">
        <f>SUM(B5:B9)</f>
        <v>14085700</v>
      </c>
      <c r="C4" s="698">
        <f t="shared" ref="C4:W4" si="0">SUM(C5:C9)</f>
        <v>14387348</v>
      </c>
      <c r="D4" s="698">
        <f t="shared" si="0"/>
        <v>14236885</v>
      </c>
      <c r="E4" s="698">
        <f t="shared" si="0"/>
        <v>14264585</v>
      </c>
      <c r="F4" s="698">
        <f t="shared" si="0"/>
        <v>14418254</v>
      </c>
      <c r="G4" s="698">
        <f t="shared" si="0"/>
        <v>14264579</v>
      </c>
      <c r="H4" s="698">
        <f t="shared" si="0"/>
        <v>14119543</v>
      </c>
      <c r="I4" s="698">
        <f t="shared" si="0"/>
        <v>13807914</v>
      </c>
      <c r="J4" s="698">
        <f t="shared" si="0"/>
        <v>13508029</v>
      </c>
      <c r="K4" s="698">
        <f t="shared" si="0"/>
        <v>13389249</v>
      </c>
      <c r="L4" s="698">
        <f t="shared" si="0"/>
        <v>13347131</v>
      </c>
      <c r="M4" s="698">
        <f t="shared" si="0"/>
        <v>12975531</v>
      </c>
      <c r="N4" s="698">
        <f t="shared" si="0"/>
        <v>12776168</v>
      </c>
      <c r="O4" s="698">
        <f t="shared" si="0"/>
        <v>12808229</v>
      </c>
      <c r="P4" s="698">
        <f t="shared" si="0"/>
        <v>12689618</v>
      </c>
      <c r="Q4" s="698">
        <f t="shared" si="0"/>
        <v>12599347</v>
      </c>
      <c r="R4" s="698">
        <f t="shared" si="0"/>
        <v>12480327</v>
      </c>
      <c r="S4" s="698">
        <f t="shared" si="0"/>
        <v>12283830</v>
      </c>
      <c r="T4" s="698">
        <f t="shared" si="0"/>
        <v>12206929</v>
      </c>
      <c r="U4" s="698">
        <f t="shared" si="0"/>
        <v>12158415</v>
      </c>
      <c r="V4" s="698">
        <f t="shared" si="0"/>
        <v>12167096</v>
      </c>
      <c r="W4" s="698">
        <f t="shared" si="0"/>
        <v>12098803</v>
      </c>
    </row>
    <row r="5" spans="1:23" s="385" customFormat="1" ht="12" customHeight="1" x14ac:dyDescent="0.2">
      <c r="A5" s="699" t="s">
        <v>260</v>
      </c>
      <c r="B5" s="700">
        <v>2070760</v>
      </c>
      <c r="C5" s="700">
        <v>1941969</v>
      </c>
      <c r="D5" s="700">
        <v>1824732</v>
      </c>
      <c r="E5" s="700">
        <v>1806282</v>
      </c>
      <c r="F5" s="700">
        <v>1771998</v>
      </c>
      <c r="G5" s="700">
        <v>1758573</v>
      </c>
      <c r="H5" s="704">
        <v>1770386</v>
      </c>
      <c r="I5" s="704">
        <v>1780074</v>
      </c>
      <c r="J5" s="704">
        <v>1811203</v>
      </c>
      <c r="K5" s="704">
        <v>1813538</v>
      </c>
      <c r="L5" s="704">
        <v>1799125</v>
      </c>
      <c r="M5" s="704">
        <v>1749196</v>
      </c>
      <c r="N5" s="704">
        <v>1678415</v>
      </c>
      <c r="O5" s="704">
        <v>1715391</v>
      </c>
      <c r="P5" s="110">
        <v>1730728</v>
      </c>
      <c r="Q5" s="110">
        <v>1815588</v>
      </c>
      <c r="R5" s="110">
        <v>1786974</v>
      </c>
      <c r="S5" s="110">
        <v>1690551</v>
      </c>
      <c r="T5" s="5">
        <v>1637722</v>
      </c>
      <c r="U5" s="5">
        <v>1600827</v>
      </c>
      <c r="V5" s="5">
        <v>1490175</v>
      </c>
      <c r="W5" s="5">
        <v>1544331</v>
      </c>
    </row>
    <row r="6" spans="1:23" s="385" customFormat="1" ht="12" customHeight="1" x14ac:dyDescent="0.2">
      <c r="A6" s="717" t="s">
        <v>261</v>
      </c>
      <c r="B6" s="617">
        <v>6097425</v>
      </c>
      <c r="C6" s="718">
        <v>6068952</v>
      </c>
      <c r="D6" s="718">
        <v>5966526</v>
      </c>
      <c r="E6" s="718">
        <v>5843512</v>
      </c>
      <c r="F6" s="718">
        <v>5696472</v>
      </c>
      <c r="G6" s="718">
        <v>5564624</v>
      </c>
      <c r="H6" s="705">
        <v>5370546</v>
      </c>
      <c r="I6" s="704">
        <v>5138475</v>
      </c>
      <c r="J6" s="704">
        <v>5066745</v>
      </c>
      <c r="K6" s="704">
        <v>4991835</v>
      </c>
      <c r="L6" s="704">
        <v>4935721</v>
      </c>
      <c r="M6" s="704">
        <v>4905460</v>
      </c>
      <c r="N6" s="704">
        <v>4870578</v>
      </c>
      <c r="O6" s="704">
        <v>4867077</v>
      </c>
      <c r="P6" s="5">
        <v>4826770</v>
      </c>
      <c r="Q6" s="5">
        <v>4750776</v>
      </c>
      <c r="R6" s="5">
        <v>4753882</v>
      </c>
      <c r="S6" s="5">
        <v>4750207</v>
      </c>
      <c r="T6" s="5">
        <v>4695689</v>
      </c>
      <c r="U6" s="5">
        <v>4674419</v>
      </c>
      <c r="V6" s="5">
        <v>4616041</v>
      </c>
      <c r="W6" s="5">
        <v>4545585</v>
      </c>
    </row>
    <row r="7" spans="1:23" s="385" customFormat="1" ht="12" customHeight="1" x14ac:dyDescent="0.2">
      <c r="A7" s="717" t="s">
        <v>262</v>
      </c>
      <c r="B7" s="617">
        <v>2368920</v>
      </c>
      <c r="C7" s="718">
        <v>2562711</v>
      </c>
      <c r="D7" s="718">
        <v>2672432</v>
      </c>
      <c r="E7" s="718">
        <v>2761216</v>
      </c>
      <c r="F7" s="718">
        <v>2782081</v>
      </c>
      <c r="G7" s="718">
        <v>2782834</v>
      </c>
      <c r="H7" s="705">
        <v>2794218</v>
      </c>
      <c r="I7" s="704">
        <v>2792286</v>
      </c>
      <c r="J7" s="704">
        <v>2802213</v>
      </c>
      <c r="K7" s="704">
        <v>2662270</v>
      </c>
      <c r="L7" s="704">
        <v>2497692</v>
      </c>
      <c r="M7" s="704">
        <v>2391390</v>
      </c>
      <c r="N7" s="704">
        <v>2356200</v>
      </c>
      <c r="O7" s="704">
        <v>2344378</v>
      </c>
      <c r="P7" s="5">
        <v>2314057</v>
      </c>
      <c r="Q7" s="5">
        <v>2317353</v>
      </c>
      <c r="R7" s="5">
        <v>2304409</v>
      </c>
      <c r="S7" s="5">
        <v>2297835</v>
      </c>
      <c r="T7" s="5">
        <v>2280276</v>
      </c>
      <c r="U7" s="5">
        <v>2281930</v>
      </c>
      <c r="V7" s="5">
        <v>2275407</v>
      </c>
      <c r="W7" s="5">
        <v>2235126</v>
      </c>
    </row>
    <row r="8" spans="1:23" s="385" customFormat="1" ht="12" customHeight="1" x14ac:dyDescent="0.2">
      <c r="A8" s="717" t="s">
        <v>263</v>
      </c>
      <c r="B8" s="617">
        <v>1699734</v>
      </c>
      <c r="C8" s="718">
        <v>1706413</v>
      </c>
      <c r="D8" s="718">
        <v>1729389</v>
      </c>
      <c r="E8" s="718">
        <v>1767546</v>
      </c>
      <c r="F8" s="718">
        <v>1868999</v>
      </c>
      <c r="G8" s="718">
        <v>1945929</v>
      </c>
      <c r="H8" s="705">
        <v>1974980</v>
      </c>
      <c r="I8" s="704">
        <v>2003534</v>
      </c>
      <c r="J8" s="704">
        <v>2070566</v>
      </c>
      <c r="K8" s="704">
        <v>2109873</v>
      </c>
      <c r="L8" s="704">
        <v>2141289</v>
      </c>
      <c r="M8" s="704">
        <v>2144118</v>
      </c>
      <c r="N8" s="704">
        <v>2088027</v>
      </c>
      <c r="O8" s="704">
        <v>2016697</v>
      </c>
      <c r="P8" s="5">
        <v>1941524</v>
      </c>
      <c r="Q8" s="5">
        <v>1909760</v>
      </c>
      <c r="R8" s="5">
        <v>1889946</v>
      </c>
      <c r="S8" s="5">
        <v>1878153</v>
      </c>
      <c r="T8" s="5">
        <v>1929012</v>
      </c>
      <c r="U8" s="5">
        <v>1991531</v>
      </c>
      <c r="V8" s="5">
        <v>2030286</v>
      </c>
      <c r="W8" s="5">
        <v>2031986</v>
      </c>
    </row>
    <row r="9" spans="1:23" s="385" customFormat="1" ht="12" customHeight="1" x14ac:dyDescent="0.2">
      <c r="A9" s="719" t="s">
        <v>327</v>
      </c>
      <c r="B9" s="623">
        <v>1848861</v>
      </c>
      <c r="C9" s="720">
        <v>2107303</v>
      </c>
      <c r="D9" s="720">
        <v>2043806</v>
      </c>
      <c r="E9" s="720">
        <v>2086029</v>
      </c>
      <c r="F9" s="720">
        <v>2298704</v>
      </c>
      <c r="G9" s="720">
        <v>2212619</v>
      </c>
      <c r="H9" s="721">
        <v>2209413</v>
      </c>
      <c r="I9" s="623">
        <v>2093545</v>
      </c>
      <c r="J9" s="623">
        <v>1757302</v>
      </c>
      <c r="K9" s="623">
        <v>1811733</v>
      </c>
      <c r="L9" s="623">
        <v>1973304</v>
      </c>
      <c r="M9" s="623">
        <v>1785367</v>
      </c>
      <c r="N9" s="623">
        <v>1782948</v>
      </c>
      <c r="O9" s="623">
        <v>1864686</v>
      </c>
      <c r="P9" s="52">
        <v>1876539</v>
      </c>
      <c r="Q9" s="52">
        <v>1805870</v>
      </c>
      <c r="R9" s="52">
        <v>1745116</v>
      </c>
      <c r="S9" s="52">
        <v>1667084</v>
      </c>
      <c r="T9" s="52">
        <v>1664230</v>
      </c>
      <c r="U9" s="52">
        <v>1609708</v>
      </c>
      <c r="V9" s="52">
        <v>1755187</v>
      </c>
      <c r="W9" s="52">
        <v>1741775</v>
      </c>
    </row>
    <row r="10" spans="1:23" s="385" customFormat="1" ht="12" customHeight="1" x14ac:dyDescent="0.2">
      <c r="A10" s="702" t="s">
        <v>173</v>
      </c>
      <c r="B10" s="698">
        <f>SUM(B11:B15)</f>
        <v>18107083</v>
      </c>
      <c r="C10" s="698">
        <f t="shared" ref="C10:W10" si="1">SUM(C11:C15)</f>
        <v>17861759</v>
      </c>
      <c r="D10" s="698">
        <f t="shared" si="1"/>
        <v>17636800</v>
      </c>
      <c r="E10" s="698">
        <f t="shared" si="1"/>
        <v>17435148</v>
      </c>
      <c r="F10" s="698">
        <f t="shared" si="1"/>
        <v>17264876</v>
      </c>
      <c r="G10" s="698">
        <f t="shared" si="1"/>
        <v>17117219</v>
      </c>
      <c r="H10" s="698">
        <f t="shared" si="1"/>
        <v>16989252</v>
      </c>
      <c r="I10" s="698">
        <f t="shared" si="1"/>
        <v>16883706</v>
      </c>
      <c r="J10" s="698">
        <f t="shared" si="1"/>
        <v>16790503</v>
      </c>
      <c r="K10" s="698">
        <f t="shared" si="1"/>
        <v>16651972</v>
      </c>
      <c r="L10" s="698">
        <f t="shared" si="1"/>
        <v>16368026</v>
      </c>
      <c r="M10" s="698">
        <f t="shared" si="1"/>
        <v>16246447</v>
      </c>
      <c r="N10" s="698">
        <f t="shared" si="1"/>
        <v>16050260</v>
      </c>
      <c r="O10" s="698">
        <f t="shared" si="1"/>
        <v>15893187</v>
      </c>
      <c r="P10" s="698">
        <f t="shared" si="1"/>
        <v>15694502</v>
      </c>
      <c r="Q10" s="698">
        <f t="shared" si="1"/>
        <v>15447796</v>
      </c>
      <c r="R10" s="698">
        <f t="shared" si="1"/>
        <v>15159120</v>
      </c>
      <c r="S10" s="698">
        <f t="shared" si="1"/>
        <v>14905856</v>
      </c>
      <c r="T10" s="698">
        <f t="shared" si="1"/>
        <v>15063881</v>
      </c>
      <c r="U10" s="698">
        <f t="shared" si="1"/>
        <v>14873135</v>
      </c>
      <c r="V10" s="698">
        <f t="shared" si="1"/>
        <v>14629997</v>
      </c>
      <c r="W10" s="698">
        <f t="shared" si="1"/>
        <v>14397119</v>
      </c>
    </row>
    <row r="11" spans="1:23" s="385" customFormat="1" ht="12" customHeight="1" x14ac:dyDescent="0.2">
      <c r="A11" s="722" t="s">
        <v>260</v>
      </c>
      <c r="B11" s="700">
        <v>2682072</v>
      </c>
      <c r="C11" s="700">
        <v>2541955</v>
      </c>
      <c r="D11" s="704">
        <v>2451312</v>
      </c>
      <c r="E11" s="700">
        <v>2410120</v>
      </c>
      <c r="F11" s="700">
        <v>2362114</v>
      </c>
      <c r="G11" s="700">
        <v>2383662</v>
      </c>
      <c r="H11" s="704">
        <v>2391976</v>
      </c>
      <c r="I11" s="700">
        <v>2394796</v>
      </c>
      <c r="J11" s="700">
        <v>2382100</v>
      </c>
      <c r="K11" s="700">
        <v>2361448</v>
      </c>
      <c r="L11" s="700">
        <v>2333110</v>
      </c>
      <c r="M11" s="700">
        <v>2302089</v>
      </c>
      <c r="N11" s="700">
        <v>2301354</v>
      </c>
      <c r="O11" s="700">
        <v>2323655</v>
      </c>
      <c r="P11" s="110">
        <v>2315092</v>
      </c>
      <c r="Q11" s="110">
        <v>2264905</v>
      </c>
      <c r="R11" s="110">
        <v>2158972</v>
      </c>
      <c r="S11" s="110">
        <v>2079738</v>
      </c>
      <c r="T11" s="110">
        <v>2152507</v>
      </c>
      <c r="U11" s="110">
        <v>2075483</v>
      </c>
      <c r="V11" s="110">
        <v>1981049</v>
      </c>
      <c r="W11" s="110">
        <v>1863495</v>
      </c>
    </row>
    <row r="12" spans="1:23" s="385" customFormat="1" ht="12" customHeight="1" x14ac:dyDescent="0.2">
      <c r="A12" s="723" t="s">
        <v>261</v>
      </c>
      <c r="B12" s="617">
        <v>5792636</v>
      </c>
      <c r="C12" s="718">
        <v>5789162</v>
      </c>
      <c r="D12" s="705">
        <v>5723597</v>
      </c>
      <c r="E12" s="718">
        <v>5609712</v>
      </c>
      <c r="F12" s="718">
        <v>5505594</v>
      </c>
      <c r="G12" s="718">
        <v>5324375</v>
      </c>
      <c r="H12" s="705">
        <v>5123190</v>
      </c>
      <c r="I12" s="617">
        <v>4940903</v>
      </c>
      <c r="J12" s="617">
        <v>4857931</v>
      </c>
      <c r="K12" s="617">
        <v>4822913</v>
      </c>
      <c r="L12" s="617">
        <v>4745773</v>
      </c>
      <c r="M12" s="617">
        <v>4775667</v>
      </c>
      <c r="N12" s="617">
        <v>4763918</v>
      </c>
      <c r="O12" s="617">
        <v>4753069</v>
      </c>
      <c r="P12" s="5">
        <v>4698033</v>
      </c>
      <c r="Q12" s="5">
        <v>4679369</v>
      </c>
      <c r="R12" s="5">
        <v>4688957</v>
      </c>
      <c r="S12" s="5">
        <v>4638057</v>
      </c>
      <c r="T12" s="5">
        <v>4771257</v>
      </c>
      <c r="U12" s="5">
        <v>4718930</v>
      </c>
      <c r="V12" s="5">
        <v>4651455</v>
      </c>
      <c r="W12" s="5">
        <v>4540158</v>
      </c>
    </row>
    <row r="13" spans="1:23" s="385" customFormat="1" ht="12" customHeight="1" x14ac:dyDescent="0.2">
      <c r="A13" s="723" t="s">
        <v>262</v>
      </c>
      <c r="B13" s="617">
        <v>2765833</v>
      </c>
      <c r="C13" s="718">
        <v>2836657</v>
      </c>
      <c r="D13" s="705">
        <v>2890018</v>
      </c>
      <c r="E13" s="718">
        <v>2892921</v>
      </c>
      <c r="F13" s="718">
        <v>2877822</v>
      </c>
      <c r="G13" s="718">
        <v>2887639</v>
      </c>
      <c r="H13" s="705">
        <v>2922257</v>
      </c>
      <c r="I13" s="617">
        <v>2943181</v>
      </c>
      <c r="J13" s="617">
        <v>2859034</v>
      </c>
      <c r="K13" s="617">
        <v>2704793</v>
      </c>
      <c r="L13" s="617">
        <v>2557721</v>
      </c>
      <c r="M13" s="617">
        <v>2471730</v>
      </c>
      <c r="N13" s="617">
        <v>2425716</v>
      </c>
      <c r="O13" s="617">
        <v>2374954</v>
      </c>
      <c r="P13" s="5">
        <v>2391209</v>
      </c>
      <c r="Q13" s="5">
        <v>2401834</v>
      </c>
      <c r="R13" s="5">
        <v>2406118</v>
      </c>
      <c r="S13" s="5">
        <v>2394240</v>
      </c>
      <c r="T13" s="5">
        <v>2397536</v>
      </c>
      <c r="U13" s="5">
        <v>2386321</v>
      </c>
      <c r="V13" s="5">
        <v>2350876</v>
      </c>
      <c r="W13" s="5">
        <v>2362563</v>
      </c>
    </row>
    <row r="14" spans="1:23" s="385" customFormat="1" ht="12" customHeight="1" x14ac:dyDescent="0.2">
      <c r="A14" s="723" t="s">
        <v>263</v>
      </c>
      <c r="B14" s="700">
        <v>2795887</v>
      </c>
      <c r="C14" s="700">
        <v>2718802</v>
      </c>
      <c r="D14" s="705">
        <v>2709982</v>
      </c>
      <c r="E14" s="718">
        <v>2770608</v>
      </c>
      <c r="F14" s="718">
        <v>2841512</v>
      </c>
      <c r="G14" s="718">
        <v>2897552</v>
      </c>
      <c r="H14" s="705">
        <v>2898270</v>
      </c>
      <c r="I14" s="617">
        <v>2880047</v>
      </c>
      <c r="J14" s="617">
        <v>2888741</v>
      </c>
      <c r="K14" s="617">
        <v>2923067</v>
      </c>
      <c r="L14" s="617">
        <v>2925949</v>
      </c>
      <c r="M14" s="617">
        <v>2856123</v>
      </c>
      <c r="N14" s="617">
        <v>2701701</v>
      </c>
      <c r="O14" s="617">
        <v>2570831</v>
      </c>
      <c r="P14" s="5">
        <v>2470953</v>
      </c>
      <c r="Q14" s="5">
        <v>2426056</v>
      </c>
      <c r="R14" s="5">
        <v>2376415</v>
      </c>
      <c r="S14" s="5">
        <v>2392673</v>
      </c>
      <c r="T14" s="5">
        <v>2431934</v>
      </c>
      <c r="U14" s="5">
        <v>2431676</v>
      </c>
      <c r="V14" s="5">
        <v>2416904</v>
      </c>
      <c r="W14" s="5">
        <v>2398478</v>
      </c>
    </row>
    <row r="15" spans="1:23" s="385" customFormat="1" ht="12" customHeight="1" x14ac:dyDescent="0.2">
      <c r="A15" s="724" t="s">
        <v>264</v>
      </c>
      <c r="B15" s="701">
        <v>4070655</v>
      </c>
      <c r="C15" s="725">
        <v>3975183</v>
      </c>
      <c r="D15" s="726">
        <v>3861891</v>
      </c>
      <c r="E15" s="720">
        <v>3751787</v>
      </c>
      <c r="F15" s="720">
        <v>3677834</v>
      </c>
      <c r="G15" s="720">
        <v>3623991</v>
      </c>
      <c r="H15" s="721">
        <v>3653559</v>
      </c>
      <c r="I15" s="701">
        <v>3724779</v>
      </c>
      <c r="J15" s="701">
        <v>3802697</v>
      </c>
      <c r="K15" s="701">
        <v>3839751</v>
      </c>
      <c r="L15" s="701">
        <v>3805473</v>
      </c>
      <c r="M15" s="701">
        <v>3840838</v>
      </c>
      <c r="N15" s="701">
        <v>3857571</v>
      </c>
      <c r="O15" s="701">
        <v>3870678</v>
      </c>
      <c r="P15" s="52">
        <v>3819215</v>
      </c>
      <c r="Q15" s="52">
        <v>3675632</v>
      </c>
      <c r="R15" s="52">
        <v>3528658</v>
      </c>
      <c r="S15" s="52">
        <v>3401148</v>
      </c>
      <c r="T15" s="52">
        <v>3310647</v>
      </c>
      <c r="U15" s="52">
        <v>3260725</v>
      </c>
      <c r="V15" s="52">
        <v>3229713</v>
      </c>
      <c r="W15" s="52">
        <v>3232425</v>
      </c>
    </row>
    <row r="16" spans="1:23" s="385" customFormat="1" ht="12" customHeight="1" x14ac:dyDescent="0.2">
      <c r="A16" s="702" t="s">
        <v>582</v>
      </c>
      <c r="B16" s="368">
        <f>B4/B10*100</f>
        <v>77.791105281839151</v>
      </c>
      <c r="C16" s="368">
        <f t="shared" ref="C16:W21" si="2">C4/C10*100</f>
        <v>80.548326735345611</v>
      </c>
      <c r="D16" s="368">
        <f t="shared" si="2"/>
        <v>80.722608409688831</v>
      </c>
      <c r="E16" s="368">
        <f t="shared" si="2"/>
        <v>81.815107046983485</v>
      </c>
      <c r="F16" s="368">
        <f t="shared" si="2"/>
        <v>83.51206229341004</v>
      </c>
      <c r="G16" s="368">
        <f t="shared" si="2"/>
        <v>83.334676035867744</v>
      </c>
      <c r="H16" s="368">
        <f t="shared" si="2"/>
        <v>83.108679534566903</v>
      </c>
      <c r="I16" s="368">
        <f t="shared" si="2"/>
        <v>81.782483063848659</v>
      </c>
      <c r="J16" s="368">
        <f t="shared" si="2"/>
        <v>80.45041295070196</v>
      </c>
      <c r="K16" s="368">
        <f t="shared" si="2"/>
        <v>80.406386703028318</v>
      </c>
      <c r="L16" s="368">
        <f t="shared" si="2"/>
        <v>81.543925944399163</v>
      </c>
      <c r="M16" s="368">
        <f t="shared" si="2"/>
        <v>79.866884125495247</v>
      </c>
      <c r="N16" s="368">
        <f t="shared" si="2"/>
        <v>79.601003348232368</v>
      </c>
      <c r="O16" s="368">
        <f t="shared" si="2"/>
        <v>80.589431182053033</v>
      </c>
      <c r="P16" s="368">
        <f t="shared" si="2"/>
        <v>80.853906673814819</v>
      </c>
      <c r="Q16" s="368">
        <f t="shared" si="2"/>
        <v>81.56080647362252</v>
      </c>
      <c r="R16" s="368">
        <f t="shared" si="2"/>
        <v>82.328835710780041</v>
      </c>
      <c r="S16" s="368">
        <f t="shared" si="2"/>
        <v>82.40942351784426</v>
      </c>
      <c r="T16" s="368">
        <f t="shared" si="2"/>
        <v>81.034422669695815</v>
      </c>
      <c r="U16" s="368">
        <f t="shared" si="2"/>
        <v>81.747493047027405</v>
      </c>
      <c r="V16" s="368">
        <f t="shared" si="2"/>
        <v>83.165403246494179</v>
      </c>
      <c r="W16" s="368">
        <f t="shared" si="2"/>
        <v>84.036278369304313</v>
      </c>
    </row>
    <row r="17" spans="1:23" s="385" customFormat="1" ht="12" customHeight="1" x14ac:dyDescent="0.2">
      <c r="A17" s="699" t="s">
        <v>260</v>
      </c>
      <c r="B17" s="71">
        <f t="shared" ref="B17:Q21" si="3">B5/B11*100</f>
        <v>77.207472431761715</v>
      </c>
      <c r="C17" s="71">
        <f t="shared" si="3"/>
        <v>76.396671066167571</v>
      </c>
      <c r="D17" s="71">
        <f t="shared" si="3"/>
        <v>74.438994301826938</v>
      </c>
      <c r="E17" s="71">
        <f t="shared" si="3"/>
        <v>74.945728843377097</v>
      </c>
      <c r="F17" s="71">
        <f t="shared" si="3"/>
        <v>75.017463170702186</v>
      </c>
      <c r="G17" s="71">
        <f t="shared" si="3"/>
        <v>73.77610584050926</v>
      </c>
      <c r="H17" s="71">
        <f t="shared" si="3"/>
        <v>74.01353525286207</v>
      </c>
      <c r="I17" s="71">
        <f t="shared" si="3"/>
        <v>74.330924220685191</v>
      </c>
      <c r="J17" s="71">
        <f t="shared" si="3"/>
        <v>76.033877670962596</v>
      </c>
      <c r="K17" s="71">
        <f t="shared" si="3"/>
        <v>76.797710557251307</v>
      </c>
      <c r="L17" s="71">
        <f t="shared" si="3"/>
        <v>77.112737933487921</v>
      </c>
      <c r="M17" s="71">
        <f t="shared" si="3"/>
        <v>75.982987625587015</v>
      </c>
      <c r="N17" s="71">
        <f t="shared" si="3"/>
        <v>72.931630683501965</v>
      </c>
      <c r="O17" s="71">
        <f t="shared" si="3"/>
        <v>73.82296425243851</v>
      </c>
      <c r="P17" s="71">
        <f t="shared" si="3"/>
        <v>74.758497718449206</v>
      </c>
      <c r="Q17" s="71">
        <f t="shared" si="3"/>
        <v>80.161772789587204</v>
      </c>
      <c r="R17" s="71">
        <f t="shared" si="2"/>
        <v>82.769670009615695</v>
      </c>
      <c r="S17" s="71">
        <f t="shared" si="2"/>
        <v>81.286729386105364</v>
      </c>
      <c r="T17" s="71">
        <f t="shared" si="2"/>
        <v>76.084398331805659</v>
      </c>
      <c r="U17" s="71">
        <f t="shared" si="2"/>
        <v>77.130335444809717</v>
      </c>
      <c r="V17" s="71">
        <f t="shared" si="2"/>
        <v>75.221511431569837</v>
      </c>
      <c r="W17" s="71">
        <f t="shared" si="2"/>
        <v>82.87282767058673</v>
      </c>
    </row>
    <row r="18" spans="1:23" s="385" customFormat="1" ht="12" customHeight="1" x14ac:dyDescent="0.2">
      <c r="A18" s="717" t="s">
        <v>522</v>
      </c>
      <c r="B18" s="71">
        <f t="shared" si="3"/>
        <v>105.26166325658993</v>
      </c>
      <c r="C18" s="71">
        <f t="shared" si="2"/>
        <v>104.83299655459632</v>
      </c>
      <c r="D18" s="71">
        <f t="shared" si="2"/>
        <v>104.24434145171297</v>
      </c>
      <c r="E18" s="71">
        <f t="shared" si="2"/>
        <v>104.16777189274602</v>
      </c>
      <c r="F18" s="71">
        <f t="shared" si="2"/>
        <v>103.46698285416613</v>
      </c>
      <c r="G18" s="71">
        <f t="shared" si="2"/>
        <v>104.51224791642211</v>
      </c>
      <c r="H18" s="71">
        <f t="shared" si="2"/>
        <v>104.82816370269306</v>
      </c>
      <c r="I18" s="71">
        <f t="shared" si="2"/>
        <v>103.99870226150969</v>
      </c>
      <c r="J18" s="71">
        <f t="shared" si="2"/>
        <v>104.29841428377638</v>
      </c>
      <c r="K18" s="71">
        <f t="shared" si="2"/>
        <v>103.50248905588802</v>
      </c>
      <c r="L18" s="71">
        <f t="shared" si="2"/>
        <v>104.00246703750895</v>
      </c>
      <c r="M18" s="71">
        <f t="shared" si="2"/>
        <v>102.71779837245771</v>
      </c>
      <c r="N18" s="71">
        <f t="shared" si="2"/>
        <v>102.23891343217915</v>
      </c>
      <c r="O18" s="71">
        <f t="shared" si="2"/>
        <v>102.39861866091151</v>
      </c>
      <c r="P18" s="71">
        <f t="shared" si="2"/>
        <v>102.74023192259398</v>
      </c>
      <c r="Q18" s="71">
        <f t="shared" si="2"/>
        <v>101.52599634694337</v>
      </c>
      <c r="R18" s="71">
        <f t="shared" si="2"/>
        <v>101.38463628478571</v>
      </c>
      <c r="S18" s="71">
        <f t="shared" si="2"/>
        <v>102.41803841565553</v>
      </c>
      <c r="T18" s="71">
        <f t="shared" si="2"/>
        <v>98.416182569918149</v>
      </c>
      <c r="U18" s="71">
        <f t="shared" si="2"/>
        <v>99.056756510480128</v>
      </c>
      <c r="V18" s="71">
        <f t="shared" si="2"/>
        <v>99.238646832012776</v>
      </c>
      <c r="W18" s="71">
        <f t="shared" si="2"/>
        <v>100.11953328496497</v>
      </c>
    </row>
    <row r="19" spans="1:23" s="385" customFormat="1" ht="12" customHeight="1" x14ac:dyDescent="0.2">
      <c r="A19" s="717" t="s">
        <v>262</v>
      </c>
      <c r="B19" s="71">
        <f t="shared" si="3"/>
        <v>85.649422795953328</v>
      </c>
      <c r="C19" s="71">
        <f t="shared" si="2"/>
        <v>90.34264629103906</v>
      </c>
      <c r="D19" s="71">
        <f t="shared" si="2"/>
        <v>92.471119557040822</v>
      </c>
      <c r="E19" s="71">
        <f t="shared" si="2"/>
        <v>95.447335063764271</v>
      </c>
      <c r="F19" s="71">
        <f t="shared" si="2"/>
        <v>96.673143787211302</v>
      </c>
      <c r="G19" s="71">
        <f t="shared" si="2"/>
        <v>96.370564326080924</v>
      </c>
      <c r="H19" s="71">
        <f t="shared" si="2"/>
        <v>95.618489407331381</v>
      </c>
      <c r="I19" s="71">
        <f t="shared" si="2"/>
        <v>94.873064211817081</v>
      </c>
      <c r="J19" s="71">
        <f t="shared" si="2"/>
        <v>98.012580472984936</v>
      </c>
      <c r="K19" s="71">
        <f t="shared" si="2"/>
        <v>98.42786490500383</v>
      </c>
      <c r="L19" s="71">
        <f t="shared" si="2"/>
        <v>97.653027832199058</v>
      </c>
      <c r="M19" s="71">
        <f t="shared" si="2"/>
        <v>96.749644985495991</v>
      </c>
      <c r="N19" s="71">
        <f t="shared" si="2"/>
        <v>97.134206972291892</v>
      </c>
      <c r="O19" s="71">
        <f t="shared" si="2"/>
        <v>98.71256453809211</v>
      </c>
      <c r="P19" s="71">
        <f t="shared" si="2"/>
        <v>96.773514987606688</v>
      </c>
      <c r="Q19" s="71">
        <f t="shared" si="2"/>
        <v>96.482646177879076</v>
      </c>
      <c r="R19" s="71">
        <f t="shared" si="2"/>
        <v>95.772900580935755</v>
      </c>
      <c r="S19" s="71">
        <f t="shared" si="2"/>
        <v>95.973461307137129</v>
      </c>
      <c r="T19" s="71">
        <f t="shared" si="2"/>
        <v>95.109145389266317</v>
      </c>
      <c r="U19" s="71">
        <f t="shared" si="2"/>
        <v>95.62544184122757</v>
      </c>
      <c r="V19" s="71">
        <f t="shared" si="2"/>
        <v>96.789749863455157</v>
      </c>
      <c r="W19" s="71">
        <f t="shared" si="2"/>
        <v>94.605985110238336</v>
      </c>
    </row>
    <row r="20" spans="1:23" s="385" customFormat="1" ht="12" customHeight="1" x14ac:dyDescent="0.2">
      <c r="A20" s="717" t="s">
        <v>263</v>
      </c>
      <c r="B20" s="71">
        <f t="shared" si="3"/>
        <v>60.794087886956802</v>
      </c>
      <c r="C20" s="71">
        <f t="shared" si="2"/>
        <v>62.76341565145237</v>
      </c>
      <c r="D20" s="71">
        <f t="shared" si="2"/>
        <v>63.815516117819236</v>
      </c>
      <c r="E20" s="71">
        <f t="shared" si="2"/>
        <v>63.796321962543956</v>
      </c>
      <c r="F20" s="71">
        <f t="shared" si="2"/>
        <v>65.774805807612282</v>
      </c>
      <c r="G20" s="71">
        <f t="shared" si="2"/>
        <v>67.157690353788297</v>
      </c>
      <c r="H20" s="71">
        <f t="shared" si="2"/>
        <v>68.143409689228406</v>
      </c>
      <c r="I20" s="71">
        <f t="shared" si="2"/>
        <v>69.566017499019978</v>
      </c>
      <c r="J20" s="71">
        <f t="shared" si="2"/>
        <v>71.677107778094324</v>
      </c>
      <c r="K20" s="71">
        <f t="shared" si="2"/>
        <v>72.180110821955154</v>
      </c>
      <c r="L20" s="71">
        <f t="shared" si="2"/>
        <v>73.18271781223801</v>
      </c>
      <c r="M20" s="71">
        <f t="shared" si="2"/>
        <v>75.070926567238175</v>
      </c>
      <c r="N20" s="71">
        <f t="shared" si="2"/>
        <v>77.28564337800519</v>
      </c>
      <c r="O20" s="71">
        <f t="shared" si="2"/>
        <v>78.445335379883005</v>
      </c>
      <c r="P20" s="71">
        <f t="shared" si="2"/>
        <v>78.573894363834512</v>
      </c>
      <c r="Q20" s="71">
        <f t="shared" si="2"/>
        <v>78.718710532650533</v>
      </c>
      <c r="R20" s="71">
        <f t="shared" si="2"/>
        <v>79.529290969801153</v>
      </c>
      <c r="S20" s="71">
        <f t="shared" si="2"/>
        <v>78.496016797949409</v>
      </c>
      <c r="T20" s="71">
        <f t="shared" si="2"/>
        <v>79.320080232440517</v>
      </c>
      <c r="U20" s="71">
        <f t="shared" si="2"/>
        <v>81.899521153311539</v>
      </c>
      <c r="V20" s="71">
        <f t="shared" si="2"/>
        <v>84.003584751400965</v>
      </c>
      <c r="W20" s="71">
        <f t="shared" si="2"/>
        <v>84.7198098127229</v>
      </c>
    </row>
    <row r="21" spans="1:23" s="385" customFormat="1" ht="12" customHeight="1" x14ac:dyDescent="0.2">
      <c r="A21" s="706" t="s">
        <v>264</v>
      </c>
      <c r="B21" s="176">
        <f t="shared" si="3"/>
        <v>45.419250710266532</v>
      </c>
      <c r="C21" s="176">
        <f t="shared" si="2"/>
        <v>53.011471421567258</v>
      </c>
      <c r="D21" s="176">
        <f t="shared" si="2"/>
        <v>52.922415469519976</v>
      </c>
      <c r="E21" s="176">
        <f t="shared" si="2"/>
        <v>55.600944296677824</v>
      </c>
      <c r="F21" s="176">
        <f t="shared" si="2"/>
        <v>62.501570217687906</v>
      </c>
      <c r="G21" s="176">
        <f t="shared" si="2"/>
        <v>61.054759793829504</v>
      </c>
      <c r="H21" s="176">
        <f t="shared" si="2"/>
        <v>60.472897796367874</v>
      </c>
      <c r="I21" s="176">
        <f t="shared" si="2"/>
        <v>56.20588496659802</v>
      </c>
      <c r="J21" s="176">
        <f t="shared" si="2"/>
        <v>46.211991121038572</v>
      </c>
      <c r="K21" s="176">
        <f t="shared" si="2"/>
        <v>47.1836064369799</v>
      </c>
      <c r="L21" s="176">
        <f t="shared" si="2"/>
        <v>51.854368694771978</v>
      </c>
      <c r="M21" s="176">
        <f t="shared" si="2"/>
        <v>46.483788173310096</v>
      </c>
      <c r="N21" s="176">
        <f t="shared" si="2"/>
        <v>46.21944741911426</v>
      </c>
      <c r="O21" s="176">
        <f t="shared" si="2"/>
        <v>48.174660873366371</v>
      </c>
      <c r="P21" s="176">
        <f t="shared" si="2"/>
        <v>49.134154531755868</v>
      </c>
      <c r="Q21" s="176">
        <f t="shared" si="2"/>
        <v>49.13087055505013</v>
      </c>
      <c r="R21" s="176">
        <f t="shared" si="2"/>
        <v>49.455515382901943</v>
      </c>
      <c r="S21" s="176">
        <f t="shared" si="2"/>
        <v>49.015332470095387</v>
      </c>
      <c r="T21" s="176">
        <f t="shared" si="2"/>
        <v>50.269025963807081</v>
      </c>
      <c r="U21" s="176">
        <f t="shared" si="2"/>
        <v>49.366567251148133</v>
      </c>
      <c r="V21" s="176">
        <f t="shared" si="2"/>
        <v>54.344983594517529</v>
      </c>
      <c r="W21" s="176">
        <f t="shared" si="2"/>
        <v>53.884467543717172</v>
      </c>
    </row>
    <row r="22" spans="1:23" s="385" customFormat="1" ht="12" customHeight="1" x14ac:dyDescent="0.2">
      <c r="A22" s="382"/>
      <c r="B22" s="316"/>
      <c r="C22" s="316"/>
      <c r="D22" s="316"/>
      <c r="E22" s="316"/>
      <c r="F22" s="316"/>
      <c r="G22" s="316"/>
      <c r="H22" s="316"/>
      <c r="I22" s="316"/>
      <c r="J22" s="316"/>
      <c r="K22" s="316"/>
      <c r="L22" s="316"/>
      <c r="M22" s="316"/>
      <c r="N22" s="316"/>
      <c r="O22" s="316"/>
      <c r="P22" s="295"/>
      <c r="Q22" s="295"/>
      <c r="R22" s="295"/>
      <c r="S22" s="111"/>
    </row>
    <row r="23" spans="1:23" s="385" customFormat="1" ht="12" customHeight="1" x14ac:dyDescent="0.2">
      <c r="A23" s="382" t="s">
        <v>194</v>
      </c>
      <c r="B23" s="382"/>
      <c r="C23" s="382"/>
      <c r="D23" s="382"/>
      <c r="E23" s="382"/>
      <c r="F23" s="382"/>
      <c r="I23" s="727"/>
      <c r="J23" s="727"/>
    </row>
    <row r="24" spans="1:23" s="385" customFormat="1" ht="12" customHeight="1" x14ac:dyDescent="0.2">
      <c r="A24" s="382" t="s">
        <v>466</v>
      </c>
      <c r="B24" s="382"/>
      <c r="C24" s="382"/>
      <c r="D24" s="382"/>
      <c r="E24" s="382"/>
      <c r="F24" s="382"/>
    </row>
    <row r="25" spans="1:23" s="385" customFormat="1" ht="12" customHeight="1" x14ac:dyDescent="0.2">
      <c r="A25" s="382" t="s">
        <v>328</v>
      </c>
      <c r="B25" s="382"/>
      <c r="C25" s="382"/>
      <c r="D25" s="382"/>
      <c r="E25" s="382"/>
      <c r="F25" s="382"/>
      <c r="J25" s="728"/>
    </row>
    <row r="26" spans="1:23" s="389" customFormat="1" ht="17.25" customHeight="1" x14ac:dyDescent="0.2">
      <c r="A26" s="729"/>
      <c r="B26" s="367">
        <f>B4/B10*100</f>
        <v>77.791105281839151</v>
      </c>
      <c r="C26" s="729"/>
      <c r="I26" s="730"/>
      <c r="J26" s="730"/>
    </row>
    <row r="27" spans="1:23" ht="18.75" x14ac:dyDescent="0.2">
      <c r="B27" s="367">
        <f t="shared" ref="B27:B31" si="4">B5/B11*100</f>
        <v>77.207472431761715</v>
      </c>
    </row>
    <row r="28" spans="1:23" ht="18.75" x14ac:dyDescent="0.2">
      <c r="B28" s="367">
        <f t="shared" si="4"/>
        <v>105.26166325658993</v>
      </c>
    </row>
    <row r="29" spans="1:23" ht="18.75" x14ac:dyDescent="0.2">
      <c r="B29" s="367">
        <f t="shared" si="4"/>
        <v>85.649422795953328</v>
      </c>
    </row>
    <row r="30" spans="1:23" ht="18.75" x14ac:dyDescent="0.2">
      <c r="B30" s="367">
        <f t="shared" si="4"/>
        <v>60.794087886956802</v>
      </c>
    </row>
    <row r="31" spans="1:23" ht="18.75" x14ac:dyDescent="0.2">
      <c r="B31" s="367">
        <f t="shared" si="4"/>
        <v>45.419250710266532</v>
      </c>
    </row>
    <row r="32" spans="1:23" ht="18.75" x14ac:dyDescent="0.2">
      <c r="B32" s="366"/>
    </row>
  </sheetData>
  <phoneticPr fontId="16" type="noConversion"/>
  <printOptions horizontalCentered="1"/>
  <pageMargins left="0" right="0" top="0.59055118110236227" bottom="0" header="0.35433070866141736" footer="0"/>
  <pageSetup paperSize="9" scale="60" orientation="landscape" r:id="rId1"/>
  <ignoredErrors>
    <ignoredError sqref="B4:W4 B10:V10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A35"/>
  <sheetViews>
    <sheetView zoomScaleNormal="100" workbookViewId="0">
      <pane xSplit="2" ySplit="3" topLeftCell="K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0.75" style="381" customWidth="1"/>
    <col min="2" max="2" width="17.625" style="446" customWidth="1"/>
    <col min="3" max="19" width="8.125" style="381" customWidth="1"/>
    <col min="20" max="22" width="8.75" customWidth="1"/>
    <col min="23" max="23" width="11.75" customWidth="1"/>
    <col min="24" max="27" width="8.75" customWidth="1"/>
  </cols>
  <sheetData>
    <row r="1" spans="1:27" ht="12" customHeight="1" x14ac:dyDescent="0.35">
      <c r="A1" s="405" t="s">
        <v>433</v>
      </c>
      <c r="T1" s="544"/>
      <c r="U1" s="544"/>
      <c r="V1" s="544"/>
      <c r="W1" s="544"/>
      <c r="X1" s="544"/>
      <c r="Y1" s="544"/>
      <c r="Z1" s="544"/>
      <c r="AA1" s="544"/>
    </row>
    <row r="2" spans="1:27" s="389" customFormat="1" ht="12" customHeight="1" x14ac:dyDescent="0.2">
      <c r="A2" s="382"/>
      <c r="B2" s="425"/>
      <c r="C2" s="385"/>
      <c r="D2" s="385"/>
      <c r="E2" s="385"/>
      <c r="F2" s="385"/>
      <c r="G2" s="385"/>
      <c r="H2" s="385"/>
      <c r="I2" s="385"/>
      <c r="J2" s="385"/>
      <c r="K2" s="384" t="s">
        <v>182</v>
      </c>
      <c r="L2" s="385"/>
      <c r="M2" s="385"/>
      <c r="N2" s="385"/>
      <c r="O2" s="385"/>
      <c r="P2" s="385"/>
      <c r="Q2" s="385"/>
      <c r="S2" s="384" t="s">
        <v>180</v>
      </c>
      <c r="T2" s="412"/>
      <c r="U2" s="412"/>
      <c r="V2" s="412"/>
      <c r="W2" s="412"/>
      <c r="X2" s="412"/>
      <c r="Y2" s="412"/>
      <c r="Z2" s="412"/>
      <c r="AA2" s="412"/>
    </row>
    <row r="3" spans="1:27" s="389" customFormat="1" ht="12" customHeight="1" x14ac:dyDescent="0.2">
      <c r="A3" s="388" t="s">
        <v>6</v>
      </c>
      <c r="B3" s="531" t="s">
        <v>292</v>
      </c>
      <c r="C3" s="414">
        <v>2550</v>
      </c>
      <c r="D3" s="414">
        <v>2551</v>
      </c>
      <c r="E3" s="414">
        <v>2552</v>
      </c>
      <c r="F3" s="414">
        <v>2553</v>
      </c>
      <c r="G3" s="414">
        <v>2554</v>
      </c>
      <c r="H3" s="414">
        <v>2555</v>
      </c>
      <c r="I3" s="414">
        <v>2556</v>
      </c>
      <c r="J3" s="414">
        <v>2557</v>
      </c>
      <c r="K3" s="414">
        <v>2558</v>
      </c>
      <c r="L3" s="414">
        <v>2559</v>
      </c>
      <c r="M3" s="414">
        <v>2560</v>
      </c>
      <c r="N3" s="414">
        <v>2561</v>
      </c>
      <c r="O3" s="414">
        <v>2562</v>
      </c>
      <c r="P3" s="414">
        <v>2563</v>
      </c>
      <c r="Q3" s="414">
        <v>2564</v>
      </c>
      <c r="R3" s="414">
        <v>2565</v>
      </c>
      <c r="S3" s="414">
        <v>2566</v>
      </c>
      <c r="Y3" s="570"/>
      <c r="Z3" s="570"/>
      <c r="AA3" s="570"/>
    </row>
    <row r="4" spans="1:27" s="389" customFormat="1" ht="12" customHeight="1" x14ac:dyDescent="0.2">
      <c r="A4" s="576" t="s">
        <v>48</v>
      </c>
      <c r="B4" s="532" t="s">
        <v>454</v>
      </c>
      <c r="C4" s="35">
        <v>11.8</v>
      </c>
      <c r="D4" s="35">
        <v>12</v>
      </c>
      <c r="E4" s="35">
        <v>12.1</v>
      </c>
      <c r="F4" s="35">
        <v>12.2</v>
      </c>
      <c r="G4" s="35">
        <v>12.4</v>
      </c>
      <c r="H4" s="35">
        <v>12.5</v>
      </c>
      <c r="I4" s="35">
        <v>12.7</v>
      </c>
      <c r="J4" s="35">
        <v>12.7</v>
      </c>
      <c r="K4" s="35">
        <v>12.21</v>
      </c>
      <c r="L4" s="35">
        <v>12.16</v>
      </c>
      <c r="M4" s="35">
        <v>12.32</v>
      </c>
      <c r="N4" s="35">
        <v>12.4</v>
      </c>
      <c r="O4" s="35">
        <v>12.3</v>
      </c>
      <c r="P4" s="35">
        <v>12.27</v>
      </c>
      <c r="Q4" s="35">
        <v>11.98</v>
      </c>
      <c r="R4" s="35">
        <v>12.07</v>
      </c>
      <c r="S4" s="35">
        <v>11.97</v>
      </c>
      <c r="Y4" s="570"/>
      <c r="Z4" s="570"/>
      <c r="AA4" s="570"/>
    </row>
    <row r="5" spans="1:27" s="389" customFormat="1" ht="12" customHeight="1" x14ac:dyDescent="0.2">
      <c r="A5" s="576"/>
      <c r="B5" s="509" t="s">
        <v>455</v>
      </c>
      <c r="C5" s="34">
        <v>9.1</v>
      </c>
      <c r="D5" s="34">
        <v>9.8000000000000007</v>
      </c>
      <c r="E5" s="34">
        <v>9.6999999999999993</v>
      </c>
      <c r="F5" s="34">
        <v>9.6</v>
      </c>
      <c r="G5" s="34">
        <v>9.6999999999999993</v>
      </c>
      <c r="H5" s="34">
        <v>10.4</v>
      </c>
      <c r="I5" s="34">
        <v>10.7</v>
      </c>
      <c r="J5" s="34">
        <v>10.5</v>
      </c>
      <c r="K5" s="34">
        <v>10.53</v>
      </c>
      <c r="L5" s="34">
        <v>10.61</v>
      </c>
      <c r="M5" s="34">
        <v>10.78</v>
      </c>
      <c r="N5" s="34">
        <v>10.92</v>
      </c>
      <c r="O5" s="34">
        <v>10.87</v>
      </c>
      <c r="P5" s="34">
        <v>11.16</v>
      </c>
      <c r="Q5" s="34">
        <v>10.8</v>
      </c>
      <c r="R5" s="34">
        <v>10.86</v>
      </c>
      <c r="S5" s="34">
        <v>11.06</v>
      </c>
      <c r="Y5" s="570"/>
      <c r="Z5" s="570"/>
      <c r="AA5" s="570"/>
    </row>
    <row r="6" spans="1:27" s="389" customFormat="1" ht="12" customHeight="1" x14ac:dyDescent="0.2">
      <c r="A6" s="576"/>
      <c r="B6" s="509" t="s">
        <v>456</v>
      </c>
      <c r="C6" s="34">
        <v>10.8</v>
      </c>
      <c r="D6" s="34">
        <v>11.1</v>
      </c>
      <c r="E6" s="34">
        <v>11.1</v>
      </c>
      <c r="F6" s="34">
        <v>11.1</v>
      </c>
      <c r="G6" s="34">
        <v>11.2</v>
      </c>
      <c r="H6" s="34">
        <v>11.6</v>
      </c>
      <c r="I6" s="34">
        <v>11.9</v>
      </c>
      <c r="J6" s="34">
        <v>11.7</v>
      </c>
      <c r="K6" s="34">
        <v>11.53</v>
      </c>
      <c r="L6" s="34">
        <v>11.51</v>
      </c>
      <c r="M6" s="34">
        <v>11.66</v>
      </c>
      <c r="N6" s="34">
        <v>11.75</v>
      </c>
      <c r="O6" s="34">
        <v>11.66</v>
      </c>
      <c r="P6" s="34">
        <v>11.76</v>
      </c>
      <c r="Q6" s="34">
        <v>11.42</v>
      </c>
      <c r="R6" s="34">
        <v>11.49</v>
      </c>
      <c r="S6" s="34">
        <v>11.52</v>
      </c>
      <c r="Y6" s="570"/>
      <c r="Z6" s="570"/>
      <c r="AA6" s="570"/>
    </row>
    <row r="7" spans="1:27" s="389" customFormat="1" ht="12" customHeight="1" x14ac:dyDescent="0.2">
      <c r="A7" s="576"/>
      <c r="B7" s="509" t="s">
        <v>457</v>
      </c>
      <c r="C7" s="28" t="s">
        <v>37</v>
      </c>
      <c r="D7" s="34">
        <v>10.8</v>
      </c>
      <c r="E7" s="34">
        <v>10.6</v>
      </c>
      <c r="F7" s="34">
        <v>10.7</v>
      </c>
      <c r="G7" s="34">
        <v>10.8</v>
      </c>
      <c r="H7" s="34">
        <v>11.3</v>
      </c>
      <c r="I7" s="28" t="s">
        <v>37</v>
      </c>
      <c r="J7" s="28" t="s">
        <v>37</v>
      </c>
      <c r="K7" s="28" t="s">
        <v>37</v>
      </c>
      <c r="L7" s="28" t="s">
        <v>37</v>
      </c>
      <c r="M7" s="28" t="s">
        <v>37</v>
      </c>
      <c r="N7" s="28" t="s">
        <v>37</v>
      </c>
      <c r="O7" s="28" t="s">
        <v>37</v>
      </c>
      <c r="P7" s="28" t="s">
        <v>37</v>
      </c>
      <c r="Q7" s="28" t="s">
        <v>37</v>
      </c>
      <c r="R7" s="28" t="s">
        <v>37</v>
      </c>
      <c r="S7" s="28">
        <v>0</v>
      </c>
    </row>
    <row r="8" spans="1:27" s="389" customFormat="1" ht="12" customHeight="1" x14ac:dyDescent="0.2">
      <c r="A8" s="576"/>
      <c r="B8" s="509" t="s">
        <v>126</v>
      </c>
      <c r="C8" s="34">
        <v>10.199999999999999</v>
      </c>
      <c r="D8" s="34">
        <v>10.5</v>
      </c>
      <c r="E8" s="34">
        <v>10.4</v>
      </c>
      <c r="F8" s="34">
        <v>10.5</v>
      </c>
      <c r="G8" s="34">
        <v>10.6</v>
      </c>
      <c r="H8" s="34">
        <v>10.8</v>
      </c>
      <c r="I8" s="34">
        <v>11</v>
      </c>
      <c r="J8" s="34">
        <v>11</v>
      </c>
      <c r="K8" s="34">
        <v>11.1</v>
      </c>
      <c r="L8" s="34">
        <v>11.03</v>
      </c>
      <c r="M8" s="34">
        <v>11.12</v>
      </c>
      <c r="N8" s="34">
        <v>11.18</v>
      </c>
      <c r="O8" s="34">
        <v>11.11</v>
      </c>
      <c r="P8" s="34">
        <v>11.26</v>
      </c>
      <c r="Q8" s="34">
        <v>10.93</v>
      </c>
      <c r="R8" s="34">
        <v>11.07</v>
      </c>
      <c r="S8" s="34">
        <v>11.07</v>
      </c>
    </row>
    <row r="9" spans="1:27" s="389" customFormat="1" ht="12" customHeight="1" x14ac:dyDescent="0.2">
      <c r="A9" s="576"/>
      <c r="B9" s="507" t="s">
        <v>172</v>
      </c>
      <c r="C9" s="62">
        <v>6.7</v>
      </c>
      <c r="D9" s="62">
        <v>6.8</v>
      </c>
      <c r="E9" s="62">
        <v>6.7</v>
      </c>
      <c r="F9" s="62">
        <v>7.2</v>
      </c>
      <c r="G9" s="62">
        <v>7.4</v>
      </c>
      <c r="H9" s="62">
        <v>7</v>
      </c>
      <c r="I9" s="62">
        <v>7.5</v>
      </c>
      <c r="J9" s="62">
        <v>7.8</v>
      </c>
      <c r="K9" s="62">
        <v>8.35</v>
      </c>
      <c r="L9" s="62">
        <v>8.0399999999999991</v>
      </c>
      <c r="M9" s="62">
        <v>7.9</v>
      </c>
      <c r="N9" s="62">
        <v>7.99</v>
      </c>
      <c r="O9" s="62">
        <v>8.1300000000000008</v>
      </c>
      <c r="P9" s="62">
        <v>8.7200000000000006</v>
      </c>
      <c r="Q9" s="62">
        <v>8.57</v>
      </c>
      <c r="R9" s="62">
        <v>9.0299999999999994</v>
      </c>
      <c r="S9" s="62">
        <v>9</v>
      </c>
    </row>
    <row r="10" spans="1:27" s="389" customFormat="1" ht="12" customHeight="1" x14ac:dyDescent="0.2">
      <c r="A10" s="586" t="s">
        <v>140</v>
      </c>
      <c r="B10" s="532" t="s">
        <v>454</v>
      </c>
      <c r="C10" s="73">
        <v>10.1</v>
      </c>
      <c r="D10" s="73">
        <v>10.199999999999999</v>
      </c>
      <c r="E10" s="73">
        <v>10.4</v>
      </c>
      <c r="F10" s="73">
        <v>10.4</v>
      </c>
      <c r="G10" s="73">
        <v>10.5</v>
      </c>
      <c r="H10" s="73">
        <v>10.5</v>
      </c>
      <c r="I10" s="73">
        <v>10.5</v>
      </c>
      <c r="J10" s="73">
        <v>10.7</v>
      </c>
      <c r="K10" s="73">
        <v>10.55</v>
      </c>
      <c r="L10" s="73">
        <v>10.66</v>
      </c>
      <c r="M10" s="73">
        <v>10.73</v>
      </c>
      <c r="N10" s="73">
        <v>10.68</v>
      </c>
      <c r="O10" s="73">
        <v>10.77</v>
      </c>
      <c r="P10" s="73">
        <v>10.99</v>
      </c>
      <c r="Q10" s="73">
        <v>10.96</v>
      </c>
      <c r="R10" s="73">
        <v>11.23</v>
      </c>
      <c r="S10" s="73">
        <v>11.21</v>
      </c>
    </row>
    <row r="11" spans="1:27" s="389" customFormat="1" ht="12" customHeight="1" x14ac:dyDescent="0.2">
      <c r="A11" s="576"/>
      <c r="B11" s="509" t="s">
        <v>455</v>
      </c>
      <c r="C11" s="34">
        <v>7</v>
      </c>
      <c r="D11" s="34">
        <v>7.1</v>
      </c>
      <c r="E11" s="34">
        <v>7.3</v>
      </c>
      <c r="F11" s="34">
        <v>7.3</v>
      </c>
      <c r="G11" s="34">
        <v>7.5</v>
      </c>
      <c r="H11" s="34">
        <v>7.6</v>
      </c>
      <c r="I11" s="34">
        <v>7.6</v>
      </c>
      <c r="J11" s="34">
        <v>7.8</v>
      </c>
      <c r="K11" s="34">
        <v>8.2799999999999994</v>
      </c>
      <c r="L11" s="34">
        <v>8.2899999999999991</v>
      </c>
      <c r="M11" s="34">
        <v>8.4499999999999993</v>
      </c>
      <c r="N11" s="34">
        <v>8.56</v>
      </c>
      <c r="O11" s="34">
        <v>8.7200000000000006</v>
      </c>
      <c r="P11" s="34">
        <v>9.0299999999999994</v>
      </c>
      <c r="Q11" s="34">
        <v>9.26</v>
      </c>
      <c r="R11" s="34">
        <v>9.74</v>
      </c>
      <c r="S11" s="34">
        <v>9.77</v>
      </c>
    </row>
    <row r="12" spans="1:27" s="389" customFormat="1" ht="12" customHeight="1" x14ac:dyDescent="0.2">
      <c r="A12" s="576"/>
      <c r="B12" s="509" t="s">
        <v>456</v>
      </c>
      <c r="C12" s="34">
        <v>8.6999999999999993</v>
      </c>
      <c r="D12" s="34">
        <v>8.8000000000000007</v>
      </c>
      <c r="E12" s="34">
        <v>9</v>
      </c>
      <c r="F12" s="34">
        <v>9</v>
      </c>
      <c r="G12" s="34">
        <v>9.1</v>
      </c>
      <c r="H12" s="34">
        <v>9.1</v>
      </c>
      <c r="I12" s="34">
        <v>9.1</v>
      </c>
      <c r="J12" s="34">
        <v>9.3000000000000007</v>
      </c>
      <c r="K12" s="34">
        <v>9.57</v>
      </c>
      <c r="L12" s="34">
        <v>9.6300000000000008</v>
      </c>
      <c r="M12" s="34">
        <v>9.7200000000000006</v>
      </c>
      <c r="N12" s="34">
        <v>9.7200000000000006</v>
      </c>
      <c r="O12" s="34">
        <v>9.83</v>
      </c>
      <c r="P12" s="34">
        <v>10.08</v>
      </c>
      <c r="Q12" s="34">
        <v>10.17</v>
      </c>
      <c r="R12" s="34">
        <v>10.55</v>
      </c>
      <c r="S12" s="34">
        <v>10.54</v>
      </c>
    </row>
    <row r="13" spans="1:27" s="389" customFormat="1" ht="12" customHeight="1" x14ac:dyDescent="0.2">
      <c r="A13" s="576"/>
      <c r="B13" s="509" t="s">
        <v>457</v>
      </c>
      <c r="C13" s="28" t="s">
        <v>37</v>
      </c>
      <c r="D13" s="34">
        <v>8.1</v>
      </c>
      <c r="E13" s="34">
        <v>8.3000000000000007</v>
      </c>
      <c r="F13" s="34">
        <v>8.4</v>
      </c>
      <c r="G13" s="34">
        <v>8.5</v>
      </c>
      <c r="H13" s="34">
        <v>8.6</v>
      </c>
      <c r="I13" s="28" t="s">
        <v>37</v>
      </c>
      <c r="J13" s="28" t="s">
        <v>37</v>
      </c>
      <c r="K13" s="28" t="s">
        <v>37</v>
      </c>
      <c r="L13" s="28" t="s">
        <v>37</v>
      </c>
      <c r="M13" s="28" t="s">
        <v>37</v>
      </c>
      <c r="N13" s="28" t="s">
        <v>37</v>
      </c>
      <c r="O13" s="28" t="s">
        <v>37</v>
      </c>
      <c r="P13" s="28" t="s">
        <v>37</v>
      </c>
      <c r="Q13" s="28" t="s">
        <v>37</v>
      </c>
      <c r="R13" s="28" t="s">
        <v>37</v>
      </c>
      <c r="S13" s="28">
        <v>0</v>
      </c>
    </row>
    <row r="14" spans="1:27" s="389" customFormat="1" ht="12" customHeight="1" x14ac:dyDescent="0.2">
      <c r="A14" s="576"/>
      <c r="B14" s="509" t="s">
        <v>126</v>
      </c>
      <c r="C14" s="34">
        <v>7.9</v>
      </c>
      <c r="D14" s="34">
        <v>8</v>
      </c>
      <c r="E14" s="34">
        <v>8.1</v>
      </c>
      <c r="F14" s="34">
        <v>8.1</v>
      </c>
      <c r="G14" s="34">
        <v>8.1999999999999993</v>
      </c>
      <c r="H14" s="34">
        <v>8.3000000000000007</v>
      </c>
      <c r="I14" s="34">
        <v>8.1999999999999993</v>
      </c>
      <c r="J14" s="34">
        <v>8.4</v>
      </c>
      <c r="K14" s="34">
        <v>8.85</v>
      </c>
      <c r="L14" s="34">
        <v>8.89</v>
      </c>
      <c r="M14" s="34">
        <v>8.9499999999999993</v>
      </c>
      <c r="N14" s="34">
        <v>8.93</v>
      </c>
      <c r="O14" s="34">
        <v>9.0500000000000007</v>
      </c>
      <c r="P14" s="34">
        <v>9.2200000000000006</v>
      </c>
      <c r="Q14" s="34">
        <v>9.3000000000000007</v>
      </c>
      <c r="R14" s="34">
        <v>9.73</v>
      </c>
      <c r="S14" s="34">
        <v>9.7100000000000009</v>
      </c>
    </row>
    <row r="15" spans="1:27" s="389" customFormat="1" ht="12" customHeight="1" x14ac:dyDescent="0.2">
      <c r="A15" s="587"/>
      <c r="B15" s="507" t="s">
        <v>172</v>
      </c>
      <c r="C15" s="72">
        <v>4.3</v>
      </c>
      <c r="D15" s="72">
        <v>4.4000000000000004</v>
      </c>
      <c r="E15" s="72">
        <v>4.4000000000000004</v>
      </c>
      <c r="F15" s="72">
        <v>4.5</v>
      </c>
      <c r="G15" s="72">
        <v>4.7</v>
      </c>
      <c r="H15" s="72">
        <v>4.7</v>
      </c>
      <c r="I15" s="72">
        <v>4.9000000000000004</v>
      </c>
      <c r="J15" s="72">
        <v>5.0999999999999996</v>
      </c>
      <c r="K15" s="72">
        <v>5.29</v>
      </c>
      <c r="L15" s="72">
        <v>5.31</v>
      </c>
      <c r="M15" s="72">
        <v>5.37</v>
      </c>
      <c r="N15" s="72">
        <v>5.44</v>
      </c>
      <c r="O15" s="72">
        <v>5.71</v>
      </c>
      <c r="P15" s="72">
        <v>5.69</v>
      </c>
      <c r="Q15" s="72">
        <v>5.87</v>
      </c>
      <c r="R15" s="72">
        <v>6.27</v>
      </c>
      <c r="S15" s="72">
        <v>6.33</v>
      </c>
    </row>
    <row r="16" spans="1:27" s="389" customFormat="1" ht="12" customHeight="1" x14ac:dyDescent="0.2">
      <c r="A16" s="576" t="s">
        <v>141</v>
      </c>
      <c r="B16" s="532" t="s">
        <v>454</v>
      </c>
      <c r="C16" s="74">
        <v>10</v>
      </c>
      <c r="D16" s="74">
        <v>10.3</v>
      </c>
      <c r="E16" s="74">
        <v>10.4</v>
      </c>
      <c r="F16" s="74">
        <v>10.5</v>
      </c>
      <c r="G16" s="74">
        <v>10.7</v>
      </c>
      <c r="H16" s="74">
        <v>10.3</v>
      </c>
      <c r="I16" s="74">
        <v>10.4</v>
      </c>
      <c r="J16" s="74">
        <v>10.6</v>
      </c>
      <c r="K16" s="74">
        <v>10.37</v>
      </c>
      <c r="L16" s="74">
        <v>10.39</v>
      </c>
      <c r="M16" s="74">
        <v>10.54</v>
      </c>
      <c r="N16" s="74">
        <v>10.64</v>
      </c>
      <c r="O16" s="74">
        <v>10.63</v>
      </c>
      <c r="P16" s="74">
        <v>10.76</v>
      </c>
      <c r="Q16" s="74">
        <v>10.86</v>
      </c>
      <c r="R16" s="74">
        <v>11.14</v>
      </c>
      <c r="S16" s="74">
        <v>10.97</v>
      </c>
    </row>
    <row r="17" spans="1:19" s="389" customFormat="1" ht="12" customHeight="1" x14ac:dyDescent="0.2">
      <c r="A17" s="576"/>
      <c r="B17" s="509" t="s">
        <v>455</v>
      </c>
      <c r="C17" s="34">
        <v>6.5</v>
      </c>
      <c r="D17" s="34">
        <v>6.6</v>
      </c>
      <c r="E17" s="34">
        <v>6.8</v>
      </c>
      <c r="F17" s="34">
        <v>6.9</v>
      </c>
      <c r="G17" s="34">
        <v>7.1</v>
      </c>
      <c r="H17" s="34">
        <v>6.5</v>
      </c>
      <c r="I17" s="34">
        <v>6.6</v>
      </c>
      <c r="J17" s="34">
        <v>6.7</v>
      </c>
      <c r="K17" s="34">
        <v>6.62</v>
      </c>
      <c r="L17" s="34">
        <v>6.8</v>
      </c>
      <c r="M17" s="34">
        <v>6.94</v>
      </c>
      <c r="N17" s="34">
        <v>7.11</v>
      </c>
      <c r="O17" s="34">
        <v>7.3</v>
      </c>
      <c r="P17" s="34">
        <v>7.53</v>
      </c>
      <c r="Q17" s="34">
        <v>7.8</v>
      </c>
      <c r="R17" s="34">
        <v>7.98</v>
      </c>
      <c r="S17" s="34">
        <v>8.0399999999999991</v>
      </c>
    </row>
    <row r="18" spans="1:19" s="389" customFormat="1" ht="12" customHeight="1" x14ac:dyDescent="0.2">
      <c r="A18" s="576"/>
      <c r="B18" s="509" t="s">
        <v>456</v>
      </c>
      <c r="C18" s="34">
        <v>8.1999999999999993</v>
      </c>
      <c r="D18" s="34">
        <v>8.3000000000000007</v>
      </c>
      <c r="E18" s="34">
        <v>8.4</v>
      </c>
      <c r="F18" s="34">
        <v>8.5</v>
      </c>
      <c r="G18" s="34">
        <v>8.6999999999999993</v>
      </c>
      <c r="H18" s="34">
        <v>8.3000000000000007</v>
      </c>
      <c r="I18" s="34">
        <v>8.3000000000000007</v>
      </c>
      <c r="J18" s="34">
        <v>8.4</v>
      </c>
      <c r="K18" s="34">
        <v>8.49</v>
      </c>
      <c r="L18" s="34">
        <v>8.59</v>
      </c>
      <c r="M18" s="34">
        <v>8.74</v>
      </c>
      <c r="N18" s="34">
        <v>8.89</v>
      </c>
      <c r="O18" s="34">
        <v>8.99</v>
      </c>
      <c r="P18" s="34">
        <v>9.18</v>
      </c>
      <c r="Q18" s="34">
        <v>9.3800000000000008</v>
      </c>
      <c r="R18" s="34">
        <v>9.6300000000000008</v>
      </c>
      <c r="S18" s="34">
        <v>9.59</v>
      </c>
    </row>
    <row r="19" spans="1:19" s="389" customFormat="1" ht="12" customHeight="1" x14ac:dyDescent="0.2">
      <c r="A19" s="576"/>
      <c r="B19" s="509" t="s">
        <v>457</v>
      </c>
      <c r="C19" s="28" t="s">
        <v>37</v>
      </c>
      <c r="D19" s="34">
        <v>7.6</v>
      </c>
      <c r="E19" s="34">
        <v>7.7</v>
      </c>
      <c r="F19" s="34">
        <v>7.8</v>
      </c>
      <c r="G19" s="34">
        <v>8</v>
      </c>
      <c r="H19" s="34">
        <v>7.5</v>
      </c>
      <c r="I19" s="28" t="s">
        <v>37</v>
      </c>
      <c r="J19" s="28" t="s">
        <v>37</v>
      </c>
      <c r="K19" s="28" t="s">
        <v>37</v>
      </c>
      <c r="L19" s="28" t="s">
        <v>37</v>
      </c>
      <c r="M19" s="28" t="s">
        <v>37</v>
      </c>
      <c r="N19" s="28" t="s">
        <v>37</v>
      </c>
      <c r="O19" s="28" t="s">
        <v>37</v>
      </c>
      <c r="P19" s="28" t="s">
        <v>37</v>
      </c>
      <c r="Q19" s="28" t="s">
        <v>37</v>
      </c>
      <c r="R19" s="28" t="s">
        <v>37</v>
      </c>
      <c r="S19" s="28">
        <v>0</v>
      </c>
    </row>
    <row r="20" spans="1:19" s="389" customFormat="1" ht="12" customHeight="1" x14ac:dyDescent="0.2">
      <c r="A20" s="576"/>
      <c r="B20" s="509" t="s">
        <v>126</v>
      </c>
      <c r="C20" s="34">
        <v>7.2</v>
      </c>
      <c r="D20" s="34">
        <v>7.4</v>
      </c>
      <c r="E20" s="34">
        <v>7.5</v>
      </c>
      <c r="F20" s="34">
        <v>7.5</v>
      </c>
      <c r="G20" s="34">
        <v>7.6</v>
      </c>
      <c r="H20" s="34">
        <v>7.3</v>
      </c>
      <c r="I20" s="34">
        <v>7.3</v>
      </c>
      <c r="J20" s="34">
        <v>7.3</v>
      </c>
      <c r="K20" s="34">
        <v>7.49</v>
      </c>
      <c r="L20" s="34">
        <v>7.51</v>
      </c>
      <c r="M20" s="34">
        <v>7.59</v>
      </c>
      <c r="N20" s="34">
        <v>7.68</v>
      </c>
      <c r="O20" s="34">
        <v>7.73</v>
      </c>
      <c r="P20" s="34">
        <v>7.9</v>
      </c>
      <c r="Q20" s="34">
        <v>8.0299999999999994</v>
      </c>
      <c r="R20" s="34">
        <v>8.25</v>
      </c>
      <c r="S20" s="34">
        <v>8.19</v>
      </c>
    </row>
    <row r="21" spans="1:19" s="389" customFormat="1" ht="12" customHeight="1" x14ac:dyDescent="0.2">
      <c r="A21" s="576"/>
      <c r="B21" s="507" t="s">
        <v>172</v>
      </c>
      <c r="C21" s="62">
        <v>3.9</v>
      </c>
      <c r="D21" s="62">
        <v>4</v>
      </c>
      <c r="E21" s="62">
        <v>4</v>
      </c>
      <c r="F21" s="62">
        <v>4.0999999999999996</v>
      </c>
      <c r="G21" s="62">
        <v>4.3</v>
      </c>
      <c r="H21" s="62">
        <v>4.0999999999999996</v>
      </c>
      <c r="I21" s="62">
        <v>4.4000000000000004</v>
      </c>
      <c r="J21" s="62">
        <v>4.3</v>
      </c>
      <c r="K21" s="62">
        <v>5.24</v>
      </c>
      <c r="L21" s="62">
        <v>4.16</v>
      </c>
      <c r="M21" s="62">
        <v>4.2300000000000004</v>
      </c>
      <c r="N21" s="62">
        <v>4.3099999999999996</v>
      </c>
      <c r="O21" s="62">
        <v>4.41</v>
      </c>
      <c r="P21" s="62">
        <v>4.68</v>
      </c>
      <c r="Q21" s="62">
        <v>4.7699999999999996</v>
      </c>
      <c r="R21" s="62">
        <v>4.88</v>
      </c>
      <c r="S21" s="62">
        <v>4.91</v>
      </c>
    </row>
    <row r="22" spans="1:19" s="389" customFormat="1" ht="12" customHeight="1" x14ac:dyDescent="0.2">
      <c r="A22" s="586" t="s">
        <v>230</v>
      </c>
      <c r="B22" s="532" t="s">
        <v>454</v>
      </c>
      <c r="C22" s="73">
        <v>10</v>
      </c>
      <c r="D22" s="73">
        <v>10.199999999999999</v>
      </c>
      <c r="E22" s="73">
        <v>10.4</v>
      </c>
      <c r="F22" s="73">
        <v>10.6</v>
      </c>
      <c r="G22" s="73">
        <v>10.6</v>
      </c>
      <c r="H22" s="73">
        <v>10.1</v>
      </c>
      <c r="I22" s="73">
        <v>10.3</v>
      </c>
      <c r="J22" s="73">
        <v>10.5</v>
      </c>
      <c r="K22" s="73">
        <v>10.08</v>
      </c>
      <c r="L22" s="73">
        <v>10.16</v>
      </c>
      <c r="M22" s="73">
        <v>10.199999999999999</v>
      </c>
      <c r="N22" s="73">
        <v>10.33</v>
      </c>
      <c r="O22" s="73">
        <v>10.41</v>
      </c>
      <c r="P22" s="73">
        <v>10.57</v>
      </c>
      <c r="Q22" s="73">
        <v>10.74</v>
      </c>
      <c r="R22" s="73">
        <v>10.88</v>
      </c>
      <c r="S22" s="73">
        <v>10.83</v>
      </c>
    </row>
    <row r="23" spans="1:19" s="389" customFormat="1" ht="12" customHeight="1" x14ac:dyDescent="0.2">
      <c r="A23" s="576"/>
      <c r="B23" s="509" t="s">
        <v>455</v>
      </c>
      <c r="C23" s="34">
        <v>6.9</v>
      </c>
      <c r="D23" s="34">
        <v>7</v>
      </c>
      <c r="E23" s="34">
        <v>7.2</v>
      </c>
      <c r="F23" s="34">
        <v>7.3</v>
      </c>
      <c r="G23" s="34">
        <v>7.4</v>
      </c>
      <c r="H23" s="34">
        <v>6.7</v>
      </c>
      <c r="I23" s="34">
        <v>6.8</v>
      </c>
      <c r="J23" s="34">
        <v>6.9</v>
      </c>
      <c r="K23" s="34">
        <v>6.71</v>
      </c>
      <c r="L23" s="34">
        <v>6.85</v>
      </c>
      <c r="M23" s="34">
        <v>6.96</v>
      </c>
      <c r="N23" s="34">
        <v>7.01</v>
      </c>
      <c r="O23" s="34">
        <v>7.16</v>
      </c>
      <c r="P23" s="34">
        <v>7.4</v>
      </c>
      <c r="Q23" s="34">
        <v>7.66</v>
      </c>
      <c r="R23" s="34">
        <v>7.97</v>
      </c>
      <c r="S23" s="34">
        <v>8.1199999999999992</v>
      </c>
    </row>
    <row r="24" spans="1:19" s="389" customFormat="1" ht="12" customHeight="1" x14ac:dyDescent="0.2">
      <c r="A24" s="576"/>
      <c r="B24" s="509" t="s">
        <v>456</v>
      </c>
      <c r="C24" s="34">
        <v>8.5</v>
      </c>
      <c r="D24" s="34">
        <v>8.6</v>
      </c>
      <c r="E24" s="34">
        <v>8.6999999999999993</v>
      </c>
      <c r="F24" s="34">
        <v>9</v>
      </c>
      <c r="G24" s="34">
        <v>9</v>
      </c>
      <c r="H24" s="34">
        <v>8.4</v>
      </c>
      <c r="I24" s="34">
        <v>8.4</v>
      </c>
      <c r="J24" s="34">
        <v>8.5</v>
      </c>
      <c r="K24" s="34">
        <v>8.41</v>
      </c>
      <c r="L24" s="34">
        <v>8.52</v>
      </c>
      <c r="M24" s="34">
        <v>8.59</v>
      </c>
      <c r="N24" s="34">
        <v>8.68</v>
      </c>
      <c r="O24" s="34">
        <v>8.81</v>
      </c>
      <c r="P24" s="34">
        <v>9.02</v>
      </c>
      <c r="Q24" s="34">
        <v>9.26</v>
      </c>
      <c r="R24" s="34">
        <v>9.49</v>
      </c>
      <c r="S24" s="34">
        <v>9.56</v>
      </c>
    </row>
    <row r="25" spans="1:19" s="389" customFormat="1" ht="12" customHeight="1" x14ac:dyDescent="0.2">
      <c r="A25" s="576"/>
      <c r="B25" s="509" t="s">
        <v>457</v>
      </c>
      <c r="C25" s="28" t="s">
        <v>37</v>
      </c>
      <c r="D25" s="34">
        <v>7.9</v>
      </c>
      <c r="E25" s="34">
        <v>8</v>
      </c>
      <c r="F25" s="34">
        <v>8.1999999999999993</v>
      </c>
      <c r="G25" s="34">
        <v>8.3000000000000007</v>
      </c>
      <c r="H25" s="34">
        <v>7.5</v>
      </c>
      <c r="I25" s="28" t="s">
        <v>37</v>
      </c>
      <c r="J25" s="28" t="s">
        <v>37</v>
      </c>
      <c r="K25" s="28" t="s">
        <v>37</v>
      </c>
      <c r="L25" s="28" t="s">
        <v>37</v>
      </c>
      <c r="M25" s="28" t="s">
        <v>37</v>
      </c>
      <c r="N25" s="28" t="s">
        <v>37</v>
      </c>
      <c r="O25" s="28" t="s">
        <v>37</v>
      </c>
      <c r="P25" s="28" t="s">
        <v>37</v>
      </c>
      <c r="Q25" s="28" t="s">
        <v>37</v>
      </c>
      <c r="R25" s="28" t="s">
        <v>37</v>
      </c>
      <c r="S25" s="28">
        <v>0</v>
      </c>
    </row>
    <row r="26" spans="1:19" s="389" customFormat="1" ht="12" customHeight="1" x14ac:dyDescent="0.2">
      <c r="A26" s="576"/>
      <c r="B26" s="509" t="s">
        <v>126</v>
      </c>
      <c r="C26" s="34">
        <v>7.7</v>
      </c>
      <c r="D26" s="34">
        <v>7.8</v>
      </c>
      <c r="E26" s="34">
        <v>7.9</v>
      </c>
      <c r="F26" s="34">
        <v>8.1</v>
      </c>
      <c r="G26" s="34">
        <v>8.1</v>
      </c>
      <c r="H26" s="34">
        <v>7.5</v>
      </c>
      <c r="I26" s="34">
        <v>7.5</v>
      </c>
      <c r="J26" s="34">
        <v>7.6</v>
      </c>
      <c r="K26" s="34">
        <v>7.52</v>
      </c>
      <c r="L26" s="34">
        <v>7.6</v>
      </c>
      <c r="M26" s="34">
        <v>7.62</v>
      </c>
      <c r="N26" s="34">
        <v>7.65</v>
      </c>
      <c r="O26" s="34">
        <v>7.72</v>
      </c>
      <c r="P26" s="34">
        <v>7.9</v>
      </c>
      <c r="Q26" s="34">
        <v>8.06</v>
      </c>
      <c r="R26" s="34">
        <v>8.31</v>
      </c>
      <c r="S26" s="34">
        <v>8.34</v>
      </c>
    </row>
    <row r="27" spans="1:19" s="389" customFormat="1" ht="12" customHeight="1" x14ac:dyDescent="0.2">
      <c r="A27" s="587"/>
      <c r="B27" s="507" t="s">
        <v>172</v>
      </c>
      <c r="C27" s="72">
        <v>4.5</v>
      </c>
      <c r="D27" s="72">
        <v>4.5</v>
      </c>
      <c r="E27" s="72">
        <v>4.5999999999999996</v>
      </c>
      <c r="F27" s="72">
        <v>4.8</v>
      </c>
      <c r="G27" s="72">
        <v>4.8</v>
      </c>
      <c r="H27" s="72">
        <v>4.5</v>
      </c>
      <c r="I27" s="72">
        <v>4.4000000000000004</v>
      </c>
      <c r="J27" s="72">
        <v>4.5</v>
      </c>
      <c r="K27" s="72">
        <v>4.4000000000000004</v>
      </c>
      <c r="L27" s="72">
        <v>4.55</v>
      </c>
      <c r="M27" s="72">
        <v>4.54</v>
      </c>
      <c r="N27" s="72">
        <v>4.5199999999999996</v>
      </c>
      <c r="O27" s="72">
        <v>4.58</v>
      </c>
      <c r="P27" s="72">
        <v>4.7699999999999996</v>
      </c>
      <c r="Q27" s="72">
        <v>4.87</v>
      </c>
      <c r="R27" s="72">
        <v>5.05</v>
      </c>
      <c r="S27" s="72">
        <v>5.1100000000000003</v>
      </c>
    </row>
    <row r="28" spans="1:19" s="389" customFormat="1" ht="12" customHeight="1" x14ac:dyDescent="0.2">
      <c r="A28" s="576" t="s">
        <v>142</v>
      </c>
      <c r="B28" s="532" t="s">
        <v>454</v>
      </c>
      <c r="C28" s="74">
        <v>9.9</v>
      </c>
      <c r="D28" s="74">
        <v>9.9</v>
      </c>
      <c r="E28" s="74">
        <v>10.199999999999999</v>
      </c>
      <c r="F28" s="74">
        <v>10.199999999999999</v>
      </c>
      <c r="G28" s="74">
        <v>10.199999999999999</v>
      </c>
      <c r="H28" s="74">
        <v>10.1</v>
      </c>
      <c r="I28" s="74">
        <v>10.3</v>
      </c>
      <c r="J28" s="74">
        <v>10.4</v>
      </c>
      <c r="K28" s="74">
        <v>10.16</v>
      </c>
      <c r="L28" s="74">
        <v>10.19</v>
      </c>
      <c r="M28" s="74">
        <v>10.31</v>
      </c>
      <c r="N28" s="74">
        <v>10.210000000000001</v>
      </c>
      <c r="O28" s="74">
        <v>10.3</v>
      </c>
      <c r="P28" s="74">
        <v>10.52</v>
      </c>
      <c r="Q28" s="74">
        <v>10.69</v>
      </c>
      <c r="R28" s="74">
        <v>10.86</v>
      </c>
      <c r="S28" s="74">
        <v>10.79</v>
      </c>
    </row>
    <row r="29" spans="1:19" s="389" customFormat="1" ht="12" customHeight="1" x14ac:dyDescent="0.2">
      <c r="A29" s="576"/>
      <c r="B29" s="509" t="s">
        <v>455</v>
      </c>
      <c r="C29" s="34">
        <v>7.3</v>
      </c>
      <c r="D29" s="34">
        <v>7.3</v>
      </c>
      <c r="E29" s="34">
        <v>7.5</v>
      </c>
      <c r="F29" s="34">
        <v>7.8</v>
      </c>
      <c r="G29" s="34">
        <v>7.7</v>
      </c>
      <c r="H29" s="34">
        <v>7.4</v>
      </c>
      <c r="I29" s="34">
        <v>7.5</v>
      </c>
      <c r="J29" s="34">
        <v>7.9</v>
      </c>
      <c r="K29" s="34">
        <v>7.88</v>
      </c>
      <c r="L29" s="34">
        <v>8.02</v>
      </c>
      <c r="M29" s="34">
        <v>8.2100000000000009</v>
      </c>
      <c r="N29" s="34">
        <v>8.2200000000000006</v>
      </c>
      <c r="O29" s="34">
        <v>8.32</v>
      </c>
      <c r="P29" s="34">
        <v>8.49</v>
      </c>
      <c r="Q29" s="34">
        <v>8.7899999999999991</v>
      </c>
      <c r="R29" s="34">
        <v>9.17</v>
      </c>
      <c r="S29" s="34">
        <v>9.2200000000000006</v>
      </c>
    </row>
    <row r="30" spans="1:19" s="389" customFormat="1" ht="12" customHeight="1" x14ac:dyDescent="0.2">
      <c r="A30" s="576"/>
      <c r="B30" s="509" t="s">
        <v>456</v>
      </c>
      <c r="C30" s="34">
        <v>8.8000000000000007</v>
      </c>
      <c r="D30" s="34">
        <v>8.8000000000000007</v>
      </c>
      <c r="E30" s="34">
        <v>9</v>
      </c>
      <c r="F30" s="34">
        <v>9.1999999999999993</v>
      </c>
      <c r="G30" s="34">
        <v>9.1</v>
      </c>
      <c r="H30" s="34">
        <v>8.9</v>
      </c>
      <c r="I30" s="34">
        <v>9</v>
      </c>
      <c r="J30" s="34">
        <v>9.1999999999999993</v>
      </c>
      <c r="K30" s="34">
        <v>9.1999999999999993</v>
      </c>
      <c r="L30" s="34">
        <v>9.2799999999999994</v>
      </c>
      <c r="M30" s="34">
        <v>9.41</v>
      </c>
      <c r="N30" s="34">
        <v>9.35</v>
      </c>
      <c r="O30" s="34">
        <v>9.43</v>
      </c>
      <c r="P30" s="34">
        <v>9.6300000000000008</v>
      </c>
      <c r="Q30" s="34">
        <v>9.85</v>
      </c>
      <c r="R30" s="34">
        <v>10.119999999999999</v>
      </c>
      <c r="S30" s="34">
        <v>10.1</v>
      </c>
    </row>
    <row r="31" spans="1:19" s="389" customFormat="1" ht="12" customHeight="1" x14ac:dyDescent="0.2">
      <c r="A31" s="415"/>
      <c r="B31" s="509" t="s">
        <v>457</v>
      </c>
      <c r="C31" s="28" t="s">
        <v>37</v>
      </c>
      <c r="D31" s="34">
        <v>8.3000000000000007</v>
      </c>
      <c r="E31" s="34">
        <v>8.5</v>
      </c>
      <c r="F31" s="34">
        <v>8.6999999999999993</v>
      </c>
      <c r="G31" s="34">
        <v>8.6</v>
      </c>
      <c r="H31" s="34">
        <v>8.4</v>
      </c>
      <c r="I31" s="28" t="s">
        <v>37</v>
      </c>
      <c r="J31" s="28" t="s">
        <v>37</v>
      </c>
      <c r="K31" s="28" t="s">
        <v>37</v>
      </c>
      <c r="L31" s="28" t="s">
        <v>37</v>
      </c>
      <c r="M31" s="28" t="s">
        <v>37</v>
      </c>
      <c r="N31" s="28" t="s">
        <v>37</v>
      </c>
      <c r="O31" s="28" t="s">
        <v>37</v>
      </c>
      <c r="P31" s="28" t="s">
        <v>37</v>
      </c>
      <c r="Q31" s="28" t="s">
        <v>37</v>
      </c>
      <c r="R31" s="28" t="s">
        <v>37</v>
      </c>
      <c r="S31" s="28">
        <v>0</v>
      </c>
    </row>
    <row r="32" spans="1:19" s="389" customFormat="1" ht="12" customHeight="1" x14ac:dyDescent="0.2">
      <c r="A32" s="415"/>
      <c r="B32" s="509" t="s">
        <v>126</v>
      </c>
      <c r="C32" s="62">
        <v>8</v>
      </c>
      <c r="D32" s="62">
        <v>8</v>
      </c>
      <c r="E32" s="62">
        <v>8.1</v>
      </c>
      <c r="F32" s="62">
        <v>8.3000000000000007</v>
      </c>
      <c r="G32" s="62">
        <v>8.3000000000000007</v>
      </c>
      <c r="H32" s="62">
        <v>8.1</v>
      </c>
      <c r="I32" s="62">
        <v>8.1999999999999993</v>
      </c>
      <c r="J32" s="62">
        <v>8.4</v>
      </c>
      <c r="K32" s="62">
        <v>8.44</v>
      </c>
      <c r="L32" s="62">
        <v>8.5</v>
      </c>
      <c r="M32" s="62">
        <v>8.59</v>
      </c>
      <c r="N32" s="62">
        <v>8.51</v>
      </c>
      <c r="O32" s="62">
        <v>8.56</v>
      </c>
      <c r="P32" s="62">
        <v>8.73</v>
      </c>
      <c r="Q32" s="62">
        <v>8.93</v>
      </c>
      <c r="R32" s="62">
        <v>9.26</v>
      </c>
      <c r="S32" s="62">
        <v>9.25</v>
      </c>
    </row>
    <row r="33" spans="1:24" s="389" customFormat="1" ht="12" customHeight="1" x14ac:dyDescent="0.2">
      <c r="A33" s="588"/>
      <c r="B33" s="507" t="s">
        <v>172</v>
      </c>
      <c r="C33" s="72">
        <v>3.9</v>
      </c>
      <c r="D33" s="72">
        <v>4</v>
      </c>
      <c r="E33" s="72">
        <v>4.0999999999999996</v>
      </c>
      <c r="F33" s="72">
        <v>4.4000000000000004</v>
      </c>
      <c r="G33" s="72">
        <v>4.4000000000000004</v>
      </c>
      <c r="H33" s="72">
        <v>4.3</v>
      </c>
      <c r="I33" s="72">
        <v>4.5</v>
      </c>
      <c r="J33" s="72">
        <v>4.7</v>
      </c>
      <c r="K33" s="72">
        <v>4.82</v>
      </c>
      <c r="L33" s="72">
        <v>4.93</v>
      </c>
      <c r="M33" s="72">
        <v>4.91</v>
      </c>
      <c r="N33" s="72">
        <v>4.8899999999999997</v>
      </c>
      <c r="O33" s="72">
        <v>4.91</v>
      </c>
      <c r="P33" s="72">
        <v>5.0999999999999996</v>
      </c>
      <c r="Q33" s="72">
        <v>5.39</v>
      </c>
      <c r="R33" s="72">
        <v>5.8</v>
      </c>
      <c r="S33" s="72">
        <v>5.98</v>
      </c>
    </row>
    <row r="34" spans="1:24" ht="12" customHeight="1" x14ac:dyDescent="0.2">
      <c r="T34" s="389"/>
      <c r="U34" s="389"/>
      <c r="V34" s="389"/>
      <c r="W34" s="389"/>
      <c r="X34" s="389"/>
    </row>
    <row r="35" spans="1:24" ht="12" customHeight="1" x14ac:dyDescent="0.2">
      <c r="A35" s="385" t="s">
        <v>291</v>
      </c>
    </row>
  </sheetData>
  <phoneticPr fontId="16" type="noConversion"/>
  <printOptions horizontalCentered="1"/>
  <pageMargins left="0.7" right="0.7" top="0.75" bottom="0.75" header="0.3" footer="0.3"/>
  <pageSetup paperSize="9" scale="5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M83"/>
  <sheetViews>
    <sheetView zoomScaleNormal="100" workbookViewId="0">
      <pane xSplit="1" ySplit="4" topLeftCell="BT5" activePane="bottomRight" state="frozen"/>
      <selection pane="topRight"/>
      <selection pane="bottomLeft"/>
      <selection pane="bottomRight"/>
    </sheetView>
  </sheetViews>
  <sheetFormatPr defaultColWidth="9.125" defaultRowHeight="12.75" x14ac:dyDescent="0.2"/>
  <cols>
    <col min="1" max="1" width="20.375" style="385" customWidth="1"/>
    <col min="2" max="91" width="9.375" style="385" customWidth="1"/>
    <col min="92" max="16384" width="9.125" style="482"/>
  </cols>
  <sheetData>
    <row r="1" spans="1:91" s="544" customFormat="1" ht="12" customHeight="1" x14ac:dyDescent="0.35">
      <c r="A1" s="405" t="s">
        <v>434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T1" s="385"/>
      <c r="AU1" s="385"/>
      <c r="AV1" s="385"/>
      <c r="AW1" s="385"/>
      <c r="AX1" s="385"/>
      <c r="AY1" s="385"/>
      <c r="AZ1" s="385"/>
      <c r="BA1" s="385"/>
      <c r="BB1" s="385"/>
      <c r="BC1" s="385"/>
      <c r="BD1" s="385"/>
      <c r="BE1" s="385"/>
      <c r="BF1" s="385"/>
      <c r="BG1" s="385"/>
      <c r="BH1" s="385"/>
      <c r="BI1" s="385"/>
      <c r="BJ1" s="385"/>
      <c r="BK1" s="385"/>
      <c r="BL1" s="385"/>
      <c r="BM1" s="385"/>
      <c r="BN1" s="385"/>
      <c r="BO1" s="385"/>
      <c r="BP1" s="385"/>
      <c r="BQ1" s="385"/>
      <c r="BR1" s="385"/>
      <c r="BS1" s="385"/>
      <c r="BT1" s="385"/>
      <c r="BU1" s="385"/>
      <c r="BV1" s="385"/>
      <c r="BW1" s="385"/>
      <c r="BX1" s="385"/>
      <c r="BY1" s="385"/>
      <c r="BZ1" s="385"/>
      <c r="CA1" s="385"/>
      <c r="CB1" s="385"/>
      <c r="CC1" s="385"/>
      <c r="CD1" s="385"/>
      <c r="CE1" s="385"/>
      <c r="CF1" s="385"/>
      <c r="CG1" s="385"/>
      <c r="CH1" s="385"/>
      <c r="CI1" s="385"/>
      <c r="CJ1" s="385"/>
      <c r="CK1" s="385"/>
      <c r="CL1" s="385"/>
      <c r="CM1" s="385"/>
    </row>
    <row r="2" spans="1:91" s="547" customFormat="1" ht="12" customHeight="1" x14ac:dyDescent="0.2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  <c r="AN2" s="385"/>
      <c r="AO2" s="385"/>
      <c r="AP2" s="385"/>
      <c r="AQ2" s="385"/>
      <c r="AR2" s="385"/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/>
      <c r="BE2" s="385"/>
      <c r="BF2" s="385"/>
      <c r="BG2" s="385"/>
      <c r="BH2" s="385"/>
      <c r="BI2" s="385"/>
      <c r="BJ2" s="385"/>
      <c r="BK2" s="385"/>
      <c r="BL2" s="385"/>
      <c r="BM2" s="385"/>
      <c r="BN2" s="385"/>
      <c r="BO2" s="385"/>
      <c r="BP2" s="385"/>
      <c r="BQ2" s="385"/>
      <c r="BR2" s="385"/>
      <c r="BS2" s="385"/>
      <c r="BT2" s="385"/>
      <c r="BU2" s="385"/>
      <c r="BV2" s="385"/>
      <c r="BW2" s="385"/>
      <c r="BX2" s="385"/>
      <c r="BY2" s="385"/>
      <c r="BZ2" s="385"/>
      <c r="CA2" s="385"/>
      <c r="CB2" s="385"/>
      <c r="CC2" s="385"/>
      <c r="CD2" s="385"/>
      <c r="CE2" s="385"/>
      <c r="CF2" s="385"/>
      <c r="CG2" s="385"/>
      <c r="CH2" s="385"/>
      <c r="CI2" s="385"/>
      <c r="CJ2" s="385"/>
      <c r="CK2" s="385"/>
      <c r="CL2" s="385"/>
      <c r="CM2" s="384" t="s">
        <v>180</v>
      </c>
    </row>
    <row r="3" spans="1:91" s="547" customFormat="1" ht="12" customHeight="1" x14ac:dyDescent="0.2">
      <c r="A3" s="760" t="s">
        <v>343</v>
      </c>
      <c r="B3" s="762">
        <v>2549</v>
      </c>
      <c r="C3" s="756"/>
      <c r="D3" s="756"/>
      <c r="E3" s="756"/>
      <c r="F3" s="757"/>
      <c r="G3" s="762">
        <v>2550</v>
      </c>
      <c r="H3" s="756"/>
      <c r="I3" s="756"/>
      <c r="J3" s="756"/>
      <c r="K3" s="757"/>
      <c r="L3" s="762">
        <v>2551</v>
      </c>
      <c r="M3" s="756"/>
      <c r="N3" s="756"/>
      <c r="O3" s="756"/>
      <c r="P3" s="757"/>
      <c r="Q3" s="762">
        <v>2552</v>
      </c>
      <c r="R3" s="756"/>
      <c r="S3" s="756"/>
      <c r="T3" s="756"/>
      <c r="U3" s="757"/>
      <c r="V3" s="762">
        <v>2553</v>
      </c>
      <c r="W3" s="756"/>
      <c r="X3" s="756"/>
      <c r="Y3" s="756"/>
      <c r="Z3" s="757"/>
      <c r="AA3" s="762">
        <v>2554</v>
      </c>
      <c r="AB3" s="756"/>
      <c r="AC3" s="756"/>
      <c r="AD3" s="756"/>
      <c r="AE3" s="757"/>
      <c r="AF3" s="762">
        <v>2555</v>
      </c>
      <c r="AG3" s="756"/>
      <c r="AH3" s="756"/>
      <c r="AI3" s="756"/>
      <c r="AJ3" s="757"/>
      <c r="AK3" s="762">
        <v>2556</v>
      </c>
      <c r="AL3" s="756"/>
      <c r="AM3" s="756"/>
      <c r="AN3" s="756"/>
      <c r="AO3" s="757"/>
      <c r="AP3" s="762">
        <v>2557</v>
      </c>
      <c r="AQ3" s="756"/>
      <c r="AR3" s="756"/>
      <c r="AS3" s="756"/>
      <c r="AT3" s="757"/>
      <c r="AU3" s="762">
        <v>2558</v>
      </c>
      <c r="AV3" s="756"/>
      <c r="AW3" s="756"/>
      <c r="AX3" s="756"/>
      <c r="AY3" s="757"/>
      <c r="AZ3" s="762">
        <v>2559</v>
      </c>
      <c r="BA3" s="756"/>
      <c r="BB3" s="756"/>
      <c r="BC3" s="756"/>
      <c r="BD3" s="757"/>
      <c r="BE3" s="762">
        <v>2560</v>
      </c>
      <c r="BF3" s="756"/>
      <c r="BG3" s="756"/>
      <c r="BH3" s="756"/>
      <c r="BI3" s="757"/>
      <c r="BJ3" s="786">
        <v>2561</v>
      </c>
      <c r="BK3" s="786"/>
      <c r="BL3" s="786"/>
      <c r="BM3" s="786"/>
      <c r="BN3" s="786"/>
      <c r="BO3" s="786">
        <v>2562</v>
      </c>
      <c r="BP3" s="786"/>
      <c r="BQ3" s="786"/>
      <c r="BR3" s="786"/>
      <c r="BS3" s="786"/>
      <c r="BT3" s="786">
        <v>2563</v>
      </c>
      <c r="BU3" s="786"/>
      <c r="BV3" s="786"/>
      <c r="BW3" s="786"/>
      <c r="BX3" s="786"/>
      <c r="BY3" s="786">
        <v>2564</v>
      </c>
      <c r="BZ3" s="786"/>
      <c r="CA3" s="786"/>
      <c r="CB3" s="786"/>
      <c r="CC3" s="786"/>
      <c r="CD3" s="786">
        <v>2565</v>
      </c>
      <c r="CE3" s="786"/>
      <c r="CF3" s="786"/>
      <c r="CG3" s="786"/>
      <c r="CH3" s="786"/>
      <c r="CI3" s="786">
        <v>2566</v>
      </c>
      <c r="CJ3" s="786"/>
      <c r="CK3" s="786"/>
      <c r="CL3" s="786"/>
      <c r="CM3" s="786"/>
    </row>
    <row r="4" spans="1:91" s="547" customFormat="1" ht="12" customHeight="1" x14ac:dyDescent="0.2">
      <c r="A4" s="765"/>
      <c r="B4" s="414" t="s">
        <v>169</v>
      </c>
      <c r="C4" s="414" t="s">
        <v>170</v>
      </c>
      <c r="D4" s="414" t="s">
        <v>171</v>
      </c>
      <c r="E4" s="432" t="s">
        <v>126</v>
      </c>
      <c r="F4" s="414" t="s">
        <v>172</v>
      </c>
      <c r="G4" s="414" t="s">
        <v>169</v>
      </c>
      <c r="H4" s="414" t="s">
        <v>170</v>
      </c>
      <c r="I4" s="414" t="s">
        <v>171</v>
      </c>
      <c r="J4" s="414" t="s">
        <v>126</v>
      </c>
      <c r="K4" s="414" t="s">
        <v>172</v>
      </c>
      <c r="L4" s="414" t="s">
        <v>169</v>
      </c>
      <c r="M4" s="414" t="s">
        <v>170</v>
      </c>
      <c r="N4" s="414" t="s">
        <v>171</v>
      </c>
      <c r="O4" s="414" t="s">
        <v>126</v>
      </c>
      <c r="P4" s="414" t="s">
        <v>172</v>
      </c>
      <c r="Q4" s="414" t="s">
        <v>169</v>
      </c>
      <c r="R4" s="414" t="s">
        <v>170</v>
      </c>
      <c r="S4" s="414" t="s">
        <v>171</v>
      </c>
      <c r="T4" s="414" t="s">
        <v>126</v>
      </c>
      <c r="U4" s="414" t="s">
        <v>172</v>
      </c>
      <c r="V4" s="414" t="s">
        <v>169</v>
      </c>
      <c r="W4" s="414" t="s">
        <v>170</v>
      </c>
      <c r="X4" s="414" t="s">
        <v>171</v>
      </c>
      <c r="Y4" s="414" t="s">
        <v>126</v>
      </c>
      <c r="Z4" s="414" t="s">
        <v>172</v>
      </c>
      <c r="AA4" s="414" t="s">
        <v>169</v>
      </c>
      <c r="AB4" s="414" t="s">
        <v>170</v>
      </c>
      <c r="AC4" s="414" t="s">
        <v>171</v>
      </c>
      <c r="AD4" s="414" t="s">
        <v>126</v>
      </c>
      <c r="AE4" s="414" t="s">
        <v>172</v>
      </c>
      <c r="AF4" s="414" t="s">
        <v>169</v>
      </c>
      <c r="AG4" s="414" t="s">
        <v>170</v>
      </c>
      <c r="AH4" s="414" t="s">
        <v>171</v>
      </c>
      <c r="AI4" s="414" t="s">
        <v>126</v>
      </c>
      <c r="AJ4" s="414" t="s">
        <v>172</v>
      </c>
      <c r="AK4" s="414" t="s">
        <v>169</v>
      </c>
      <c r="AL4" s="414" t="s">
        <v>170</v>
      </c>
      <c r="AM4" s="414" t="s">
        <v>171</v>
      </c>
      <c r="AN4" s="414" t="s">
        <v>126</v>
      </c>
      <c r="AO4" s="414" t="s">
        <v>172</v>
      </c>
      <c r="AP4" s="414" t="s">
        <v>169</v>
      </c>
      <c r="AQ4" s="414" t="s">
        <v>170</v>
      </c>
      <c r="AR4" s="414" t="s">
        <v>171</v>
      </c>
      <c r="AS4" s="414" t="s">
        <v>126</v>
      </c>
      <c r="AT4" s="414" t="s">
        <v>172</v>
      </c>
      <c r="AU4" s="414" t="s">
        <v>169</v>
      </c>
      <c r="AV4" s="414" t="s">
        <v>170</v>
      </c>
      <c r="AW4" s="414" t="s">
        <v>171</v>
      </c>
      <c r="AX4" s="414" t="s">
        <v>126</v>
      </c>
      <c r="AY4" s="414" t="s">
        <v>172</v>
      </c>
      <c r="AZ4" s="414" t="s">
        <v>169</v>
      </c>
      <c r="BA4" s="414" t="s">
        <v>170</v>
      </c>
      <c r="BB4" s="414" t="s">
        <v>171</v>
      </c>
      <c r="BC4" s="414" t="s">
        <v>126</v>
      </c>
      <c r="BD4" s="414" t="s">
        <v>172</v>
      </c>
      <c r="BE4" s="414" t="s">
        <v>169</v>
      </c>
      <c r="BF4" s="414" t="s">
        <v>170</v>
      </c>
      <c r="BG4" s="414" t="s">
        <v>171</v>
      </c>
      <c r="BH4" s="414" t="s">
        <v>126</v>
      </c>
      <c r="BI4" s="410" t="s">
        <v>172</v>
      </c>
      <c r="BJ4" s="414" t="s">
        <v>169</v>
      </c>
      <c r="BK4" s="414" t="s">
        <v>170</v>
      </c>
      <c r="BL4" s="414" t="s">
        <v>171</v>
      </c>
      <c r="BM4" s="414" t="s">
        <v>126</v>
      </c>
      <c r="BN4" s="414" t="s">
        <v>172</v>
      </c>
      <c r="BO4" s="414" t="s">
        <v>169</v>
      </c>
      <c r="BP4" s="414" t="s">
        <v>170</v>
      </c>
      <c r="BQ4" s="414" t="s">
        <v>171</v>
      </c>
      <c r="BR4" s="414" t="s">
        <v>126</v>
      </c>
      <c r="BS4" s="414" t="s">
        <v>172</v>
      </c>
      <c r="BT4" s="414" t="s">
        <v>169</v>
      </c>
      <c r="BU4" s="414" t="s">
        <v>170</v>
      </c>
      <c r="BV4" s="414" t="s">
        <v>171</v>
      </c>
      <c r="BW4" s="414" t="s">
        <v>126</v>
      </c>
      <c r="BX4" s="414" t="s">
        <v>172</v>
      </c>
      <c r="BY4" s="414" t="s">
        <v>169</v>
      </c>
      <c r="BZ4" s="414" t="s">
        <v>170</v>
      </c>
      <c r="CA4" s="414" t="s">
        <v>171</v>
      </c>
      <c r="CB4" s="414" t="s">
        <v>126</v>
      </c>
      <c r="CC4" s="414" t="s">
        <v>172</v>
      </c>
      <c r="CD4" s="414" t="s">
        <v>169</v>
      </c>
      <c r="CE4" s="414" t="s">
        <v>170</v>
      </c>
      <c r="CF4" s="414" t="s">
        <v>171</v>
      </c>
      <c r="CG4" s="414" t="s">
        <v>126</v>
      </c>
      <c r="CH4" s="414" t="s">
        <v>172</v>
      </c>
      <c r="CI4" s="414" t="s">
        <v>169</v>
      </c>
      <c r="CJ4" s="414" t="s">
        <v>170</v>
      </c>
      <c r="CK4" s="414" t="s">
        <v>171</v>
      </c>
      <c r="CL4" s="414" t="s">
        <v>126</v>
      </c>
      <c r="CM4" s="414" t="s">
        <v>172</v>
      </c>
    </row>
    <row r="5" spans="1:91" s="547" customFormat="1" ht="12" customHeight="1" x14ac:dyDescent="0.2">
      <c r="A5" s="452" t="s">
        <v>48</v>
      </c>
      <c r="B5" s="578">
        <v>11.7</v>
      </c>
      <c r="C5" s="578">
        <v>9.24</v>
      </c>
      <c r="D5" s="578">
        <v>10.81</v>
      </c>
      <c r="E5" s="452">
        <v>10.26</v>
      </c>
      <c r="F5" s="579">
        <v>6.47</v>
      </c>
      <c r="G5" s="579">
        <v>11.82</v>
      </c>
      <c r="H5" s="579">
        <v>9.08</v>
      </c>
      <c r="I5" s="579">
        <v>10.76</v>
      </c>
      <c r="J5" s="579">
        <v>10.19</v>
      </c>
      <c r="K5" s="579">
        <v>6.7</v>
      </c>
      <c r="L5" s="579">
        <v>12.02</v>
      </c>
      <c r="M5" s="579">
        <v>9.7899999999999991</v>
      </c>
      <c r="N5" s="579">
        <v>11.13</v>
      </c>
      <c r="O5" s="579">
        <v>10.51</v>
      </c>
      <c r="P5" s="579">
        <v>6.84</v>
      </c>
      <c r="Q5" s="579">
        <v>12.06</v>
      </c>
      <c r="R5" s="579">
        <v>9.67</v>
      </c>
      <c r="S5" s="579">
        <v>11.06</v>
      </c>
      <c r="T5" s="579">
        <v>10.4</v>
      </c>
      <c r="U5" s="579">
        <v>6.67</v>
      </c>
      <c r="V5" s="579">
        <v>12.2</v>
      </c>
      <c r="W5" s="579">
        <v>9.6</v>
      </c>
      <c r="X5" s="579">
        <v>11.1</v>
      </c>
      <c r="Y5" s="579">
        <v>10.5</v>
      </c>
      <c r="Z5" s="579">
        <v>7.2</v>
      </c>
      <c r="AA5" s="580">
        <v>12.4</v>
      </c>
      <c r="AB5" s="580">
        <v>9.6999999999999993</v>
      </c>
      <c r="AC5" s="580">
        <v>11.2</v>
      </c>
      <c r="AD5" s="580">
        <v>10.6</v>
      </c>
      <c r="AE5" s="580">
        <v>7.4</v>
      </c>
      <c r="AF5" s="63">
        <v>12.49</v>
      </c>
      <c r="AG5" s="64">
        <v>10.39</v>
      </c>
      <c r="AH5" s="64">
        <v>11.59</v>
      </c>
      <c r="AI5" s="581">
        <v>10.82</v>
      </c>
      <c r="AJ5" s="63">
        <v>7.03</v>
      </c>
      <c r="AK5" s="65">
        <v>12.731121038076978</v>
      </c>
      <c r="AL5" s="65">
        <v>10.748348017621126</v>
      </c>
      <c r="AM5" s="65">
        <v>11.866914676587079</v>
      </c>
      <c r="AN5" s="65">
        <v>11.048354009963818</v>
      </c>
      <c r="AO5" s="65">
        <v>7.4658613445378155</v>
      </c>
      <c r="AP5" s="65">
        <v>12.7</v>
      </c>
      <c r="AQ5" s="65">
        <v>10.5</v>
      </c>
      <c r="AR5" s="65">
        <v>11.7</v>
      </c>
      <c r="AS5" s="182">
        <v>11</v>
      </c>
      <c r="AT5" s="183">
        <v>7.8</v>
      </c>
      <c r="AU5" s="177">
        <v>12.584227998109034</v>
      </c>
      <c r="AV5" s="177">
        <v>10.731181822005441</v>
      </c>
      <c r="AW5" s="177">
        <v>11.828487872312206</v>
      </c>
      <c r="AX5" s="73">
        <v>11.1</v>
      </c>
      <c r="AY5" s="177">
        <v>9.1024644434527602</v>
      </c>
      <c r="AZ5" s="182">
        <v>12.158446050354911</v>
      </c>
      <c r="BA5" s="182">
        <v>10.614406097091788</v>
      </c>
      <c r="BB5" s="184">
        <v>11.513610675164308</v>
      </c>
      <c r="BC5" s="184">
        <v>11.031470545113468</v>
      </c>
      <c r="BD5" s="184">
        <v>8.0366315083912845</v>
      </c>
      <c r="BE5" s="185">
        <v>12.32</v>
      </c>
      <c r="BF5" s="186">
        <v>10.78</v>
      </c>
      <c r="BG5" s="185">
        <v>11.66</v>
      </c>
      <c r="BH5" s="185">
        <v>11.12</v>
      </c>
      <c r="BI5" s="187">
        <v>7.9</v>
      </c>
      <c r="BJ5" s="188">
        <v>12.4</v>
      </c>
      <c r="BK5" s="189">
        <v>10.92</v>
      </c>
      <c r="BL5" s="188">
        <v>11.75</v>
      </c>
      <c r="BM5" s="188">
        <v>11.18</v>
      </c>
      <c r="BN5" s="189">
        <v>7.99</v>
      </c>
      <c r="BO5" s="188">
        <v>12.3</v>
      </c>
      <c r="BP5" s="189">
        <v>10.87</v>
      </c>
      <c r="BQ5" s="188">
        <v>11.66</v>
      </c>
      <c r="BR5" s="188">
        <v>11.11</v>
      </c>
      <c r="BS5" s="189">
        <v>8.1300000000000008</v>
      </c>
      <c r="BT5" s="188">
        <v>12.27</v>
      </c>
      <c r="BU5" s="189">
        <v>11.16</v>
      </c>
      <c r="BV5" s="188">
        <v>11.76</v>
      </c>
      <c r="BW5" s="188">
        <v>11.26</v>
      </c>
      <c r="BX5" s="189">
        <v>8.7200000000000006</v>
      </c>
      <c r="BY5" s="188">
        <v>11.98</v>
      </c>
      <c r="BZ5" s="189">
        <v>10.8</v>
      </c>
      <c r="CA5" s="188">
        <v>11.42</v>
      </c>
      <c r="CB5" s="188">
        <v>10.93</v>
      </c>
      <c r="CC5" s="189">
        <v>8.57</v>
      </c>
      <c r="CD5" s="188">
        <v>12.07</v>
      </c>
      <c r="CE5" s="189">
        <v>10.88</v>
      </c>
      <c r="CF5" s="188">
        <v>11.49</v>
      </c>
      <c r="CG5" s="188">
        <v>11.07</v>
      </c>
      <c r="CH5" s="189">
        <v>9.0299999999999994</v>
      </c>
      <c r="CI5" s="188">
        <v>11.97</v>
      </c>
      <c r="CJ5" s="189">
        <v>11.06</v>
      </c>
      <c r="CK5" s="188">
        <v>11.52</v>
      </c>
      <c r="CL5" s="188">
        <v>11.07</v>
      </c>
      <c r="CM5" s="189">
        <v>9</v>
      </c>
    </row>
    <row r="6" spans="1:91" s="547" customFormat="1" ht="12" customHeight="1" x14ac:dyDescent="0.2">
      <c r="A6" s="398" t="s">
        <v>104</v>
      </c>
      <c r="B6" s="582">
        <v>10.73</v>
      </c>
      <c r="C6" s="582">
        <v>7.56</v>
      </c>
      <c r="D6" s="582">
        <v>9.67</v>
      </c>
      <c r="E6" s="398">
        <v>9.26</v>
      </c>
      <c r="F6" s="582">
        <v>5.07</v>
      </c>
      <c r="G6" s="582">
        <v>10.36</v>
      </c>
      <c r="H6" s="582">
        <v>7.51</v>
      </c>
      <c r="I6" s="582">
        <v>9.3800000000000008</v>
      </c>
      <c r="J6" s="582">
        <v>8.9499999999999993</v>
      </c>
      <c r="K6" s="582">
        <v>4.83</v>
      </c>
      <c r="L6" s="582">
        <v>10.6</v>
      </c>
      <c r="M6" s="582">
        <v>7.41</v>
      </c>
      <c r="N6" s="582">
        <v>9.3800000000000008</v>
      </c>
      <c r="O6" s="582">
        <v>8.91</v>
      </c>
      <c r="P6" s="582">
        <v>4.74</v>
      </c>
      <c r="Q6" s="582">
        <v>10.9</v>
      </c>
      <c r="R6" s="582">
        <v>7.89</v>
      </c>
      <c r="S6" s="582">
        <v>9.67</v>
      </c>
      <c r="T6" s="582">
        <v>9.1199999999999992</v>
      </c>
      <c r="U6" s="582">
        <v>4.9000000000000004</v>
      </c>
      <c r="V6" s="582">
        <v>10.9</v>
      </c>
      <c r="W6" s="582">
        <v>7.7</v>
      </c>
      <c r="X6" s="582">
        <v>9.6</v>
      </c>
      <c r="Y6" s="582">
        <v>8.9</v>
      </c>
      <c r="Z6" s="582">
        <v>4.5999999999999996</v>
      </c>
      <c r="AA6" s="583">
        <v>11</v>
      </c>
      <c r="AB6" s="583">
        <v>8</v>
      </c>
      <c r="AC6" s="583">
        <v>9.6999999999999993</v>
      </c>
      <c r="AD6" s="583">
        <v>9.1</v>
      </c>
      <c r="AE6" s="583">
        <v>5.2</v>
      </c>
      <c r="AF6" s="33">
        <v>11.08</v>
      </c>
      <c r="AG6" s="28">
        <v>8.64</v>
      </c>
      <c r="AH6" s="28">
        <v>10.119999999999999</v>
      </c>
      <c r="AI6" s="584">
        <v>9.52</v>
      </c>
      <c r="AJ6" s="33">
        <v>5.43</v>
      </c>
      <c r="AK6" s="34">
        <v>10.873526259378348</v>
      </c>
      <c r="AL6" s="34">
        <v>8.2821997105643952</v>
      </c>
      <c r="AM6" s="34">
        <v>9.7709359605911477</v>
      </c>
      <c r="AN6" s="34">
        <v>9.2056323060573941</v>
      </c>
      <c r="AO6" s="34">
        <v>5.6472868217054266</v>
      </c>
      <c r="AP6" s="34">
        <v>11.1</v>
      </c>
      <c r="AQ6" s="34">
        <v>8.9</v>
      </c>
      <c r="AR6" s="34">
        <v>10.199999999999999</v>
      </c>
      <c r="AS6" s="71">
        <v>9.4</v>
      </c>
      <c r="AT6" s="190">
        <v>5.5</v>
      </c>
      <c r="AU6" s="71">
        <v>13.993855455406639</v>
      </c>
      <c r="AV6" s="71">
        <v>11.905275044366626</v>
      </c>
      <c r="AW6" s="71">
        <v>13.12215132131192</v>
      </c>
      <c r="AX6" s="34">
        <v>9.9669882425120573</v>
      </c>
      <c r="AY6" s="71">
        <v>9.1061323630036188</v>
      </c>
      <c r="AZ6" s="71">
        <v>11.466385902677429</v>
      </c>
      <c r="BA6" s="71">
        <v>9.3163224603403183</v>
      </c>
      <c r="BB6" s="191">
        <v>10.526938095596158</v>
      </c>
      <c r="BC6" s="191">
        <v>10.005976707357966</v>
      </c>
      <c r="BD6" s="191">
        <v>6.6198132877727422</v>
      </c>
      <c r="BE6" s="33">
        <v>11.59</v>
      </c>
      <c r="BF6" s="28">
        <v>9.11</v>
      </c>
      <c r="BG6" s="33">
        <v>10.49</v>
      </c>
      <c r="BH6" s="33">
        <v>9.92</v>
      </c>
      <c r="BI6" s="192">
        <v>6.44</v>
      </c>
      <c r="BJ6" s="33">
        <v>10.95</v>
      </c>
      <c r="BK6" s="28">
        <v>9.16</v>
      </c>
      <c r="BL6" s="33">
        <v>10.119999999999999</v>
      </c>
      <c r="BM6" s="33">
        <v>9.49</v>
      </c>
      <c r="BN6" s="28">
        <v>5.82</v>
      </c>
      <c r="BO6" s="33">
        <v>11.17</v>
      </c>
      <c r="BP6" s="28">
        <v>9.3800000000000008</v>
      </c>
      <c r="BQ6" s="33">
        <v>10.34</v>
      </c>
      <c r="BR6" s="33">
        <v>9.8800000000000008</v>
      </c>
      <c r="BS6" s="28">
        <v>7.29</v>
      </c>
      <c r="BT6" s="33">
        <v>11.96</v>
      </c>
      <c r="BU6" s="28">
        <v>9.85</v>
      </c>
      <c r="BV6" s="33">
        <v>10.96</v>
      </c>
      <c r="BW6" s="33">
        <v>10.29</v>
      </c>
      <c r="BX6" s="28">
        <v>6.65</v>
      </c>
      <c r="BY6" s="33">
        <v>11.65</v>
      </c>
      <c r="BZ6" s="28">
        <v>9.9700000000000006</v>
      </c>
      <c r="CA6" s="33">
        <v>10.85</v>
      </c>
      <c r="CB6" s="33">
        <v>10.119999999999999</v>
      </c>
      <c r="CC6" s="28">
        <v>6.32</v>
      </c>
      <c r="CD6" s="33">
        <v>11.69</v>
      </c>
      <c r="CE6" s="28">
        <v>10.69</v>
      </c>
      <c r="CF6" s="33">
        <v>11.22</v>
      </c>
      <c r="CG6" s="33">
        <v>10.57</v>
      </c>
      <c r="CH6" s="28">
        <v>7.32</v>
      </c>
      <c r="CI6" s="33">
        <v>11.73</v>
      </c>
      <c r="CJ6" s="28">
        <v>10.55</v>
      </c>
      <c r="CK6" s="33">
        <v>11.16</v>
      </c>
      <c r="CL6" s="33">
        <v>10.44</v>
      </c>
      <c r="CM6" s="28">
        <v>7.01</v>
      </c>
    </row>
    <row r="7" spans="1:91" s="547" customFormat="1" ht="12" customHeight="1" x14ac:dyDescent="0.2">
      <c r="A7" s="398" t="s">
        <v>70</v>
      </c>
      <c r="B7" s="582">
        <v>11.94</v>
      </c>
      <c r="C7" s="582">
        <v>9.7799999999999994</v>
      </c>
      <c r="D7" s="582">
        <v>11.1</v>
      </c>
      <c r="E7" s="398">
        <v>10.52</v>
      </c>
      <c r="F7" s="582">
        <v>6.75</v>
      </c>
      <c r="G7" s="582">
        <v>12.42</v>
      </c>
      <c r="H7" s="582">
        <v>10.24</v>
      </c>
      <c r="I7" s="582">
        <v>11.51</v>
      </c>
      <c r="J7" s="582">
        <v>10.89</v>
      </c>
      <c r="K7" s="582">
        <v>6.79</v>
      </c>
      <c r="L7" s="582">
        <v>12.39</v>
      </c>
      <c r="M7" s="582">
        <v>10.58</v>
      </c>
      <c r="N7" s="582">
        <v>11.6</v>
      </c>
      <c r="O7" s="582">
        <v>10.95</v>
      </c>
      <c r="P7" s="582">
        <v>6.93</v>
      </c>
      <c r="Q7" s="582">
        <v>12.42</v>
      </c>
      <c r="R7" s="582">
        <v>10.74</v>
      </c>
      <c r="S7" s="582">
        <v>11.56</v>
      </c>
      <c r="T7" s="582">
        <v>11.02</v>
      </c>
      <c r="U7" s="582">
        <v>7.31</v>
      </c>
      <c r="V7" s="582">
        <v>12.4</v>
      </c>
      <c r="W7" s="582">
        <v>11</v>
      </c>
      <c r="X7" s="582">
        <v>11.7</v>
      </c>
      <c r="Y7" s="582">
        <v>10.9</v>
      </c>
      <c r="Z7" s="582">
        <v>7.3</v>
      </c>
      <c r="AA7" s="583">
        <v>12.7</v>
      </c>
      <c r="AB7" s="583">
        <v>11</v>
      </c>
      <c r="AC7" s="583">
        <v>11.9</v>
      </c>
      <c r="AD7" s="583">
        <v>11.2</v>
      </c>
      <c r="AE7" s="583">
        <v>7.8</v>
      </c>
      <c r="AF7" s="33">
        <v>12.22</v>
      </c>
      <c r="AG7" s="28">
        <v>10.49</v>
      </c>
      <c r="AH7" s="28">
        <v>11.44</v>
      </c>
      <c r="AI7" s="584">
        <v>10.75</v>
      </c>
      <c r="AJ7" s="33">
        <v>6.92</v>
      </c>
      <c r="AK7" s="34">
        <v>12.536536536536536</v>
      </c>
      <c r="AL7" s="34">
        <v>11.006444683136428</v>
      </c>
      <c r="AM7" s="34">
        <v>11.798445595854915</v>
      </c>
      <c r="AN7" s="34">
        <v>11.02922755741127</v>
      </c>
      <c r="AO7" s="34">
        <v>7.836559139784927</v>
      </c>
      <c r="AP7" s="34">
        <v>12.6</v>
      </c>
      <c r="AQ7" s="34">
        <v>11.1</v>
      </c>
      <c r="AR7" s="34">
        <v>11.9</v>
      </c>
      <c r="AS7" s="71">
        <v>11.3</v>
      </c>
      <c r="AT7" s="190">
        <v>8.6</v>
      </c>
      <c r="AU7" s="71">
        <v>12.668872326421434</v>
      </c>
      <c r="AV7" s="71">
        <v>10.93263440752669</v>
      </c>
      <c r="AW7" s="71">
        <v>11.865739481003189</v>
      </c>
      <c r="AX7" s="34">
        <v>10.856515160252847</v>
      </c>
      <c r="AY7" s="71">
        <v>8.363594922140404</v>
      </c>
      <c r="AZ7" s="71">
        <v>12.026549101807051</v>
      </c>
      <c r="BA7" s="71">
        <v>10.856509627400079</v>
      </c>
      <c r="BB7" s="191">
        <v>11.474199698567684</v>
      </c>
      <c r="BC7" s="191">
        <v>10.999341303310292</v>
      </c>
      <c r="BD7" s="191">
        <v>8.641582052212847</v>
      </c>
      <c r="BE7" s="33">
        <v>12.06</v>
      </c>
      <c r="BF7" s="28">
        <v>10.8</v>
      </c>
      <c r="BG7" s="33">
        <v>11.46</v>
      </c>
      <c r="BH7" s="33">
        <v>10.88</v>
      </c>
      <c r="BI7" s="192">
        <v>8.1199999999999992</v>
      </c>
      <c r="BJ7" s="33">
        <v>12.01</v>
      </c>
      <c r="BK7" s="28">
        <v>10.62</v>
      </c>
      <c r="BL7" s="33">
        <v>11.32</v>
      </c>
      <c r="BM7" s="33">
        <v>10.69</v>
      </c>
      <c r="BN7" s="28">
        <v>7.81</v>
      </c>
      <c r="BO7" s="33">
        <v>12.12</v>
      </c>
      <c r="BP7" s="28">
        <v>10.87</v>
      </c>
      <c r="BQ7" s="33">
        <v>11.49</v>
      </c>
      <c r="BR7" s="33">
        <v>10.86</v>
      </c>
      <c r="BS7" s="28">
        <v>8.06</v>
      </c>
      <c r="BT7" s="33">
        <v>12.28</v>
      </c>
      <c r="BU7" s="28">
        <v>11.34</v>
      </c>
      <c r="BV7" s="33">
        <v>11.8</v>
      </c>
      <c r="BW7" s="33">
        <v>11.16</v>
      </c>
      <c r="BX7" s="28">
        <v>8.51</v>
      </c>
      <c r="BY7" s="33">
        <v>11.93</v>
      </c>
      <c r="BZ7" s="28">
        <v>11.59</v>
      </c>
      <c r="CA7" s="33">
        <v>11.76</v>
      </c>
      <c r="CB7" s="33">
        <v>11.15</v>
      </c>
      <c r="CC7" s="28">
        <v>8.6999999999999993</v>
      </c>
      <c r="CD7" s="33">
        <v>12.03</v>
      </c>
      <c r="CE7" s="28">
        <v>11.5</v>
      </c>
      <c r="CF7" s="33">
        <v>11.79</v>
      </c>
      <c r="CG7" s="33">
        <v>11.43</v>
      </c>
      <c r="CH7" s="28">
        <v>9.57</v>
      </c>
      <c r="CI7" s="33">
        <v>11.76</v>
      </c>
      <c r="CJ7" s="28">
        <v>11.24</v>
      </c>
      <c r="CK7" s="33">
        <v>11.52</v>
      </c>
      <c r="CL7" s="33">
        <v>11.2</v>
      </c>
      <c r="CM7" s="28">
        <v>9.64</v>
      </c>
    </row>
    <row r="8" spans="1:91" s="547" customFormat="1" ht="12" customHeight="1" x14ac:dyDescent="0.2">
      <c r="A8" s="398" t="s">
        <v>74</v>
      </c>
      <c r="B8" s="582">
        <v>11.18</v>
      </c>
      <c r="C8" s="582">
        <v>9.9700000000000006</v>
      </c>
      <c r="D8" s="582">
        <v>9.94</v>
      </c>
      <c r="E8" s="398">
        <v>9.2799999999999994</v>
      </c>
      <c r="F8" s="582">
        <v>4.8899999999999997</v>
      </c>
      <c r="G8" s="582">
        <v>11.32</v>
      </c>
      <c r="H8" s="582">
        <v>7.5</v>
      </c>
      <c r="I8" s="582">
        <v>9.81</v>
      </c>
      <c r="J8" s="582">
        <v>9.16</v>
      </c>
      <c r="K8" s="582">
        <v>4.45</v>
      </c>
      <c r="L8" s="582">
        <v>11.27</v>
      </c>
      <c r="M8" s="582">
        <v>7.95</v>
      </c>
      <c r="N8" s="582">
        <v>9.9600000000000009</v>
      </c>
      <c r="O8" s="582">
        <v>9.35</v>
      </c>
      <c r="P8" s="582">
        <v>5.29</v>
      </c>
      <c r="Q8" s="582">
        <v>11.57</v>
      </c>
      <c r="R8" s="582">
        <v>8.1300000000000008</v>
      </c>
      <c r="S8" s="582">
        <v>10.18</v>
      </c>
      <c r="T8" s="582">
        <v>9.5399999999999991</v>
      </c>
      <c r="U8" s="582">
        <v>4.91</v>
      </c>
      <c r="V8" s="582">
        <v>11.2</v>
      </c>
      <c r="W8" s="582">
        <v>7.7</v>
      </c>
      <c r="X8" s="582">
        <v>9.8000000000000007</v>
      </c>
      <c r="Y8" s="582">
        <v>9.1</v>
      </c>
      <c r="Z8" s="582">
        <v>4.5</v>
      </c>
      <c r="AA8" s="583">
        <v>11.1</v>
      </c>
      <c r="AB8" s="583">
        <v>7.7</v>
      </c>
      <c r="AC8" s="583">
        <v>9.6999999999999993</v>
      </c>
      <c r="AD8" s="583">
        <v>9.1</v>
      </c>
      <c r="AE8" s="583">
        <v>4.7</v>
      </c>
      <c r="AF8" s="33">
        <v>12.15</v>
      </c>
      <c r="AG8" s="28">
        <v>8.92</v>
      </c>
      <c r="AH8" s="28">
        <v>10.83</v>
      </c>
      <c r="AI8" s="584">
        <v>10.08</v>
      </c>
      <c r="AJ8" s="33">
        <v>4.93</v>
      </c>
      <c r="AK8" s="34">
        <v>11.788971367974554</v>
      </c>
      <c r="AL8" s="34">
        <v>9.2210526315789405</v>
      </c>
      <c r="AM8" s="34">
        <v>10.642982971227225</v>
      </c>
      <c r="AN8" s="34">
        <v>9.8751238850346965</v>
      </c>
      <c r="AO8" s="34">
        <v>5.7238095238095266</v>
      </c>
      <c r="AP8" s="34">
        <v>11.9</v>
      </c>
      <c r="AQ8" s="34">
        <v>9.1</v>
      </c>
      <c r="AR8" s="34">
        <v>10.7</v>
      </c>
      <c r="AS8" s="71">
        <v>9.9</v>
      </c>
      <c r="AT8" s="190">
        <v>5.5</v>
      </c>
      <c r="AU8" s="71">
        <v>13.719361806524379</v>
      </c>
      <c r="AV8" s="71">
        <v>10.978521633688223</v>
      </c>
      <c r="AW8" s="71">
        <v>12.647778325821326</v>
      </c>
      <c r="AX8" s="34">
        <v>10.362216979738218</v>
      </c>
      <c r="AY8" s="71">
        <v>6.43364939467323</v>
      </c>
      <c r="AZ8" s="71">
        <v>11.551279621778741</v>
      </c>
      <c r="BA8" s="71">
        <v>9.4138721232434097</v>
      </c>
      <c r="BB8" s="191">
        <v>10.698128653376022</v>
      </c>
      <c r="BC8" s="191">
        <v>10.133403856785712</v>
      </c>
      <c r="BD8" s="191">
        <v>6.2117031807893754</v>
      </c>
      <c r="BE8" s="33">
        <v>11.28</v>
      </c>
      <c r="BF8" s="28">
        <v>10.42</v>
      </c>
      <c r="BG8" s="33">
        <v>10.92</v>
      </c>
      <c r="BH8" s="33">
        <v>10.32</v>
      </c>
      <c r="BI8" s="192">
        <v>6.32</v>
      </c>
      <c r="BJ8" s="33">
        <v>11.27</v>
      </c>
      <c r="BK8" s="28">
        <v>10.26</v>
      </c>
      <c r="BL8" s="33">
        <v>10.85</v>
      </c>
      <c r="BM8" s="33">
        <v>10.26</v>
      </c>
      <c r="BN8" s="28">
        <v>6.57</v>
      </c>
      <c r="BO8" s="33">
        <v>11.33</v>
      </c>
      <c r="BP8" s="28">
        <v>10.199999999999999</v>
      </c>
      <c r="BQ8" s="33">
        <v>10.84</v>
      </c>
      <c r="BR8" s="33">
        <v>10.31</v>
      </c>
      <c r="BS8" s="28">
        <v>7.08</v>
      </c>
      <c r="BT8" s="33">
        <v>11.44</v>
      </c>
      <c r="BU8" s="28">
        <v>10.31</v>
      </c>
      <c r="BV8" s="33">
        <v>10.95</v>
      </c>
      <c r="BW8" s="33">
        <v>10.26</v>
      </c>
      <c r="BX8" s="28">
        <v>6.3</v>
      </c>
      <c r="BY8" s="33">
        <v>11.21</v>
      </c>
      <c r="BZ8" s="28">
        <v>10.57</v>
      </c>
      <c r="CA8" s="33">
        <v>10.93</v>
      </c>
      <c r="CB8" s="33">
        <v>10.36</v>
      </c>
      <c r="CC8" s="28">
        <v>7.27</v>
      </c>
      <c r="CD8" s="33">
        <v>11.99</v>
      </c>
      <c r="CE8" s="28">
        <v>10.8</v>
      </c>
      <c r="CF8" s="33">
        <v>11.15</v>
      </c>
      <c r="CG8" s="33">
        <v>10.83</v>
      </c>
      <c r="CH8" s="28">
        <v>7.6</v>
      </c>
      <c r="CI8" s="33">
        <v>11.76</v>
      </c>
      <c r="CJ8" s="28">
        <v>10.81</v>
      </c>
      <c r="CK8" s="33">
        <v>11.33</v>
      </c>
      <c r="CL8" s="33">
        <v>10.78</v>
      </c>
      <c r="CM8" s="28">
        <v>8.0500000000000007</v>
      </c>
    </row>
    <row r="9" spans="1:91" s="547" customFormat="1" ht="12" customHeight="1" x14ac:dyDescent="0.2">
      <c r="A9" s="398" t="s">
        <v>193</v>
      </c>
      <c r="B9" s="582">
        <v>10.57</v>
      </c>
      <c r="C9" s="582">
        <v>6.83</v>
      </c>
      <c r="D9" s="582">
        <v>9.19</v>
      </c>
      <c r="E9" s="398">
        <v>8.19</v>
      </c>
      <c r="F9" s="582">
        <v>4.3600000000000003</v>
      </c>
      <c r="G9" s="582">
        <v>10.46</v>
      </c>
      <c r="H9" s="582">
        <v>6.74</v>
      </c>
      <c r="I9" s="582">
        <v>8.89</v>
      </c>
      <c r="J9" s="582">
        <v>7.94</v>
      </c>
      <c r="K9" s="582">
        <v>4.5199999999999996</v>
      </c>
      <c r="L9" s="582">
        <v>10.54</v>
      </c>
      <c r="M9" s="582">
        <v>6.52</v>
      </c>
      <c r="N9" s="582">
        <v>8.7899999999999991</v>
      </c>
      <c r="O9" s="582">
        <v>7.85</v>
      </c>
      <c r="P9" s="582">
        <v>4.42</v>
      </c>
      <c r="Q9" s="582">
        <v>10.73</v>
      </c>
      <c r="R9" s="582">
        <v>6.8</v>
      </c>
      <c r="S9" s="582">
        <v>9.0299999999999994</v>
      </c>
      <c r="T9" s="582">
        <v>8.1</v>
      </c>
      <c r="U9" s="582">
        <v>4.5999999999999996</v>
      </c>
      <c r="V9" s="582">
        <v>10.8</v>
      </c>
      <c r="W9" s="582">
        <v>7.2</v>
      </c>
      <c r="X9" s="582">
        <v>9.3000000000000007</v>
      </c>
      <c r="Y9" s="582">
        <v>8.1999999999999993</v>
      </c>
      <c r="Z9" s="582">
        <v>4.4000000000000004</v>
      </c>
      <c r="AA9" s="583">
        <v>11.3</v>
      </c>
      <c r="AB9" s="583">
        <v>7.5</v>
      </c>
      <c r="AC9" s="583">
        <v>9.5</v>
      </c>
      <c r="AD9" s="583">
        <v>8.5</v>
      </c>
      <c r="AE9" s="583">
        <v>4.5999999999999996</v>
      </c>
      <c r="AF9" s="33">
        <v>11.15</v>
      </c>
      <c r="AG9" s="28">
        <v>7.58</v>
      </c>
      <c r="AH9" s="28">
        <v>9.64</v>
      </c>
      <c r="AI9" s="584">
        <v>8.74</v>
      </c>
      <c r="AJ9" s="33">
        <v>4.74</v>
      </c>
      <c r="AK9" s="34">
        <v>11.2407132243685</v>
      </c>
      <c r="AL9" s="34">
        <v>7.3717472118959115</v>
      </c>
      <c r="AM9" s="34">
        <v>9.5218827415359222</v>
      </c>
      <c r="AN9" s="34">
        <v>8.1559034572733164</v>
      </c>
      <c r="AO9" s="34">
        <v>3.0186335403726705</v>
      </c>
      <c r="AP9" s="34">
        <v>11.7</v>
      </c>
      <c r="AQ9" s="34">
        <v>8</v>
      </c>
      <c r="AR9" s="34">
        <v>10.1</v>
      </c>
      <c r="AS9" s="71">
        <v>8.9</v>
      </c>
      <c r="AT9" s="190">
        <v>4.5999999999999996</v>
      </c>
      <c r="AU9" s="71">
        <v>11.574527760697498</v>
      </c>
      <c r="AV9" s="71">
        <v>8.6898486143401126</v>
      </c>
      <c r="AW9" s="71">
        <v>10.434711749243966</v>
      </c>
      <c r="AX9" s="34">
        <v>9.1141869073195547</v>
      </c>
      <c r="AY9" s="71">
        <v>4.6781274700306748</v>
      </c>
      <c r="AZ9" s="71">
        <v>11.411292009098984</v>
      </c>
      <c r="BA9" s="71">
        <v>8.8505238095621319</v>
      </c>
      <c r="BB9" s="191">
        <v>10.389478676041927</v>
      </c>
      <c r="BC9" s="191">
        <v>9.5256346340206637</v>
      </c>
      <c r="BD9" s="191">
        <v>5.5724182281522774</v>
      </c>
      <c r="BE9" s="33">
        <v>11.2</v>
      </c>
      <c r="BF9" s="28">
        <v>8.91</v>
      </c>
      <c r="BG9" s="33">
        <v>10.28</v>
      </c>
      <c r="BH9" s="33">
        <v>9.39</v>
      </c>
      <c r="BI9" s="192">
        <v>5.48</v>
      </c>
      <c r="BJ9" s="33">
        <v>11.24</v>
      </c>
      <c r="BK9" s="28">
        <v>8.9499999999999993</v>
      </c>
      <c r="BL9" s="33">
        <v>10.31</v>
      </c>
      <c r="BM9" s="33">
        <v>9.36</v>
      </c>
      <c r="BN9" s="28">
        <v>5.33</v>
      </c>
      <c r="BO9" s="33">
        <v>11.11</v>
      </c>
      <c r="BP9" s="28">
        <v>9.0399999999999991</v>
      </c>
      <c r="BQ9" s="33">
        <v>10.26</v>
      </c>
      <c r="BR9" s="33">
        <v>9.32</v>
      </c>
      <c r="BS9" s="28">
        <v>5.47</v>
      </c>
      <c r="BT9" s="33">
        <v>11.63</v>
      </c>
      <c r="BU9" s="28">
        <v>9.43</v>
      </c>
      <c r="BV9" s="33">
        <v>10.73</v>
      </c>
      <c r="BW9" s="33">
        <v>9.67</v>
      </c>
      <c r="BX9" s="28">
        <v>5.53</v>
      </c>
      <c r="BY9" s="33">
        <v>11.84</v>
      </c>
      <c r="BZ9" s="28">
        <v>9.7899999999999991</v>
      </c>
      <c r="CA9" s="33">
        <v>11</v>
      </c>
      <c r="CB9" s="33">
        <v>9.91</v>
      </c>
      <c r="CC9" s="28">
        <v>5.79</v>
      </c>
      <c r="CD9" s="33">
        <v>11.85</v>
      </c>
      <c r="CE9" s="28">
        <v>10.41</v>
      </c>
      <c r="CF9" s="33">
        <v>11.18</v>
      </c>
      <c r="CG9" s="33">
        <v>9.9499999999999993</v>
      </c>
      <c r="CH9" s="28">
        <v>5.87</v>
      </c>
      <c r="CI9" s="33">
        <v>12.11</v>
      </c>
      <c r="CJ9" s="28">
        <v>10.53</v>
      </c>
      <c r="CK9" s="33">
        <v>11.37</v>
      </c>
      <c r="CL9" s="33">
        <v>10.220000000000001</v>
      </c>
      <c r="CM9" s="28">
        <v>6.57</v>
      </c>
    </row>
    <row r="10" spans="1:91" s="547" customFormat="1" ht="12" customHeight="1" x14ac:dyDescent="0.2">
      <c r="A10" s="398" t="s">
        <v>116</v>
      </c>
      <c r="B10" s="582">
        <v>10.029999999999999</v>
      </c>
      <c r="C10" s="582">
        <v>6.64</v>
      </c>
      <c r="D10" s="582">
        <v>8.3800000000000008</v>
      </c>
      <c r="E10" s="398">
        <v>7.48</v>
      </c>
      <c r="F10" s="582">
        <v>4.41</v>
      </c>
      <c r="G10" s="582">
        <v>10.06</v>
      </c>
      <c r="H10" s="582">
        <v>6.82</v>
      </c>
      <c r="I10" s="582">
        <v>8.4700000000000006</v>
      </c>
      <c r="J10" s="582">
        <v>7.49</v>
      </c>
      <c r="K10" s="582">
        <v>4.4000000000000004</v>
      </c>
      <c r="L10" s="582">
        <v>10.23</v>
      </c>
      <c r="M10" s="582">
        <v>6.76</v>
      </c>
      <c r="N10" s="582">
        <v>8.49</v>
      </c>
      <c r="O10" s="582">
        <v>7.46</v>
      </c>
      <c r="P10" s="582">
        <v>4.4000000000000004</v>
      </c>
      <c r="Q10" s="582">
        <v>10.71</v>
      </c>
      <c r="R10" s="582">
        <v>6.88</v>
      </c>
      <c r="S10" s="582">
        <v>8.83</v>
      </c>
      <c r="T10" s="582">
        <v>7.73</v>
      </c>
      <c r="U10" s="582">
        <v>4.4400000000000004</v>
      </c>
      <c r="V10" s="582">
        <v>10.8</v>
      </c>
      <c r="W10" s="582">
        <v>7.2</v>
      </c>
      <c r="X10" s="582">
        <v>9</v>
      </c>
      <c r="Y10" s="582">
        <v>7.8</v>
      </c>
      <c r="Z10" s="582">
        <v>4.5999999999999996</v>
      </c>
      <c r="AA10" s="583">
        <v>10.5</v>
      </c>
      <c r="AB10" s="583">
        <v>7.6</v>
      </c>
      <c r="AC10" s="583">
        <v>9.1</v>
      </c>
      <c r="AD10" s="583">
        <v>8</v>
      </c>
      <c r="AE10" s="583">
        <v>5</v>
      </c>
      <c r="AF10" s="33">
        <v>10.72</v>
      </c>
      <c r="AG10" s="28">
        <v>7.36</v>
      </c>
      <c r="AH10" s="28">
        <v>9.01</v>
      </c>
      <c r="AI10" s="584">
        <v>7.94</v>
      </c>
      <c r="AJ10" s="33">
        <v>4.7</v>
      </c>
      <c r="AK10" s="34">
        <v>10.846774193548391</v>
      </c>
      <c r="AL10" s="34">
        <v>7.3457943925233673</v>
      </c>
      <c r="AM10" s="34">
        <v>9.0054614964500193</v>
      </c>
      <c r="AN10" s="34">
        <v>7.9709967320261503</v>
      </c>
      <c r="AO10" s="34">
        <v>4.9011345218800706</v>
      </c>
      <c r="AP10" s="34">
        <v>10.8</v>
      </c>
      <c r="AQ10" s="34">
        <v>7.4</v>
      </c>
      <c r="AR10" s="34">
        <v>9.1999999999999993</v>
      </c>
      <c r="AS10" s="71">
        <v>8</v>
      </c>
      <c r="AT10" s="190">
        <v>4.8</v>
      </c>
      <c r="AU10" s="71">
        <v>12.516529509980455</v>
      </c>
      <c r="AV10" s="71">
        <v>9.5827685781477054</v>
      </c>
      <c r="AW10" s="71">
        <v>11.046656474339388</v>
      </c>
      <c r="AX10" s="34">
        <v>8.2067888249620715</v>
      </c>
      <c r="AY10" s="71">
        <v>5.9377095060047536</v>
      </c>
      <c r="AZ10" s="71">
        <v>11.05784955408769</v>
      </c>
      <c r="BA10" s="71">
        <v>8.3887102694271469</v>
      </c>
      <c r="BB10" s="191">
        <v>9.6903484126706978</v>
      </c>
      <c r="BC10" s="191">
        <v>8.5608474660987479</v>
      </c>
      <c r="BD10" s="191">
        <v>5.3793307520582365</v>
      </c>
      <c r="BE10" s="33">
        <v>10.97</v>
      </c>
      <c r="BF10" s="28">
        <v>8.3000000000000007</v>
      </c>
      <c r="BG10" s="33">
        <v>9.61</v>
      </c>
      <c r="BH10" s="33">
        <v>8.41</v>
      </c>
      <c r="BI10" s="192">
        <v>5.12</v>
      </c>
      <c r="BJ10" s="33">
        <v>11.04</v>
      </c>
      <c r="BK10" s="28">
        <v>8.39</v>
      </c>
      <c r="BL10" s="33">
        <v>9.68</v>
      </c>
      <c r="BM10" s="33">
        <v>8.4600000000000009</v>
      </c>
      <c r="BN10" s="28">
        <v>5.25</v>
      </c>
      <c r="BO10" s="33">
        <v>11.06</v>
      </c>
      <c r="BP10" s="28">
        <v>8.6300000000000008</v>
      </c>
      <c r="BQ10" s="33">
        <v>9.81</v>
      </c>
      <c r="BR10" s="33">
        <v>8.65</v>
      </c>
      <c r="BS10" s="28">
        <v>5.69</v>
      </c>
      <c r="BT10" s="33">
        <v>11.4</v>
      </c>
      <c r="BU10" s="28">
        <v>9.2799999999999994</v>
      </c>
      <c r="BV10" s="33">
        <v>10.3</v>
      </c>
      <c r="BW10" s="33">
        <v>8.9700000000000006</v>
      </c>
      <c r="BX10" s="28">
        <v>5.73</v>
      </c>
      <c r="BY10" s="33">
        <v>11.25</v>
      </c>
      <c r="BZ10" s="28">
        <v>9.16</v>
      </c>
      <c r="CA10" s="33">
        <v>10.17</v>
      </c>
      <c r="CB10" s="33">
        <v>8.8000000000000007</v>
      </c>
      <c r="CC10" s="28">
        <v>5.58</v>
      </c>
      <c r="CD10" s="33">
        <v>11.79</v>
      </c>
      <c r="CE10" s="33">
        <v>9.8800000000000008</v>
      </c>
      <c r="CF10" s="28">
        <v>10.87</v>
      </c>
      <c r="CG10" s="33">
        <v>9.7100000000000009</v>
      </c>
      <c r="CH10" s="33">
        <v>6.03</v>
      </c>
      <c r="CI10" s="33">
        <v>11.4</v>
      </c>
      <c r="CJ10" s="33">
        <v>9.92</v>
      </c>
      <c r="CK10" s="28">
        <v>10.69</v>
      </c>
      <c r="CL10" s="33">
        <v>9.48</v>
      </c>
      <c r="CM10" s="33">
        <v>5.79</v>
      </c>
    </row>
    <row r="11" spans="1:91" s="547" customFormat="1" ht="12" customHeight="1" x14ac:dyDescent="0.2">
      <c r="A11" s="398" t="s">
        <v>96</v>
      </c>
      <c r="B11" s="582">
        <v>10.119999999999999</v>
      </c>
      <c r="C11" s="582">
        <v>6.89</v>
      </c>
      <c r="D11" s="582">
        <v>8.61</v>
      </c>
      <c r="E11" s="398">
        <v>7.69</v>
      </c>
      <c r="F11" s="582">
        <v>4.04</v>
      </c>
      <c r="G11" s="582">
        <v>10.4</v>
      </c>
      <c r="H11" s="582">
        <v>7.06</v>
      </c>
      <c r="I11" s="582">
        <v>8.81</v>
      </c>
      <c r="J11" s="582">
        <v>7.93</v>
      </c>
      <c r="K11" s="582">
        <v>4.25</v>
      </c>
      <c r="L11" s="582">
        <v>10.72</v>
      </c>
      <c r="M11" s="582">
        <v>7.33</v>
      </c>
      <c r="N11" s="582">
        <v>9.1</v>
      </c>
      <c r="O11" s="582">
        <v>8.27</v>
      </c>
      <c r="P11" s="582">
        <v>4.66</v>
      </c>
      <c r="Q11" s="582">
        <v>10.9</v>
      </c>
      <c r="R11" s="582">
        <v>7.11</v>
      </c>
      <c r="S11" s="582">
        <v>9.01</v>
      </c>
      <c r="T11" s="582">
        <v>8.07</v>
      </c>
      <c r="U11" s="582">
        <v>4.3600000000000003</v>
      </c>
      <c r="V11" s="582">
        <v>10.4</v>
      </c>
      <c r="W11" s="582">
        <v>6.7</v>
      </c>
      <c r="X11" s="582">
        <v>8.6</v>
      </c>
      <c r="Y11" s="582">
        <v>7.6</v>
      </c>
      <c r="Z11" s="582">
        <v>4.5</v>
      </c>
      <c r="AA11" s="25">
        <v>11</v>
      </c>
      <c r="AB11" s="25">
        <v>7.1</v>
      </c>
      <c r="AC11" s="25">
        <v>9</v>
      </c>
      <c r="AD11" s="25">
        <v>8</v>
      </c>
      <c r="AE11" s="25">
        <v>4.5</v>
      </c>
      <c r="AF11" s="33">
        <v>11.16</v>
      </c>
      <c r="AG11" s="28">
        <v>7.45</v>
      </c>
      <c r="AH11" s="28">
        <v>9.2200000000000006</v>
      </c>
      <c r="AI11" s="28">
        <v>8.32</v>
      </c>
      <c r="AJ11" s="33">
        <v>5.1100000000000003</v>
      </c>
      <c r="AK11" s="34">
        <v>11.108747044917251</v>
      </c>
      <c r="AL11" s="34">
        <v>7.3958333333333419</v>
      </c>
      <c r="AM11" s="34">
        <v>9.1351052048726551</v>
      </c>
      <c r="AN11" s="34">
        <v>8.3541395752058953</v>
      </c>
      <c r="AO11" s="34">
        <v>5.5389221556886241</v>
      </c>
      <c r="AP11" s="34">
        <v>11.1</v>
      </c>
      <c r="AQ11" s="34">
        <v>7.4</v>
      </c>
      <c r="AR11" s="34">
        <v>9.1999999999999993</v>
      </c>
      <c r="AS11" s="71">
        <v>8.1999999999999993</v>
      </c>
      <c r="AT11" s="190">
        <v>5</v>
      </c>
      <c r="AU11" s="71">
        <v>10.765338963655628</v>
      </c>
      <c r="AV11" s="71">
        <v>7.4360143201111049</v>
      </c>
      <c r="AW11" s="71">
        <v>9.1611555210982853</v>
      </c>
      <c r="AX11" s="34">
        <v>8.1838246091968827</v>
      </c>
      <c r="AY11" s="71">
        <v>4.7638635381799661</v>
      </c>
      <c r="AZ11" s="71">
        <v>10.840525178391166</v>
      </c>
      <c r="BA11" s="71">
        <v>7.1309433251984853</v>
      </c>
      <c r="BB11" s="191">
        <v>9.0381391073705544</v>
      </c>
      <c r="BC11" s="191">
        <v>8.094869110106492</v>
      </c>
      <c r="BD11" s="191">
        <v>4.7319941262343654</v>
      </c>
      <c r="BE11" s="33">
        <v>10.86</v>
      </c>
      <c r="BF11" s="28">
        <v>7.13</v>
      </c>
      <c r="BG11" s="33">
        <v>9.0299999999999994</v>
      </c>
      <c r="BH11" s="33">
        <v>8.11</v>
      </c>
      <c r="BI11" s="192">
        <v>4.92</v>
      </c>
      <c r="BJ11" s="33">
        <v>10.77</v>
      </c>
      <c r="BK11" s="28">
        <v>7.44</v>
      </c>
      <c r="BL11" s="33">
        <v>9.1300000000000008</v>
      </c>
      <c r="BM11" s="33">
        <v>8.17</v>
      </c>
      <c r="BN11" s="28">
        <v>4.9800000000000004</v>
      </c>
      <c r="BO11" s="33">
        <v>11.18</v>
      </c>
      <c r="BP11" s="28">
        <v>7.96</v>
      </c>
      <c r="BQ11" s="33">
        <v>9.58</v>
      </c>
      <c r="BR11" s="33">
        <v>8.56</v>
      </c>
      <c r="BS11" s="28">
        <v>5.3</v>
      </c>
      <c r="BT11" s="33">
        <v>11.42</v>
      </c>
      <c r="BU11" s="28">
        <v>8.39</v>
      </c>
      <c r="BV11" s="33">
        <v>9.91</v>
      </c>
      <c r="BW11" s="33">
        <v>8.82</v>
      </c>
      <c r="BX11" s="28">
        <v>5.46</v>
      </c>
      <c r="BY11" s="33">
        <v>11.21</v>
      </c>
      <c r="BZ11" s="28">
        <v>8.0500000000000007</v>
      </c>
      <c r="CA11" s="33">
        <v>9.6300000000000008</v>
      </c>
      <c r="CB11" s="33">
        <v>8.5299999999999994</v>
      </c>
      <c r="CC11" s="28">
        <v>5.28</v>
      </c>
      <c r="CD11" s="66">
        <v>11.52</v>
      </c>
      <c r="CE11" s="66">
        <v>8.77</v>
      </c>
      <c r="CF11" s="66">
        <v>10.210000000000001</v>
      </c>
      <c r="CG11" s="66">
        <v>9.14</v>
      </c>
      <c r="CH11" s="28">
        <v>5.68</v>
      </c>
      <c r="CI11" s="66">
        <v>11.51</v>
      </c>
      <c r="CJ11" s="66">
        <v>9.61</v>
      </c>
      <c r="CK11" s="66">
        <v>10.61</v>
      </c>
      <c r="CL11" s="66">
        <v>9.4499999999999993</v>
      </c>
      <c r="CM11" s="28">
        <v>5.88</v>
      </c>
    </row>
    <row r="12" spans="1:91" s="547" customFormat="1" ht="12" customHeight="1" x14ac:dyDescent="0.2">
      <c r="A12" s="398" t="s">
        <v>109</v>
      </c>
      <c r="B12" s="582">
        <v>10.65</v>
      </c>
      <c r="C12" s="582">
        <v>7.41</v>
      </c>
      <c r="D12" s="582">
        <v>8.99</v>
      </c>
      <c r="E12" s="398">
        <v>7.86</v>
      </c>
      <c r="F12" s="582">
        <v>4.41</v>
      </c>
      <c r="G12" s="582">
        <v>10.38</v>
      </c>
      <c r="H12" s="582">
        <v>7.37</v>
      </c>
      <c r="I12" s="582">
        <v>8.84</v>
      </c>
      <c r="J12" s="582">
        <v>7.73</v>
      </c>
      <c r="K12" s="582">
        <v>4.3600000000000003</v>
      </c>
      <c r="L12" s="582">
        <v>10.61</v>
      </c>
      <c r="M12" s="582">
        <v>7.5</v>
      </c>
      <c r="N12" s="582">
        <v>8.91</v>
      </c>
      <c r="O12" s="582">
        <v>7.9</v>
      </c>
      <c r="P12" s="582">
        <v>4.82</v>
      </c>
      <c r="Q12" s="582">
        <v>11.08</v>
      </c>
      <c r="R12" s="582">
        <v>7.97</v>
      </c>
      <c r="S12" s="582">
        <v>9.3800000000000008</v>
      </c>
      <c r="T12" s="582">
        <v>8.17</v>
      </c>
      <c r="U12" s="582">
        <v>4.74</v>
      </c>
      <c r="V12" s="582">
        <v>11.2</v>
      </c>
      <c r="W12" s="582">
        <v>7.9</v>
      </c>
      <c r="X12" s="582">
        <v>9.5</v>
      </c>
      <c r="Y12" s="582">
        <v>8.1999999999999993</v>
      </c>
      <c r="Z12" s="582">
        <v>4.4000000000000004</v>
      </c>
      <c r="AA12" s="25">
        <v>11.6</v>
      </c>
      <c r="AB12" s="25">
        <v>8.1999999999999993</v>
      </c>
      <c r="AC12" s="25">
        <v>9.8000000000000007</v>
      </c>
      <c r="AD12" s="25">
        <v>8.5</v>
      </c>
      <c r="AE12" s="25">
        <v>4.7</v>
      </c>
      <c r="AF12" s="33">
        <v>11.47</v>
      </c>
      <c r="AG12" s="28">
        <v>8.5299999999999994</v>
      </c>
      <c r="AH12" s="28">
        <v>9.9</v>
      </c>
      <c r="AI12" s="28">
        <v>8.66</v>
      </c>
      <c r="AJ12" s="33">
        <v>5.21</v>
      </c>
      <c r="AK12" s="34">
        <v>11.326704545454538</v>
      </c>
      <c r="AL12" s="34">
        <v>8.2200263504611364</v>
      </c>
      <c r="AM12" s="34">
        <v>9.7149692412849973</v>
      </c>
      <c r="AN12" s="34">
        <v>8.401273885350335</v>
      </c>
      <c r="AO12" s="34">
        <v>5.0761245674740474</v>
      </c>
      <c r="AP12" s="34">
        <v>11.2</v>
      </c>
      <c r="AQ12" s="34">
        <v>8.3000000000000007</v>
      </c>
      <c r="AR12" s="34">
        <v>9.6999999999999993</v>
      </c>
      <c r="AS12" s="71">
        <v>8.5</v>
      </c>
      <c r="AT12" s="190">
        <v>5.5</v>
      </c>
      <c r="AU12" s="71">
        <v>11.863334205960578</v>
      </c>
      <c r="AV12" s="71">
        <v>8.3281964988695822</v>
      </c>
      <c r="AW12" s="71">
        <v>10.030891999308528</v>
      </c>
      <c r="AX12" s="34">
        <v>8.6169215593344664</v>
      </c>
      <c r="AY12" s="71">
        <v>5.5417135176162757</v>
      </c>
      <c r="AZ12" s="71">
        <v>11.739182751701573</v>
      </c>
      <c r="BA12" s="71">
        <v>8.938211845869505</v>
      </c>
      <c r="BB12" s="191">
        <v>10.273925159865406</v>
      </c>
      <c r="BC12" s="191">
        <v>9.076582349287392</v>
      </c>
      <c r="BD12" s="191">
        <v>5.7975196727195684</v>
      </c>
      <c r="BE12" s="33">
        <v>11.38</v>
      </c>
      <c r="BF12" s="28">
        <v>8.9600000000000009</v>
      </c>
      <c r="BG12" s="33">
        <v>10.11</v>
      </c>
      <c r="BH12" s="33">
        <v>8.91</v>
      </c>
      <c r="BI12" s="192">
        <v>5.74</v>
      </c>
      <c r="BJ12" s="33">
        <v>11.01</v>
      </c>
      <c r="BK12" s="28">
        <v>8.8000000000000007</v>
      </c>
      <c r="BL12" s="33">
        <v>9.84</v>
      </c>
      <c r="BM12" s="33">
        <v>8.68</v>
      </c>
      <c r="BN12" s="28">
        <v>5.77</v>
      </c>
      <c r="BO12" s="33">
        <v>11.52</v>
      </c>
      <c r="BP12" s="28">
        <v>8.86</v>
      </c>
      <c r="BQ12" s="33">
        <v>10.1</v>
      </c>
      <c r="BR12" s="33">
        <v>8.83</v>
      </c>
      <c r="BS12" s="28">
        <v>5.69</v>
      </c>
      <c r="BT12" s="33">
        <v>11.34</v>
      </c>
      <c r="BU12" s="28">
        <v>9.3699999999999992</v>
      </c>
      <c r="BV12" s="33">
        <v>10.28</v>
      </c>
      <c r="BW12" s="33">
        <v>8.9499999999999993</v>
      </c>
      <c r="BX12" s="28">
        <v>5.79</v>
      </c>
      <c r="BY12" s="33">
        <v>11.33</v>
      </c>
      <c r="BZ12" s="28">
        <v>9.83</v>
      </c>
      <c r="CA12" s="33">
        <v>10.53</v>
      </c>
      <c r="CB12" s="33">
        <v>9.2200000000000006</v>
      </c>
      <c r="CC12" s="28">
        <v>6.25</v>
      </c>
      <c r="CD12" s="33">
        <v>12.12</v>
      </c>
      <c r="CE12" s="28">
        <v>10.42</v>
      </c>
      <c r="CF12" s="33">
        <v>11.31</v>
      </c>
      <c r="CG12" s="33">
        <v>10.130000000000001</v>
      </c>
      <c r="CH12" s="28">
        <v>6.4</v>
      </c>
      <c r="CI12" s="33">
        <v>12.12</v>
      </c>
      <c r="CJ12" s="28">
        <v>10.01</v>
      </c>
      <c r="CK12" s="33">
        <v>11.11</v>
      </c>
      <c r="CL12" s="33">
        <v>9.92</v>
      </c>
      <c r="CM12" s="28">
        <v>6.29</v>
      </c>
    </row>
    <row r="13" spans="1:91" s="547" customFormat="1" ht="12" customHeight="1" x14ac:dyDescent="0.2">
      <c r="A13" s="398" t="s">
        <v>56</v>
      </c>
      <c r="B13" s="582">
        <v>10.33</v>
      </c>
      <c r="C13" s="582">
        <v>7.32</v>
      </c>
      <c r="D13" s="582">
        <v>8.73</v>
      </c>
      <c r="E13" s="398">
        <v>7.69</v>
      </c>
      <c r="F13" s="582">
        <v>4.58</v>
      </c>
      <c r="G13" s="582">
        <v>10.18</v>
      </c>
      <c r="H13" s="582">
        <v>7.22</v>
      </c>
      <c r="I13" s="582">
        <v>8.6199999999999992</v>
      </c>
      <c r="J13" s="582">
        <v>7.55</v>
      </c>
      <c r="K13" s="582">
        <v>4.49</v>
      </c>
      <c r="L13" s="582">
        <v>10.31</v>
      </c>
      <c r="M13" s="582">
        <v>7.55</v>
      </c>
      <c r="N13" s="582">
        <v>8.84</v>
      </c>
      <c r="O13" s="582">
        <v>7.67</v>
      </c>
      <c r="P13" s="582">
        <v>4.05</v>
      </c>
      <c r="Q13" s="582">
        <v>10.59</v>
      </c>
      <c r="R13" s="582">
        <v>7.55</v>
      </c>
      <c r="S13" s="582">
        <v>8.93</v>
      </c>
      <c r="T13" s="582">
        <v>7.7</v>
      </c>
      <c r="U13" s="582">
        <v>4.2699999999999996</v>
      </c>
      <c r="V13" s="582">
        <v>11</v>
      </c>
      <c r="W13" s="582">
        <v>7.2</v>
      </c>
      <c r="X13" s="582">
        <v>9</v>
      </c>
      <c r="Y13" s="582">
        <v>7.8</v>
      </c>
      <c r="Z13" s="582">
        <v>4.0999999999999996</v>
      </c>
      <c r="AA13" s="25">
        <v>11.2</v>
      </c>
      <c r="AB13" s="25">
        <v>8</v>
      </c>
      <c r="AC13" s="25">
        <v>9.5</v>
      </c>
      <c r="AD13" s="25">
        <v>8.3000000000000007</v>
      </c>
      <c r="AE13" s="25">
        <v>4.7</v>
      </c>
      <c r="AF13" s="33">
        <v>10.42</v>
      </c>
      <c r="AG13" s="28">
        <v>6.61</v>
      </c>
      <c r="AH13" s="28">
        <v>8.3699999999999992</v>
      </c>
      <c r="AI13" s="28">
        <v>7.19</v>
      </c>
      <c r="AJ13" s="33">
        <v>3.78</v>
      </c>
      <c r="AK13" s="34">
        <v>10.154262516914752</v>
      </c>
      <c r="AL13" s="34">
        <v>6.7310344827586137</v>
      </c>
      <c r="AM13" s="34">
        <v>8.3032939714108007</v>
      </c>
      <c r="AN13" s="34">
        <v>7.0981539846915744</v>
      </c>
      <c r="AO13" s="34">
        <v>3.929738562091504</v>
      </c>
      <c r="AP13" s="34">
        <v>10.8</v>
      </c>
      <c r="AQ13" s="34">
        <v>7.1</v>
      </c>
      <c r="AR13" s="34">
        <v>8.8000000000000007</v>
      </c>
      <c r="AS13" s="71">
        <v>7.5</v>
      </c>
      <c r="AT13" s="190">
        <v>4.3</v>
      </c>
      <c r="AU13" s="71">
        <v>10.523271689995937</v>
      </c>
      <c r="AV13" s="71">
        <v>7.2801676862686566</v>
      </c>
      <c r="AW13" s="71">
        <v>8.754909444150087</v>
      </c>
      <c r="AX13" s="34">
        <v>7.5776663022079003</v>
      </c>
      <c r="AY13" s="71">
        <v>4.4039889788991253</v>
      </c>
      <c r="AZ13" s="71">
        <v>10.497163849287874</v>
      </c>
      <c r="BA13" s="71">
        <v>7.0943338249079435</v>
      </c>
      <c r="BB13" s="191">
        <v>8.625046077268367</v>
      </c>
      <c r="BC13" s="191">
        <v>7.4330262225545747</v>
      </c>
      <c r="BD13" s="191">
        <v>4.3307242637408736</v>
      </c>
      <c r="BE13" s="33">
        <v>10.32</v>
      </c>
      <c r="BF13" s="28">
        <v>7.13</v>
      </c>
      <c r="BG13" s="33">
        <v>8.56</v>
      </c>
      <c r="BH13" s="33">
        <v>7.34</v>
      </c>
      <c r="BI13" s="192">
        <v>4.3</v>
      </c>
      <c r="BJ13" s="33">
        <v>10.61</v>
      </c>
      <c r="BK13" s="28">
        <v>7.48</v>
      </c>
      <c r="BL13" s="33">
        <v>8.8699999999999992</v>
      </c>
      <c r="BM13" s="33">
        <v>7.61</v>
      </c>
      <c r="BN13" s="28">
        <v>4.57</v>
      </c>
      <c r="BO13" s="33">
        <v>10.78</v>
      </c>
      <c r="BP13" s="28">
        <v>8.1</v>
      </c>
      <c r="BQ13" s="33">
        <v>9.2799999999999994</v>
      </c>
      <c r="BR13" s="33">
        <v>9</v>
      </c>
      <c r="BS13" s="28">
        <v>5.01</v>
      </c>
      <c r="BT13" s="33">
        <v>10.79</v>
      </c>
      <c r="BU13" s="28">
        <v>8.36</v>
      </c>
      <c r="BV13" s="33">
        <v>9.42</v>
      </c>
      <c r="BW13" s="33">
        <v>8.02</v>
      </c>
      <c r="BX13" s="28">
        <v>4.87</v>
      </c>
      <c r="BY13" s="33">
        <v>10.68</v>
      </c>
      <c r="BZ13" s="28">
        <v>8.26</v>
      </c>
      <c r="CA13" s="33">
        <v>9.31</v>
      </c>
      <c r="CB13" s="33">
        <v>8.0299999999999994</v>
      </c>
      <c r="CC13" s="28">
        <v>5.28</v>
      </c>
      <c r="CD13" s="33">
        <v>11.13</v>
      </c>
      <c r="CE13" s="28">
        <v>8.91</v>
      </c>
      <c r="CF13" s="33">
        <v>10.06</v>
      </c>
      <c r="CG13" s="33">
        <v>8.9499999999999993</v>
      </c>
      <c r="CH13" s="28">
        <v>5.46</v>
      </c>
      <c r="CI13" s="33">
        <v>11.17</v>
      </c>
      <c r="CJ13" s="28">
        <v>9.02</v>
      </c>
      <c r="CK13" s="33">
        <v>10.14</v>
      </c>
      <c r="CL13" s="33">
        <v>8.93</v>
      </c>
      <c r="CM13" s="28">
        <v>5.27</v>
      </c>
    </row>
    <row r="14" spans="1:91" s="547" customFormat="1" ht="12" customHeight="1" x14ac:dyDescent="0.2">
      <c r="A14" s="398" t="s">
        <v>108</v>
      </c>
      <c r="B14" s="582">
        <v>10.52</v>
      </c>
      <c r="C14" s="582">
        <v>7.41</v>
      </c>
      <c r="D14" s="582">
        <v>9.25</v>
      </c>
      <c r="E14" s="398">
        <v>8.4700000000000006</v>
      </c>
      <c r="F14" s="582">
        <v>4.17</v>
      </c>
      <c r="G14" s="582">
        <v>10.56</v>
      </c>
      <c r="H14" s="582">
        <v>7.5</v>
      </c>
      <c r="I14" s="582">
        <v>9.27</v>
      </c>
      <c r="J14" s="582">
        <v>8.42</v>
      </c>
      <c r="K14" s="582">
        <v>4.4000000000000004</v>
      </c>
      <c r="L14" s="582">
        <v>10.32</v>
      </c>
      <c r="M14" s="582">
        <v>7.13</v>
      </c>
      <c r="N14" s="582">
        <v>8.94</v>
      </c>
      <c r="O14" s="582">
        <v>8.15</v>
      </c>
      <c r="P14" s="582">
        <v>4.32</v>
      </c>
      <c r="Q14" s="582">
        <v>10.29</v>
      </c>
      <c r="R14" s="582">
        <v>7.11</v>
      </c>
      <c r="S14" s="582">
        <v>8.89</v>
      </c>
      <c r="T14" s="582">
        <v>8.2200000000000006</v>
      </c>
      <c r="U14" s="582">
        <v>4.45</v>
      </c>
      <c r="V14" s="582">
        <v>10.8</v>
      </c>
      <c r="W14" s="582">
        <v>7.2</v>
      </c>
      <c r="X14" s="582">
        <v>9.1999999999999993</v>
      </c>
      <c r="Y14" s="582">
        <v>8.3000000000000007</v>
      </c>
      <c r="Z14" s="582">
        <v>4</v>
      </c>
      <c r="AA14" s="25">
        <v>10.9</v>
      </c>
      <c r="AB14" s="25">
        <v>7.3</v>
      </c>
      <c r="AC14" s="25">
        <v>9.1999999999999993</v>
      </c>
      <c r="AD14" s="25">
        <v>8.3000000000000007</v>
      </c>
      <c r="AE14" s="25">
        <v>4.5</v>
      </c>
      <c r="AF14" s="33">
        <v>11.02</v>
      </c>
      <c r="AG14" s="28">
        <v>7.65</v>
      </c>
      <c r="AH14" s="28">
        <v>9.52</v>
      </c>
      <c r="AI14" s="28">
        <v>8.6300000000000008</v>
      </c>
      <c r="AJ14" s="33">
        <v>4.78</v>
      </c>
      <c r="AK14" s="34">
        <v>10.825182101977123</v>
      </c>
      <c r="AL14" s="34">
        <v>7.9964412811387904</v>
      </c>
      <c r="AM14" s="34">
        <v>9.5033259423503509</v>
      </c>
      <c r="AN14" s="34">
        <v>8.5430809399477567</v>
      </c>
      <c r="AO14" s="34">
        <v>5.0364372469635592</v>
      </c>
      <c r="AP14" s="34">
        <v>11</v>
      </c>
      <c r="AQ14" s="34">
        <v>8.1999999999999993</v>
      </c>
      <c r="AR14" s="34">
        <v>9.6</v>
      </c>
      <c r="AS14" s="71">
        <v>8.6999999999999993</v>
      </c>
      <c r="AT14" s="190">
        <v>5.4</v>
      </c>
      <c r="AU14" s="71">
        <v>12.956532582592342</v>
      </c>
      <c r="AV14" s="71">
        <v>8.5864565216637683</v>
      </c>
      <c r="AW14" s="71">
        <v>11.007744044050227</v>
      </c>
      <c r="AX14" s="34">
        <v>8.9054588070604783</v>
      </c>
      <c r="AY14" s="71">
        <v>4.8911292334895498</v>
      </c>
      <c r="AZ14" s="71">
        <v>10.842106559134395</v>
      </c>
      <c r="BA14" s="71">
        <v>8.025132476950203</v>
      </c>
      <c r="BB14" s="191">
        <v>9.5693726533010341</v>
      </c>
      <c r="BC14" s="191">
        <v>8.7012374579717786</v>
      </c>
      <c r="BD14" s="191">
        <v>4.8645490529041178</v>
      </c>
      <c r="BE14" s="33">
        <v>11</v>
      </c>
      <c r="BF14" s="28">
        <v>8.14</v>
      </c>
      <c r="BG14" s="33">
        <v>9.6999999999999993</v>
      </c>
      <c r="BH14" s="33">
        <v>8.82</v>
      </c>
      <c r="BI14" s="192">
        <v>5.0199999999999996</v>
      </c>
      <c r="BJ14" s="33">
        <v>10.81</v>
      </c>
      <c r="BK14" s="28">
        <v>9.0299999999999994</v>
      </c>
      <c r="BL14" s="33">
        <v>10</v>
      </c>
      <c r="BM14" s="33">
        <v>9.06</v>
      </c>
      <c r="BN14" s="28">
        <v>5.2</v>
      </c>
      <c r="BO14" s="33">
        <v>11.06</v>
      </c>
      <c r="BP14" s="28">
        <v>8.85</v>
      </c>
      <c r="BQ14" s="33">
        <v>10.050000000000001</v>
      </c>
      <c r="BR14" s="33">
        <v>9.17</v>
      </c>
      <c r="BS14" s="28">
        <v>5.7</v>
      </c>
      <c r="BT14" s="33">
        <v>10.88</v>
      </c>
      <c r="BU14" s="28">
        <v>8.85</v>
      </c>
      <c r="BV14" s="33">
        <v>9.94</v>
      </c>
      <c r="BW14" s="33">
        <v>9.06</v>
      </c>
      <c r="BX14" s="28">
        <v>5.66</v>
      </c>
      <c r="BY14" s="33">
        <v>10.78</v>
      </c>
      <c r="BZ14" s="28">
        <v>9.2799999999999994</v>
      </c>
      <c r="CA14" s="33">
        <v>10.09</v>
      </c>
      <c r="CB14" s="33">
        <v>9.1999999999999993</v>
      </c>
      <c r="CC14" s="28">
        <v>5.95</v>
      </c>
      <c r="CD14" s="33">
        <v>10.98</v>
      </c>
      <c r="CE14" s="28">
        <v>9.0399999999999991</v>
      </c>
      <c r="CF14" s="33">
        <v>10.050000000000001</v>
      </c>
      <c r="CG14" s="33">
        <v>8.9600000000000009</v>
      </c>
      <c r="CH14" s="28">
        <v>5.48</v>
      </c>
      <c r="CI14" s="33">
        <v>11.1</v>
      </c>
      <c r="CJ14" s="28">
        <v>9.48</v>
      </c>
      <c r="CK14" s="33">
        <v>10.34</v>
      </c>
      <c r="CL14" s="33">
        <v>9.2200000000000006</v>
      </c>
      <c r="CM14" s="28">
        <v>5.71</v>
      </c>
    </row>
    <row r="15" spans="1:91" s="547" customFormat="1" ht="12" customHeight="1" x14ac:dyDescent="0.2">
      <c r="A15" s="398" t="s">
        <v>55</v>
      </c>
      <c r="B15" s="582">
        <v>9.5399999999999991</v>
      </c>
      <c r="C15" s="582">
        <v>6.03</v>
      </c>
      <c r="D15" s="582">
        <v>8.2799999999999994</v>
      </c>
      <c r="E15" s="398">
        <v>7.7</v>
      </c>
      <c r="F15" s="582">
        <v>3.89</v>
      </c>
      <c r="G15" s="582">
        <v>10.130000000000001</v>
      </c>
      <c r="H15" s="582">
        <v>6.48</v>
      </c>
      <c r="I15" s="582">
        <v>8.7799999999999994</v>
      </c>
      <c r="J15" s="582">
        <v>8.24</v>
      </c>
      <c r="K15" s="582">
        <v>4.55</v>
      </c>
      <c r="L15" s="582">
        <v>9.76</v>
      </c>
      <c r="M15" s="582">
        <v>6.63</v>
      </c>
      <c r="N15" s="582">
        <v>8.57</v>
      </c>
      <c r="O15" s="582">
        <v>7.93</v>
      </c>
      <c r="P15" s="582">
        <v>4.05</v>
      </c>
      <c r="Q15" s="582">
        <v>10.62</v>
      </c>
      <c r="R15" s="582">
        <v>6.87</v>
      </c>
      <c r="S15" s="582">
        <v>9.1199999999999992</v>
      </c>
      <c r="T15" s="582">
        <v>8.4</v>
      </c>
      <c r="U15" s="582">
        <v>4.33</v>
      </c>
      <c r="V15" s="582">
        <v>10.4</v>
      </c>
      <c r="W15" s="582">
        <v>6.8</v>
      </c>
      <c r="X15" s="582">
        <v>9</v>
      </c>
      <c r="Y15" s="582">
        <v>8.4</v>
      </c>
      <c r="Z15" s="582">
        <v>4.5</v>
      </c>
      <c r="AA15" s="25">
        <v>10.8</v>
      </c>
      <c r="AB15" s="25">
        <v>6.9</v>
      </c>
      <c r="AC15" s="25">
        <v>9.1999999999999993</v>
      </c>
      <c r="AD15" s="25">
        <v>8.6</v>
      </c>
      <c r="AE15" s="25">
        <v>4.5999999999999996</v>
      </c>
      <c r="AF15" s="33">
        <v>11.18</v>
      </c>
      <c r="AG15" s="28">
        <v>7.7</v>
      </c>
      <c r="AH15" s="28">
        <v>9.93</v>
      </c>
      <c r="AI15" s="28">
        <v>9.44</v>
      </c>
      <c r="AJ15" s="33">
        <v>6</v>
      </c>
      <c r="AK15" s="34">
        <v>11.010936431989068</v>
      </c>
      <c r="AL15" s="34">
        <v>8.1941520467836284</v>
      </c>
      <c r="AM15" s="34">
        <v>9.9719585849870604</v>
      </c>
      <c r="AN15" s="34">
        <v>9.3199558173785189</v>
      </c>
      <c r="AO15" s="34">
        <v>5.5226130653266363</v>
      </c>
      <c r="AP15" s="34">
        <v>11.2</v>
      </c>
      <c r="AQ15" s="34">
        <v>8.4</v>
      </c>
      <c r="AR15" s="34">
        <v>10.1</v>
      </c>
      <c r="AS15" s="71">
        <v>9.3000000000000007</v>
      </c>
      <c r="AT15" s="190">
        <v>5.3</v>
      </c>
      <c r="AU15" s="71">
        <v>12.615199576651587</v>
      </c>
      <c r="AV15" s="71">
        <v>10.294032644667858</v>
      </c>
      <c r="AW15" s="71">
        <v>11.77395424764792</v>
      </c>
      <c r="AX15" s="34">
        <v>9.5542557617183448</v>
      </c>
      <c r="AY15" s="71">
        <v>6.6762231323061387</v>
      </c>
      <c r="AZ15" s="71">
        <v>10.395304250541603</v>
      </c>
      <c r="BA15" s="71">
        <v>8.6410402456298048</v>
      </c>
      <c r="BB15" s="191">
        <v>9.7499520536666768</v>
      </c>
      <c r="BC15" s="191">
        <v>9.1674589362604078</v>
      </c>
      <c r="BD15" s="191">
        <v>4.9801191918625323</v>
      </c>
      <c r="BE15" s="33">
        <v>10.55</v>
      </c>
      <c r="BF15" s="28">
        <v>8.51</v>
      </c>
      <c r="BG15" s="33">
        <v>9.7799999999999994</v>
      </c>
      <c r="BH15" s="33">
        <v>9.2200000000000006</v>
      </c>
      <c r="BI15" s="192">
        <v>5.43</v>
      </c>
      <c r="BJ15" s="33">
        <v>11.14</v>
      </c>
      <c r="BK15" s="28">
        <v>8.94</v>
      </c>
      <c r="BL15" s="33">
        <v>10.29</v>
      </c>
      <c r="BM15" s="33">
        <v>9.69</v>
      </c>
      <c r="BN15" s="28">
        <v>5.63</v>
      </c>
      <c r="BO15" s="33">
        <v>10.98</v>
      </c>
      <c r="BP15" s="28">
        <v>9.3699999999999992</v>
      </c>
      <c r="BQ15" s="33">
        <v>10.36</v>
      </c>
      <c r="BR15" s="33">
        <v>9.74</v>
      </c>
      <c r="BS15" s="28">
        <v>5.75</v>
      </c>
      <c r="BT15" s="33">
        <v>11.19</v>
      </c>
      <c r="BU15" s="28">
        <v>9.56</v>
      </c>
      <c r="BV15" s="33">
        <v>10.55</v>
      </c>
      <c r="BW15" s="33">
        <v>9.8800000000000008</v>
      </c>
      <c r="BX15" s="28">
        <v>5.67</v>
      </c>
      <c r="BY15" s="33">
        <v>11</v>
      </c>
      <c r="BZ15" s="28">
        <v>10.08</v>
      </c>
      <c r="CA15" s="33">
        <v>10.64</v>
      </c>
      <c r="CB15" s="33">
        <v>10.039999999999999</v>
      </c>
      <c r="CC15" s="28">
        <v>6.38</v>
      </c>
      <c r="CD15" s="33">
        <v>11.43</v>
      </c>
      <c r="CE15" s="28">
        <v>10.28</v>
      </c>
      <c r="CF15" s="33">
        <v>10.91</v>
      </c>
      <c r="CG15" s="33">
        <v>10.050000000000001</v>
      </c>
      <c r="CH15" s="28">
        <v>6</v>
      </c>
      <c r="CI15" s="33">
        <v>10.96</v>
      </c>
      <c r="CJ15" s="28">
        <v>10.37</v>
      </c>
      <c r="CK15" s="33">
        <v>10.69</v>
      </c>
      <c r="CL15" s="33">
        <v>9.81</v>
      </c>
      <c r="CM15" s="28">
        <v>6.05</v>
      </c>
    </row>
    <row r="16" spans="1:91" s="547" customFormat="1" ht="12" customHeight="1" x14ac:dyDescent="0.2">
      <c r="A16" s="398" t="s">
        <v>94</v>
      </c>
      <c r="B16" s="582">
        <v>9.77</v>
      </c>
      <c r="C16" s="582">
        <v>6.21</v>
      </c>
      <c r="D16" s="582">
        <v>8.44</v>
      </c>
      <c r="E16" s="398">
        <v>7.88</v>
      </c>
      <c r="F16" s="582">
        <v>3.91</v>
      </c>
      <c r="G16" s="582">
        <v>9.7899999999999991</v>
      </c>
      <c r="H16" s="582">
        <v>6.22</v>
      </c>
      <c r="I16" s="582">
        <v>8.48</v>
      </c>
      <c r="J16" s="582">
        <v>7.91</v>
      </c>
      <c r="K16" s="582">
        <v>4.04</v>
      </c>
      <c r="L16" s="582">
        <v>9.7100000000000009</v>
      </c>
      <c r="M16" s="582">
        <v>6.21</v>
      </c>
      <c r="N16" s="582">
        <v>8.35</v>
      </c>
      <c r="O16" s="582">
        <v>7.82</v>
      </c>
      <c r="P16" s="582">
        <v>3.99</v>
      </c>
      <c r="Q16" s="582">
        <v>10.01</v>
      </c>
      <c r="R16" s="582">
        <v>6.78</v>
      </c>
      <c r="S16" s="582">
        <v>8.76</v>
      </c>
      <c r="T16" s="582">
        <v>8.1199999999999992</v>
      </c>
      <c r="U16" s="582">
        <v>3.98</v>
      </c>
      <c r="V16" s="582">
        <v>9.9</v>
      </c>
      <c r="W16" s="582">
        <v>6.5</v>
      </c>
      <c r="X16" s="582">
        <v>8.5</v>
      </c>
      <c r="Y16" s="582">
        <v>8</v>
      </c>
      <c r="Z16" s="582">
        <v>4.0999999999999996</v>
      </c>
      <c r="AA16" s="25">
        <v>10.199999999999999</v>
      </c>
      <c r="AB16" s="25">
        <v>7</v>
      </c>
      <c r="AC16" s="25">
        <v>8.8000000000000007</v>
      </c>
      <c r="AD16" s="25">
        <v>8.1999999999999993</v>
      </c>
      <c r="AE16" s="25">
        <v>4.4000000000000004</v>
      </c>
      <c r="AF16" s="33">
        <v>10.36</v>
      </c>
      <c r="AG16" s="28">
        <v>7.62</v>
      </c>
      <c r="AH16" s="28">
        <v>9.3800000000000008</v>
      </c>
      <c r="AI16" s="28">
        <v>8.7799999999999994</v>
      </c>
      <c r="AJ16" s="33">
        <v>4.3499999999999996</v>
      </c>
      <c r="AK16" s="34">
        <v>10.531047265987029</v>
      </c>
      <c r="AL16" s="34">
        <v>7.7176966292134868</v>
      </c>
      <c r="AM16" s="34">
        <v>9.4126186487995511</v>
      </c>
      <c r="AN16" s="34">
        <v>8.8600000000000065</v>
      </c>
      <c r="AO16" s="34">
        <v>5.0386100386100363</v>
      </c>
      <c r="AP16" s="34">
        <v>10.6</v>
      </c>
      <c r="AQ16" s="34">
        <v>7.5</v>
      </c>
      <c r="AR16" s="34">
        <v>9.1999999999999993</v>
      </c>
      <c r="AS16" s="71">
        <v>8.6</v>
      </c>
      <c r="AT16" s="190">
        <v>5</v>
      </c>
      <c r="AU16" s="71">
        <v>13.118042565430606</v>
      </c>
      <c r="AV16" s="71">
        <v>8.876636983980486</v>
      </c>
      <c r="AW16" s="71">
        <v>11.436894754221301</v>
      </c>
      <c r="AX16" s="34">
        <v>9.0966737984697765</v>
      </c>
      <c r="AY16" s="71">
        <v>5.7647232314891106</v>
      </c>
      <c r="AZ16" s="71">
        <v>10.684467345684045</v>
      </c>
      <c r="BA16" s="71">
        <v>8.2210837220456554</v>
      </c>
      <c r="BB16" s="191">
        <v>9.6888316435524899</v>
      </c>
      <c r="BC16" s="191">
        <v>9.0995435324361367</v>
      </c>
      <c r="BD16" s="191">
        <v>5.1063969974566596</v>
      </c>
      <c r="BE16" s="33">
        <v>10.73</v>
      </c>
      <c r="BF16" s="28">
        <v>8.51</v>
      </c>
      <c r="BG16" s="33">
        <v>9.82</v>
      </c>
      <c r="BH16" s="33">
        <v>9.17</v>
      </c>
      <c r="BI16" s="192">
        <v>4.8499999999999996</v>
      </c>
      <c r="BJ16" s="33">
        <v>10.210000000000001</v>
      </c>
      <c r="BK16" s="28">
        <v>8.5</v>
      </c>
      <c r="BL16" s="33">
        <v>9.49</v>
      </c>
      <c r="BM16" s="33">
        <v>8.8800000000000008</v>
      </c>
      <c r="BN16" s="28">
        <v>5.13</v>
      </c>
      <c r="BO16" s="33">
        <v>10.34</v>
      </c>
      <c r="BP16" s="28">
        <v>8.4499999999999993</v>
      </c>
      <c r="BQ16" s="33">
        <v>9.5299999999999994</v>
      </c>
      <c r="BR16" s="33">
        <v>8.89</v>
      </c>
      <c r="BS16" s="28">
        <v>5.01</v>
      </c>
      <c r="BT16" s="33">
        <v>10.5</v>
      </c>
      <c r="BU16" s="28">
        <v>8.31</v>
      </c>
      <c r="BV16" s="33">
        <v>9.5500000000000007</v>
      </c>
      <c r="BW16" s="33">
        <v>8.9700000000000006</v>
      </c>
      <c r="BX16" s="28">
        <v>5.65</v>
      </c>
      <c r="BY16" s="33">
        <v>10.94</v>
      </c>
      <c r="BZ16" s="28">
        <v>9.24</v>
      </c>
      <c r="CA16" s="33">
        <v>10.19</v>
      </c>
      <c r="CB16" s="33">
        <v>9.4499999999999993</v>
      </c>
      <c r="CC16" s="28">
        <v>5.44</v>
      </c>
      <c r="CD16" s="33">
        <v>11.91</v>
      </c>
      <c r="CE16" s="28">
        <v>10.039999999999999</v>
      </c>
      <c r="CF16" s="33">
        <v>11.09</v>
      </c>
      <c r="CG16" s="33">
        <v>10.130000000000001</v>
      </c>
      <c r="CH16" s="28">
        <v>5.3</v>
      </c>
      <c r="CI16" s="33">
        <v>11.48</v>
      </c>
      <c r="CJ16" s="28">
        <v>10.039999999999999</v>
      </c>
      <c r="CK16" s="33">
        <v>10.85</v>
      </c>
      <c r="CL16" s="33">
        <v>9.99</v>
      </c>
      <c r="CM16" s="28">
        <v>5.7</v>
      </c>
    </row>
    <row r="17" spans="1:91" s="547" customFormat="1" ht="12" customHeight="1" x14ac:dyDescent="0.2">
      <c r="A17" s="398" t="s">
        <v>53</v>
      </c>
      <c r="B17" s="582">
        <v>9.41</v>
      </c>
      <c r="C17" s="582">
        <v>6.52</v>
      </c>
      <c r="D17" s="582">
        <v>8.1199999999999992</v>
      </c>
      <c r="E17" s="398">
        <v>7.47</v>
      </c>
      <c r="F17" s="582">
        <v>4.08</v>
      </c>
      <c r="G17" s="582">
        <v>9.9700000000000006</v>
      </c>
      <c r="H17" s="582">
        <v>6.56</v>
      </c>
      <c r="I17" s="582">
        <v>8.39</v>
      </c>
      <c r="J17" s="582">
        <v>7.6</v>
      </c>
      <c r="K17" s="582">
        <v>4.1100000000000003</v>
      </c>
      <c r="L17" s="582">
        <v>9.85</v>
      </c>
      <c r="M17" s="582">
        <v>6.62</v>
      </c>
      <c r="N17" s="582">
        <v>8.36</v>
      </c>
      <c r="O17" s="582">
        <v>7.61</v>
      </c>
      <c r="P17" s="582">
        <v>4.3099999999999996</v>
      </c>
      <c r="Q17" s="582">
        <v>9.84</v>
      </c>
      <c r="R17" s="582">
        <v>6.73</v>
      </c>
      <c r="S17" s="582">
        <v>8.93</v>
      </c>
      <c r="T17" s="582">
        <v>7.53</v>
      </c>
      <c r="U17" s="582">
        <v>4.05</v>
      </c>
      <c r="V17" s="582">
        <v>10.1</v>
      </c>
      <c r="W17" s="582">
        <v>6.4</v>
      </c>
      <c r="X17" s="582">
        <v>8.4</v>
      </c>
      <c r="Y17" s="582">
        <v>7.6</v>
      </c>
      <c r="Z17" s="582">
        <v>4.3</v>
      </c>
      <c r="AA17" s="25">
        <v>10.199999999999999</v>
      </c>
      <c r="AB17" s="25">
        <v>6.8</v>
      </c>
      <c r="AC17" s="25">
        <v>8.6</v>
      </c>
      <c r="AD17" s="25">
        <v>7.7</v>
      </c>
      <c r="AE17" s="25">
        <v>4.5</v>
      </c>
      <c r="AF17" s="33">
        <v>9.8000000000000007</v>
      </c>
      <c r="AG17" s="28">
        <v>6.36</v>
      </c>
      <c r="AH17" s="28">
        <v>8.1199999999999992</v>
      </c>
      <c r="AI17" s="28">
        <v>7.32</v>
      </c>
      <c r="AJ17" s="33">
        <v>4.2300000000000004</v>
      </c>
      <c r="AK17" s="34">
        <v>10.12340425531913</v>
      </c>
      <c r="AL17" s="34">
        <v>6.5701943844492492</v>
      </c>
      <c r="AM17" s="34">
        <v>8.3601286173633476</v>
      </c>
      <c r="AN17" s="34">
        <v>7.5151133501259428</v>
      </c>
      <c r="AO17" s="34">
        <v>4.4593023255813939</v>
      </c>
      <c r="AP17" s="34">
        <v>10.3</v>
      </c>
      <c r="AQ17" s="34">
        <v>6.8</v>
      </c>
      <c r="AR17" s="34">
        <v>8.5</v>
      </c>
      <c r="AS17" s="71">
        <v>7.6</v>
      </c>
      <c r="AT17" s="190">
        <v>4.5999999999999996</v>
      </c>
      <c r="AU17" s="71">
        <v>10.461602068665215</v>
      </c>
      <c r="AV17" s="71">
        <v>8.5589247783176781</v>
      </c>
      <c r="AW17" s="71">
        <v>9.561864085224391</v>
      </c>
      <c r="AX17" s="34">
        <v>7.7486045658011449</v>
      </c>
      <c r="AY17" s="71">
        <v>4.7410935289350506</v>
      </c>
      <c r="AZ17" s="71">
        <v>10.157099825853331</v>
      </c>
      <c r="BA17" s="71">
        <v>7.1431375119132285</v>
      </c>
      <c r="BB17" s="191">
        <v>8.7128455018243045</v>
      </c>
      <c r="BC17" s="191">
        <v>7.9280563617072266</v>
      </c>
      <c r="BD17" s="191">
        <v>4.5896807560630872</v>
      </c>
      <c r="BE17" s="33">
        <v>10.85</v>
      </c>
      <c r="BF17" s="28">
        <v>7.59</v>
      </c>
      <c r="BG17" s="33">
        <v>9.27</v>
      </c>
      <c r="BH17" s="33">
        <v>8.3699999999999992</v>
      </c>
      <c r="BI17" s="192">
        <v>4.67</v>
      </c>
      <c r="BJ17" s="33">
        <v>10.59</v>
      </c>
      <c r="BK17" s="28">
        <v>7.51</v>
      </c>
      <c r="BL17" s="33">
        <v>9.06</v>
      </c>
      <c r="BM17" s="33">
        <v>8.23</v>
      </c>
      <c r="BN17" s="28">
        <v>4.93</v>
      </c>
      <c r="BO17" s="33">
        <v>10.72</v>
      </c>
      <c r="BP17" s="28">
        <v>7.51</v>
      </c>
      <c r="BQ17" s="33">
        <v>9.11</v>
      </c>
      <c r="BR17" s="33">
        <v>8.26</v>
      </c>
      <c r="BS17" s="28">
        <v>4.95</v>
      </c>
      <c r="BT17" s="33">
        <v>10.39</v>
      </c>
      <c r="BU17" s="28">
        <v>7.67</v>
      </c>
      <c r="BV17" s="33">
        <v>9.01</v>
      </c>
      <c r="BW17" s="33">
        <v>8.19</v>
      </c>
      <c r="BX17" s="28">
        <v>5.1100000000000003</v>
      </c>
      <c r="BY17" s="33">
        <v>10.31</v>
      </c>
      <c r="BZ17" s="28">
        <v>7.71</v>
      </c>
      <c r="CA17" s="33">
        <v>8.9700000000000006</v>
      </c>
      <c r="CB17" s="33">
        <v>8.11</v>
      </c>
      <c r="CC17" s="28">
        <v>4.99</v>
      </c>
      <c r="CD17" s="33">
        <v>10.98</v>
      </c>
      <c r="CE17" s="28">
        <v>8.49</v>
      </c>
      <c r="CF17" s="33">
        <v>9.84</v>
      </c>
      <c r="CG17" s="33">
        <v>8.99</v>
      </c>
      <c r="CH17" s="28">
        <v>4.91</v>
      </c>
      <c r="CI17" s="33">
        <v>11.13</v>
      </c>
      <c r="CJ17" s="28">
        <v>9</v>
      </c>
      <c r="CK17" s="33">
        <v>10.14</v>
      </c>
      <c r="CL17" s="33">
        <v>9.3000000000000007</v>
      </c>
      <c r="CM17" s="28">
        <v>5.44</v>
      </c>
    </row>
    <row r="18" spans="1:91" s="547" customFormat="1" ht="12" customHeight="1" x14ac:dyDescent="0.2">
      <c r="A18" s="398" t="s">
        <v>62</v>
      </c>
      <c r="B18" s="582">
        <v>8.51</v>
      </c>
      <c r="C18" s="582">
        <v>5.81</v>
      </c>
      <c r="D18" s="582">
        <v>7.25</v>
      </c>
      <c r="E18" s="398">
        <v>6.57</v>
      </c>
      <c r="F18" s="582">
        <v>3.68</v>
      </c>
      <c r="G18" s="582">
        <v>8.67</v>
      </c>
      <c r="H18" s="582">
        <v>5.93</v>
      </c>
      <c r="I18" s="582">
        <v>7.36</v>
      </c>
      <c r="J18" s="582">
        <v>6.67</v>
      </c>
      <c r="K18" s="582">
        <v>3.72</v>
      </c>
      <c r="L18" s="582">
        <v>8.65</v>
      </c>
      <c r="M18" s="582">
        <v>6.55</v>
      </c>
      <c r="N18" s="582">
        <v>7.61</v>
      </c>
      <c r="O18" s="582">
        <v>6.94</v>
      </c>
      <c r="P18" s="582">
        <v>3.99</v>
      </c>
      <c r="Q18" s="582">
        <v>8.94</v>
      </c>
      <c r="R18" s="582">
        <v>6.4</v>
      </c>
      <c r="S18" s="582">
        <v>7.65</v>
      </c>
      <c r="T18" s="582">
        <v>6.97</v>
      </c>
      <c r="U18" s="582">
        <v>3.99</v>
      </c>
      <c r="V18" s="582">
        <v>9.3000000000000007</v>
      </c>
      <c r="W18" s="582">
        <v>6.5</v>
      </c>
      <c r="X18" s="582">
        <v>8</v>
      </c>
      <c r="Y18" s="582">
        <v>7.2</v>
      </c>
      <c r="Z18" s="582">
        <v>4.0999999999999996</v>
      </c>
      <c r="AA18" s="25">
        <v>9.1</v>
      </c>
      <c r="AB18" s="25">
        <v>6.9</v>
      </c>
      <c r="AC18" s="25">
        <v>8</v>
      </c>
      <c r="AD18" s="25">
        <v>7.2</v>
      </c>
      <c r="AE18" s="25">
        <v>3.9</v>
      </c>
      <c r="AF18" s="33">
        <v>9.16</v>
      </c>
      <c r="AG18" s="28">
        <v>6.66</v>
      </c>
      <c r="AH18" s="28">
        <v>7.98</v>
      </c>
      <c r="AI18" s="28">
        <v>7.16</v>
      </c>
      <c r="AJ18" s="33">
        <v>4.05</v>
      </c>
      <c r="AK18" s="34">
        <v>9.3506063947078299</v>
      </c>
      <c r="AL18" s="34">
        <v>6.5053763440860131</v>
      </c>
      <c r="AM18" s="34">
        <v>7.9101796407185745</v>
      </c>
      <c r="AN18" s="34">
        <v>7.1582549187339604</v>
      </c>
      <c r="AO18" s="34">
        <v>4.4011976047904211</v>
      </c>
      <c r="AP18" s="34">
        <v>9.6</v>
      </c>
      <c r="AQ18" s="34">
        <v>6.5</v>
      </c>
      <c r="AR18" s="34">
        <v>8.1</v>
      </c>
      <c r="AS18" s="71">
        <v>7.4</v>
      </c>
      <c r="AT18" s="190">
        <v>4.5</v>
      </c>
      <c r="AU18" s="71">
        <v>9.5561383397639705</v>
      </c>
      <c r="AV18" s="71">
        <v>6.9009477865758697</v>
      </c>
      <c r="AW18" s="71">
        <v>8.3761254316119782</v>
      </c>
      <c r="AX18" s="34">
        <v>7.7102250836237483</v>
      </c>
      <c r="AY18" s="71">
        <v>4.446413421719555</v>
      </c>
      <c r="AZ18" s="71">
        <v>9.834782633704684</v>
      </c>
      <c r="BA18" s="71">
        <v>7.3156516908760878</v>
      </c>
      <c r="BB18" s="191">
        <v>8.6992979147303195</v>
      </c>
      <c r="BC18" s="191">
        <v>7.967075940243646</v>
      </c>
      <c r="BD18" s="191">
        <v>4.4809519950663823</v>
      </c>
      <c r="BE18" s="33">
        <v>9.8000000000000007</v>
      </c>
      <c r="BF18" s="28">
        <v>7.05</v>
      </c>
      <c r="BG18" s="33">
        <v>8.5399999999999991</v>
      </c>
      <c r="BH18" s="33">
        <v>7.83</v>
      </c>
      <c r="BI18" s="192">
        <v>4.53</v>
      </c>
      <c r="BJ18" s="33">
        <v>9.8800000000000008</v>
      </c>
      <c r="BK18" s="28">
        <v>6.94</v>
      </c>
      <c r="BL18" s="33">
        <v>8.52</v>
      </c>
      <c r="BM18" s="33">
        <v>7.78</v>
      </c>
      <c r="BN18" s="28">
        <v>4.51</v>
      </c>
      <c r="BO18" s="33">
        <v>10.07</v>
      </c>
      <c r="BP18" s="28">
        <v>7.22</v>
      </c>
      <c r="BQ18" s="33">
        <v>8.73</v>
      </c>
      <c r="BR18" s="33">
        <v>7.98</v>
      </c>
      <c r="BS18" s="28">
        <v>4.7300000000000004</v>
      </c>
      <c r="BT18" s="33">
        <v>9.83</v>
      </c>
      <c r="BU18" s="28">
        <v>7.78</v>
      </c>
      <c r="BV18" s="33">
        <v>8.86</v>
      </c>
      <c r="BW18" s="33">
        <v>8.08</v>
      </c>
      <c r="BX18" s="28">
        <v>4.83</v>
      </c>
      <c r="BY18" s="33">
        <v>9.84</v>
      </c>
      <c r="BZ18" s="28">
        <v>7.69</v>
      </c>
      <c r="CA18" s="33">
        <v>8.8000000000000007</v>
      </c>
      <c r="CB18" s="33">
        <v>8.06</v>
      </c>
      <c r="CC18" s="28">
        <v>5.0999999999999996</v>
      </c>
      <c r="CD18" s="33">
        <v>10.25</v>
      </c>
      <c r="CE18" s="28">
        <v>8.6300000000000008</v>
      </c>
      <c r="CF18" s="33">
        <v>9.49</v>
      </c>
      <c r="CG18" s="33">
        <v>8.81</v>
      </c>
      <c r="CH18" s="28">
        <v>5.6</v>
      </c>
      <c r="CI18" s="33">
        <v>9.9</v>
      </c>
      <c r="CJ18" s="28">
        <v>8.49</v>
      </c>
      <c r="CK18" s="33">
        <v>9.23</v>
      </c>
      <c r="CL18" s="33">
        <v>8.6</v>
      </c>
      <c r="CM18" s="28">
        <v>5.75</v>
      </c>
    </row>
    <row r="19" spans="1:91" s="547" customFormat="1" ht="12" customHeight="1" x14ac:dyDescent="0.2">
      <c r="A19" s="398" t="s">
        <v>54</v>
      </c>
      <c r="B19" s="582">
        <v>10.27</v>
      </c>
      <c r="C19" s="582">
        <v>6.56</v>
      </c>
      <c r="D19" s="582">
        <v>8.7200000000000006</v>
      </c>
      <c r="E19" s="398">
        <v>7.9</v>
      </c>
      <c r="F19" s="582">
        <v>3.96</v>
      </c>
      <c r="G19" s="582">
        <v>10.27</v>
      </c>
      <c r="H19" s="582">
        <v>6.53</v>
      </c>
      <c r="I19" s="582">
        <v>8.64</v>
      </c>
      <c r="J19" s="582">
        <v>7.87</v>
      </c>
      <c r="K19" s="582">
        <v>4.04</v>
      </c>
      <c r="L19" s="582">
        <v>10.17</v>
      </c>
      <c r="M19" s="582">
        <v>7.13</v>
      </c>
      <c r="N19" s="582">
        <v>8.91</v>
      </c>
      <c r="O19" s="582">
        <v>8.1199999999999992</v>
      </c>
      <c r="P19" s="582">
        <v>4.33</v>
      </c>
      <c r="Q19" s="582">
        <v>10.45</v>
      </c>
      <c r="R19" s="582">
        <v>7.11</v>
      </c>
      <c r="S19" s="582">
        <v>9</v>
      </c>
      <c r="T19" s="582">
        <v>8.1199999999999992</v>
      </c>
      <c r="U19" s="582">
        <v>4.24</v>
      </c>
      <c r="V19" s="582">
        <v>10.8</v>
      </c>
      <c r="W19" s="582">
        <v>7</v>
      </c>
      <c r="X19" s="582">
        <v>9.1999999999999993</v>
      </c>
      <c r="Y19" s="582">
        <v>8.3000000000000007</v>
      </c>
      <c r="Z19" s="582">
        <v>4.5</v>
      </c>
      <c r="AA19" s="25">
        <v>10.199999999999999</v>
      </c>
      <c r="AB19" s="25">
        <v>7</v>
      </c>
      <c r="AC19" s="25">
        <v>8.6999999999999993</v>
      </c>
      <c r="AD19" s="25">
        <v>8</v>
      </c>
      <c r="AE19" s="25">
        <v>4.5999999999999996</v>
      </c>
      <c r="AF19" s="33">
        <v>10.98</v>
      </c>
      <c r="AG19" s="28">
        <v>7.6</v>
      </c>
      <c r="AH19" s="28">
        <v>9.57</v>
      </c>
      <c r="AI19" s="28">
        <v>8.74</v>
      </c>
      <c r="AJ19" s="33">
        <v>5.04</v>
      </c>
      <c r="AK19" s="34">
        <v>10.800953516090585</v>
      </c>
      <c r="AL19" s="34">
        <v>7.2145922746781048</v>
      </c>
      <c r="AM19" s="34">
        <v>9.1710013003901274</v>
      </c>
      <c r="AN19" s="34">
        <v>8.253506493506503</v>
      </c>
      <c r="AO19" s="34">
        <v>4.6072351421188564</v>
      </c>
      <c r="AP19" s="34">
        <v>11</v>
      </c>
      <c r="AQ19" s="34">
        <v>7.4</v>
      </c>
      <c r="AR19" s="34">
        <v>9.4</v>
      </c>
      <c r="AS19" s="71">
        <v>8.4</v>
      </c>
      <c r="AT19" s="190">
        <v>4.5999999999999996</v>
      </c>
      <c r="AU19" s="71">
        <v>10.426638318922828</v>
      </c>
      <c r="AV19" s="71">
        <v>7.7427192599652885</v>
      </c>
      <c r="AW19" s="71">
        <v>9.2319601801813231</v>
      </c>
      <c r="AX19" s="34">
        <v>8.2292613496661389</v>
      </c>
      <c r="AY19" s="71">
        <v>4.7218795010091315</v>
      </c>
      <c r="AZ19" s="71">
        <v>10.672925050406013</v>
      </c>
      <c r="BA19" s="71">
        <v>7.4799875797423292</v>
      </c>
      <c r="BB19" s="191">
        <v>9.2283829494936036</v>
      </c>
      <c r="BC19" s="191">
        <v>8.3670621367347522</v>
      </c>
      <c r="BD19" s="191">
        <v>4.6908734292196268</v>
      </c>
      <c r="BE19" s="33">
        <v>10.55</v>
      </c>
      <c r="BF19" s="28">
        <v>7.75</v>
      </c>
      <c r="BG19" s="33">
        <v>9.26</v>
      </c>
      <c r="BH19" s="33">
        <v>8.3800000000000008</v>
      </c>
      <c r="BI19" s="192">
        <v>4.7300000000000004</v>
      </c>
      <c r="BJ19" s="33">
        <v>10.82</v>
      </c>
      <c r="BK19" s="28">
        <v>7.75</v>
      </c>
      <c r="BL19" s="33">
        <v>9.39</v>
      </c>
      <c r="BM19" s="33">
        <v>8.5299999999999994</v>
      </c>
      <c r="BN19" s="28">
        <v>5.0999999999999996</v>
      </c>
      <c r="BO19" s="33">
        <v>10.72</v>
      </c>
      <c r="BP19" s="28">
        <v>7.51</v>
      </c>
      <c r="BQ19" s="33">
        <v>9.1999999999999993</v>
      </c>
      <c r="BR19" s="33">
        <v>8.32</v>
      </c>
      <c r="BS19" s="28">
        <v>4.93</v>
      </c>
      <c r="BT19" s="33">
        <v>11.06</v>
      </c>
      <c r="BU19" s="28">
        <v>8.27</v>
      </c>
      <c r="BV19" s="33">
        <v>9.7200000000000006</v>
      </c>
      <c r="BW19" s="33">
        <v>8.6199999999999992</v>
      </c>
      <c r="BX19" s="28">
        <v>4.49</v>
      </c>
      <c r="BY19" s="33">
        <v>11.19</v>
      </c>
      <c r="BZ19" s="28">
        <v>8.77</v>
      </c>
      <c r="CA19" s="33">
        <v>10.02</v>
      </c>
      <c r="CB19" s="33">
        <v>9.01</v>
      </c>
      <c r="CC19" s="28">
        <v>5.4</v>
      </c>
      <c r="CD19" s="33">
        <v>11.2</v>
      </c>
      <c r="CE19" s="28">
        <v>9.3000000000000007</v>
      </c>
      <c r="CF19" s="33">
        <v>10.37</v>
      </c>
      <c r="CG19" s="33">
        <v>9.5500000000000007</v>
      </c>
      <c r="CH19" s="28">
        <v>5.44</v>
      </c>
      <c r="CI19" s="33">
        <v>10.72</v>
      </c>
      <c r="CJ19" s="28">
        <v>8.7899999999999991</v>
      </c>
      <c r="CK19" s="33">
        <v>9.8800000000000008</v>
      </c>
      <c r="CL19" s="33">
        <v>9.1300000000000008</v>
      </c>
      <c r="CM19" s="28">
        <v>5.4</v>
      </c>
    </row>
    <row r="20" spans="1:91" s="547" customFormat="1" ht="12" customHeight="1" x14ac:dyDescent="0.2">
      <c r="A20" s="398" t="s">
        <v>76</v>
      </c>
      <c r="B20" s="582">
        <v>10.19</v>
      </c>
      <c r="C20" s="582">
        <v>7.04</v>
      </c>
      <c r="D20" s="582">
        <v>8.8800000000000008</v>
      </c>
      <c r="E20" s="398">
        <v>7.97</v>
      </c>
      <c r="F20" s="582">
        <v>4.12</v>
      </c>
      <c r="G20" s="582">
        <v>10.31</v>
      </c>
      <c r="H20" s="582">
        <v>6.86</v>
      </c>
      <c r="I20" s="582">
        <v>8.82</v>
      </c>
      <c r="J20" s="582">
        <v>7.85</v>
      </c>
      <c r="K20" s="582">
        <v>4.1100000000000003</v>
      </c>
      <c r="L20" s="582">
        <v>10.47</v>
      </c>
      <c r="M20" s="582">
        <v>7.01</v>
      </c>
      <c r="N20" s="582">
        <v>8.85</v>
      </c>
      <c r="O20" s="582">
        <v>7.9</v>
      </c>
      <c r="P20" s="582">
        <v>4.3</v>
      </c>
      <c r="Q20" s="582">
        <v>10.38</v>
      </c>
      <c r="R20" s="582">
        <v>7.06</v>
      </c>
      <c r="S20" s="582">
        <v>8.8000000000000007</v>
      </c>
      <c r="T20" s="582">
        <v>7.92</v>
      </c>
      <c r="U20" s="582">
        <v>4.55</v>
      </c>
      <c r="V20" s="582">
        <v>11.2</v>
      </c>
      <c r="W20" s="582">
        <v>7.9</v>
      </c>
      <c r="X20" s="582">
        <v>9.6</v>
      </c>
      <c r="Y20" s="582">
        <v>8.6</v>
      </c>
      <c r="Z20" s="582">
        <v>4.9000000000000004</v>
      </c>
      <c r="AA20" s="25">
        <v>11.2</v>
      </c>
      <c r="AB20" s="25">
        <v>8</v>
      </c>
      <c r="AC20" s="25">
        <v>9.6</v>
      </c>
      <c r="AD20" s="25">
        <v>8.4</v>
      </c>
      <c r="AE20" s="25">
        <v>4.5</v>
      </c>
      <c r="AF20" s="33">
        <v>11.08</v>
      </c>
      <c r="AG20" s="28">
        <v>7.85</v>
      </c>
      <c r="AH20" s="28">
        <v>9.6</v>
      </c>
      <c r="AI20" s="28">
        <v>8.69</v>
      </c>
      <c r="AJ20" s="33">
        <v>4.75</v>
      </c>
      <c r="AK20" s="34">
        <v>10.920765027322414</v>
      </c>
      <c r="AL20" s="34">
        <v>8.6199421965317988</v>
      </c>
      <c r="AM20" s="34">
        <v>9.8026685393258415</v>
      </c>
      <c r="AN20" s="34">
        <v>8.927835051546392</v>
      </c>
      <c r="AO20" s="34">
        <v>5.9546539379474943</v>
      </c>
      <c r="AP20" s="34">
        <v>11.1</v>
      </c>
      <c r="AQ20" s="34">
        <v>8.6999999999999993</v>
      </c>
      <c r="AR20" s="34">
        <v>9.9</v>
      </c>
      <c r="AS20" s="71">
        <v>9</v>
      </c>
      <c r="AT20" s="190">
        <v>6.4</v>
      </c>
      <c r="AU20" s="71">
        <v>10.825994474262227</v>
      </c>
      <c r="AV20" s="71">
        <v>7.8484911168845262</v>
      </c>
      <c r="AW20" s="71">
        <v>9.5008317341612596</v>
      </c>
      <c r="AX20" s="34">
        <v>8.5833241963000333</v>
      </c>
      <c r="AY20" s="71">
        <v>4.6838172623200043</v>
      </c>
      <c r="AZ20" s="71">
        <v>11.061747161768473</v>
      </c>
      <c r="BA20" s="71">
        <v>7.9777184618451615</v>
      </c>
      <c r="BB20" s="191">
        <v>9.6667587959651478</v>
      </c>
      <c r="BC20" s="191">
        <v>8.7432739092388783</v>
      </c>
      <c r="BD20" s="191">
        <v>4.8930050529033311</v>
      </c>
      <c r="BE20" s="33">
        <v>11.11</v>
      </c>
      <c r="BF20" s="28">
        <v>8.4600000000000009</v>
      </c>
      <c r="BG20" s="33">
        <v>9.9</v>
      </c>
      <c r="BH20" s="33">
        <v>8.9700000000000006</v>
      </c>
      <c r="BI20" s="192">
        <v>5.23</v>
      </c>
      <c r="BJ20" s="33">
        <v>10.94</v>
      </c>
      <c r="BK20" s="28">
        <v>8.51</v>
      </c>
      <c r="BL20" s="33">
        <v>9.81</v>
      </c>
      <c r="BM20" s="33">
        <v>8.89</v>
      </c>
      <c r="BN20" s="28">
        <v>5.29</v>
      </c>
      <c r="BO20" s="33">
        <v>11.22</v>
      </c>
      <c r="BP20" s="28">
        <v>8.5500000000000007</v>
      </c>
      <c r="BQ20" s="33">
        <v>9.9600000000000009</v>
      </c>
      <c r="BR20" s="33">
        <v>9.06</v>
      </c>
      <c r="BS20" s="28">
        <v>5.61</v>
      </c>
      <c r="BT20" s="33">
        <v>11.3</v>
      </c>
      <c r="BU20" s="28">
        <v>8.7200000000000006</v>
      </c>
      <c r="BV20" s="33">
        <v>10.06</v>
      </c>
      <c r="BW20" s="33">
        <v>9.1</v>
      </c>
      <c r="BX20" s="28">
        <v>5.59</v>
      </c>
      <c r="BY20" s="33">
        <v>11.24</v>
      </c>
      <c r="BZ20" s="28">
        <v>9</v>
      </c>
      <c r="CA20" s="33">
        <v>10.15</v>
      </c>
      <c r="CB20" s="33">
        <v>9.0299999999999994</v>
      </c>
      <c r="CC20" s="28">
        <v>5.0999999999999996</v>
      </c>
      <c r="CD20" s="33">
        <v>11.64</v>
      </c>
      <c r="CE20" s="28">
        <v>9.8699999999999992</v>
      </c>
      <c r="CF20" s="33">
        <v>10.81</v>
      </c>
      <c r="CG20" s="33">
        <v>9.93</v>
      </c>
      <c r="CH20" s="28">
        <v>5.85</v>
      </c>
      <c r="CI20" s="33">
        <v>11.54</v>
      </c>
      <c r="CJ20" s="28">
        <v>9.6199999999999992</v>
      </c>
      <c r="CK20" s="33">
        <v>10.64</v>
      </c>
      <c r="CL20" s="33">
        <v>9.75</v>
      </c>
      <c r="CM20" s="28">
        <v>5.81</v>
      </c>
    </row>
    <row r="21" spans="1:91" s="547" customFormat="1" ht="12" customHeight="1" x14ac:dyDescent="0.2">
      <c r="A21" s="398" t="s">
        <v>64</v>
      </c>
      <c r="B21" s="582">
        <v>10.28</v>
      </c>
      <c r="C21" s="582">
        <v>8</v>
      </c>
      <c r="D21" s="582">
        <v>9.1300000000000008</v>
      </c>
      <c r="E21" s="398">
        <v>7.99</v>
      </c>
      <c r="F21" s="582">
        <v>4.54</v>
      </c>
      <c r="G21" s="582">
        <v>10.16</v>
      </c>
      <c r="H21" s="582">
        <v>7.93</v>
      </c>
      <c r="I21" s="582">
        <v>9.0299999999999994</v>
      </c>
      <c r="J21" s="582">
        <v>7.89</v>
      </c>
      <c r="K21" s="582">
        <v>4.71</v>
      </c>
      <c r="L21" s="582">
        <v>10.48</v>
      </c>
      <c r="M21" s="582">
        <v>7.87</v>
      </c>
      <c r="N21" s="582">
        <v>9.19</v>
      </c>
      <c r="O21" s="582">
        <v>8.11</v>
      </c>
      <c r="P21" s="582">
        <v>4.51</v>
      </c>
      <c r="Q21" s="582">
        <v>10.87</v>
      </c>
      <c r="R21" s="582">
        <v>8.2899999999999991</v>
      </c>
      <c r="S21" s="582">
        <v>9.5299999999999994</v>
      </c>
      <c r="T21" s="582">
        <v>8.4499999999999993</v>
      </c>
      <c r="U21" s="582">
        <v>4.93</v>
      </c>
      <c r="V21" s="582">
        <v>10.4</v>
      </c>
      <c r="W21" s="582">
        <v>8.3000000000000007</v>
      </c>
      <c r="X21" s="582">
        <v>9.4</v>
      </c>
      <c r="Y21" s="582">
        <v>8.3000000000000007</v>
      </c>
      <c r="Z21" s="582">
        <v>5.2</v>
      </c>
      <c r="AA21" s="25">
        <v>10.3</v>
      </c>
      <c r="AB21" s="25">
        <v>8.3000000000000007</v>
      </c>
      <c r="AC21" s="25">
        <v>9.3000000000000007</v>
      </c>
      <c r="AD21" s="25">
        <v>8.3000000000000007</v>
      </c>
      <c r="AE21" s="25">
        <v>5</v>
      </c>
      <c r="AF21" s="33">
        <v>10.81</v>
      </c>
      <c r="AG21" s="28">
        <v>8.64</v>
      </c>
      <c r="AH21" s="28">
        <v>9.73</v>
      </c>
      <c r="AI21" s="28">
        <v>8.6</v>
      </c>
      <c r="AJ21" s="33">
        <v>4.9400000000000004</v>
      </c>
      <c r="AK21" s="34">
        <v>10.916262135922322</v>
      </c>
      <c r="AL21" s="34">
        <v>8.5714285714285676</v>
      </c>
      <c r="AM21" s="34">
        <v>9.6508379888268081</v>
      </c>
      <c r="AN21" s="34">
        <v>8.638736842105267</v>
      </c>
      <c r="AO21" s="34">
        <v>5.5418803418803373</v>
      </c>
      <c r="AP21" s="34">
        <v>10.9</v>
      </c>
      <c r="AQ21" s="34">
        <v>8.8000000000000007</v>
      </c>
      <c r="AR21" s="34">
        <v>9.6999999999999993</v>
      </c>
      <c r="AS21" s="71">
        <v>8.6</v>
      </c>
      <c r="AT21" s="190">
        <v>5.6</v>
      </c>
      <c r="AU21" s="71">
        <v>10.319448724843728</v>
      </c>
      <c r="AV21" s="71">
        <v>7.8035055756662866</v>
      </c>
      <c r="AW21" s="71">
        <v>9.1473002475972969</v>
      </c>
      <c r="AX21" s="34">
        <v>8.1873305387080215</v>
      </c>
      <c r="AY21" s="71">
        <v>4.7082609432931131</v>
      </c>
      <c r="AZ21" s="71">
        <v>10.525179928028175</v>
      </c>
      <c r="BA21" s="71">
        <v>7.7961269614271282</v>
      </c>
      <c r="BB21" s="191">
        <v>9.2339360041126923</v>
      </c>
      <c r="BC21" s="191">
        <v>8.3972300790038155</v>
      </c>
      <c r="BD21" s="191">
        <v>5.4475590789266963</v>
      </c>
      <c r="BE21" s="33">
        <v>10.65</v>
      </c>
      <c r="BF21" s="28">
        <v>8.11</v>
      </c>
      <c r="BG21" s="33">
        <v>9.43</v>
      </c>
      <c r="BH21" s="33">
        <v>8.5399999999999991</v>
      </c>
      <c r="BI21" s="192">
        <v>5.5</v>
      </c>
      <c r="BJ21" s="33">
        <v>10.37</v>
      </c>
      <c r="BK21" s="28">
        <v>7.9</v>
      </c>
      <c r="BL21" s="33">
        <v>9.17</v>
      </c>
      <c r="BM21" s="33">
        <v>8.31</v>
      </c>
      <c r="BN21" s="28">
        <v>5.49</v>
      </c>
      <c r="BO21" s="33">
        <v>10.53</v>
      </c>
      <c r="BP21" s="28">
        <v>8.3800000000000008</v>
      </c>
      <c r="BQ21" s="33">
        <v>9.4600000000000009</v>
      </c>
      <c r="BR21" s="33">
        <v>8.52</v>
      </c>
      <c r="BS21" s="28">
        <v>5.54</v>
      </c>
      <c r="BT21" s="33">
        <v>10.81</v>
      </c>
      <c r="BU21" s="28">
        <v>9.15</v>
      </c>
      <c r="BV21" s="33">
        <v>9.9700000000000006</v>
      </c>
      <c r="BW21" s="33">
        <v>8.93</v>
      </c>
      <c r="BX21" s="28">
        <v>5.72</v>
      </c>
      <c r="BY21" s="33">
        <v>10.86</v>
      </c>
      <c r="BZ21" s="28">
        <v>9.01</v>
      </c>
      <c r="CA21" s="33">
        <v>9.92</v>
      </c>
      <c r="CB21" s="33">
        <v>8.9700000000000006</v>
      </c>
      <c r="CC21" s="28">
        <v>6.15</v>
      </c>
      <c r="CD21" s="33">
        <v>11.17</v>
      </c>
      <c r="CE21" s="28">
        <v>9.31</v>
      </c>
      <c r="CF21" s="33">
        <v>10.31</v>
      </c>
      <c r="CG21" s="33">
        <v>9.6300000000000008</v>
      </c>
      <c r="CH21" s="28">
        <v>6.41</v>
      </c>
      <c r="CI21" s="33">
        <v>11.21</v>
      </c>
      <c r="CJ21" s="28">
        <v>9.17</v>
      </c>
      <c r="CK21" s="33">
        <v>10.26</v>
      </c>
      <c r="CL21" s="33">
        <v>9.4700000000000006</v>
      </c>
      <c r="CM21" s="28">
        <v>5.88</v>
      </c>
    </row>
    <row r="22" spans="1:91" s="547" customFormat="1" ht="12" customHeight="1" x14ac:dyDescent="0.2">
      <c r="A22" s="398" t="s">
        <v>107</v>
      </c>
      <c r="B22" s="582">
        <v>9.4</v>
      </c>
      <c r="C22" s="582">
        <v>6.27</v>
      </c>
      <c r="D22" s="582">
        <v>7.96</v>
      </c>
      <c r="E22" s="398">
        <v>7.2</v>
      </c>
      <c r="F22" s="582">
        <v>3.6</v>
      </c>
      <c r="G22" s="582">
        <v>9.5</v>
      </c>
      <c r="H22" s="582">
        <v>6.32</v>
      </c>
      <c r="I22" s="582">
        <v>7.94</v>
      </c>
      <c r="J22" s="582">
        <v>7.21</v>
      </c>
      <c r="K22" s="582">
        <v>3.75</v>
      </c>
      <c r="L22" s="582">
        <v>9.44</v>
      </c>
      <c r="M22" s="582">
        <v>6.11</v>
      </c>
      <c r="N22" s="582">
        <v>7.7</v>
      </c>
      <c r="O22" s="582">
        <v>7.02</v>
      </c>
      <c r="P22" s="582">
        <v>3.74</v>
      </c>
      <c r="Q22" s="582">
        <v>9.85</v>
      </c>
      <c r="R22" s="582">
        <v>6.39</v>
      </c>
      <c r="S22" s="582">
        <v>8.0399999999999991</v>
      </c>
      <c r="T22" s="582">
        <v>7.33</v>
      </c>
      <c r="U22" s="582">
        <v>3.83</v>
      </c>
      <c r="V22" s="582">
        <v>10.1</v>
      </c>
      <c r="W22" s="582">
        <v>6.6</v>
      </c>
      <c r="X22" s="582">
        <v>8.3000000000000007</v>
      </c>
      <c r="Y22" s="582">
        <v>7.6</v>
      </c>
      <c r="Z22" s="582">
        <v>4.2</v>
      </c>
      <c r="AA22" s="25">
        <v>10</v>
      </c>
      <c r="AB22" s="25">
        <v>6.6</v>
      </c>
      <c r="AC22" s="25">
        <v>8.3000000000000007</v>
      </c>
      <c r="AD22" s="25">
        <v>7.5</v>
      </c>
      <c r="AE22" s="25">
        <v>4.2</v>
      </c>
      <c r="AF22" s="33">
        <v>9.99</v>
      </c>
      <c r="AG22" s="28">
        <v>6.38</v>
      </c>
      <c r="AH22" s="28">
        <v>8.2100000000000009</v>
      </c>
      <c r="AI22" s="28">
        <v>7.48</v>
      </c>
      <c r="AJ22" s="33">
        <v>3.92</v>
      </c>
      <c r="AK22" s="34">
        <v>9.9604591836734642</v>
      </c>
      <c r="AL22" s="34">
        <v>6.722948870392389</v>
      </c>
      <c r="AM22" s="34">
        <v>8.284923076923068</v>
      </c>
      <c r="AN22" s="34">
        <v>7.4889558232931801</v>
      </c>
      <c r="AO22" s="34">
        <v>3.9645776566757513</v>
      </c>
      <c r="AP22" s="34">
        <v>10.6</v>
      </c>
      <c r="AQ22" s="34">
        <v>6.9</v>
      </c>
      <c r="AR22" s="34">
        <v>8.6</v>
      </c>
      <c r="AS22" s="71">
        <v>7.8</v>
      </c>
      <c r="AT22" s="190">
        <v>4.5</v>
      </c>
      <c r="AU22" s="71">
        <v>10.294944197532452</v>
      </c>
      <c r="AV22" s="71">
        <v>6.4347496374864308</v>
      </c>
      <c r="AW22" s="71">
        <v>8.3423538933613681</v>
      </c>
      <c r="AX22" s="34">
        <v>7.3364193152957755</v>
      </c>
      <c r="AY22" s="71">
        <v>3.8694543209283792</v>
      </c>
      <c r="AZ22" s="71">
        <v>10.159645535095622</v>
      </c>
      <c r="BA22" s="71">
        <v>6.5576088326875537</v>
      </c>
      <c r="BB22" s="191">
        <v>8.3087020592120489</v>
      </c>
      <c r="BC22" s="191">
        <v>7.4563905962029269</v>
      </c>
      <c r="BD22" s="191">
        <v>3.8789547263774988</v>
      </c>
      <c r="BE22" s="33">
        <v>10.199999999999999</v>
      </c>
      <c r="BF22" s="28">
        <v>6.65</v>
      </c>
      <c r="BG22" s="33">
        <v>8.36</v>
      </c>
      <c r="BH22" s="33">
        <v>7.48</v>
      </c>
      <c r="BI22" s="192">
        <v>3.88</v>
      </c>
      <c r="BJ22" s="33">
        <v>10.24</v>
      </c>
      <c r="BK22" s="28">
        <v>6.61</v>
      </c>
      <c r="BL22" s="33">
        <v>8.32</v>
      </c>
      <c r="BM22" s="33">
        <v>7.47</v>
      </c>
      <c r="BN22" s="28">
        <v>4.12</v>
      </c>
      <c r="BO22" s="33">
        <v>10.41</v>
      </c>
      <c r="BP22" s="28">
        <v>6.82</v>
      </c>
      <c r="BQ22" s="33">
        <v>8.49</v>
      </c>
      <c r="BR22" s="33">
        <v>7.63</v>
      </c>
      <c r="BS22" s="28">
        <v>4.32</v>
      </c>
      <c r="BT22" s="33">
        <v>10.42</v>
      </c>
      <c r="BU22" s="28">
        <v>7.09</v>
      </c>
      <c r="BV22" s="33">
        <v>8.6199999999999992</v>
      </c>
      <c r="BW22" s="33">
        <v>7.71</v>
      </c>
      <c r="BX22" s="28">
        <v>4.3499999999999996</v>
      </c>
      <c r="BY22" s="33">
        <v>10.45</v>
      </c>
      <c r="BZ22" s="28">
        <v>7.56</v>
      </c>
      <c r="CA22" s="33">
        <v>8.86</v>
      </c>
      <c r="CB22" s="33">
        <v>7.85</v>
      </c>
      <c r="CC22" s="28">
        <v>4.24</v>
      </c>
      <c r="CD22" s="33">
        <v>10.88</v>
      </c>
      <c r="CE22" s="28">
        <v>7.79</v>
      </c>
      <c r="CF22" s="33">
        <v>9.43</v>
      </c>
      <c r="CG22" s="33">
        <v>8.5399999999999991</v>
      </c>
      <c r="CH22" s="28">
        <v>4.3600000000000003</v>
      </c>
      <c r="CI22" s="33">
        <v>10.62</v>
      </c>
      <c r="CJ22" s="28">
        <v>7.76</v>
      </c>
      <c r="CK22" s="33">
        <v>9.27</v>
      </c>
      <c r="CL22" s="33">
        <v>8.4499999999999993</v>
      </c>
      <c r="CM22" s="28">
        <v>4.7699999999999996</v>
      </c>
    </row>
    <row r="23" spans="1:91" s="547" customFormat="1" ht="12" customHeight="1" x14ac:dyDescent="0.2">
      <c r="A23" s="398" t="s">
        <v>67</v>
      </c>
      <c r="B23" s="582">
        <v>10.050000000000001</v>
      </c>
      <c r="C23" s="582">
        <v>6.76</v>
      </c>
      <c r="D23" s="582">
        <v>8.57</v>
      </c>
      <c r="E23" s="398">
        <v>7.73</v>
      </c>
      <c r="F23" s="582">
        <v>4.2300000000000004</v>
      </c>
      <c r="G23" s="582">
        <v>10.23</v>
      </c>
      <c r="H23" s="582">
        <v>6.88</v>
      </c>
      <c r="I23" s="582">
        <v>8.66</v>
      </c>
      <c r="J23" s="582">
        <v>7.76</v>
      </c>
      <c r="K23" s="582">
        <v>4.25</v>
      </c>
      <c r="L23" s="582">
        <v>10.4</v>
      </c>
      <c r="M23" s="582">
        <v>7.22</v>
      </c>
      <c r="N23" s="582">
        <v>8.93</v>
      </c>
      <c r="O23" s="582">
        <v>7.96</v>
      </c>
      <c r="P23" s="582">
        <v>4.68</v>
      </c>
      <c r="Q23" s="582">
        <v>10.43</v>
      </c>
      <c r="R23" s="582">
        <v>7.21</v>
      </c>
      <c r="S23" s="582">
        <v>8.86</v>
      </c>
      <c r="T23" s="582">
        <v>7.85</v>
      </c>
      <c r="U23" s="582">
        <v>4.3499999999999996</v>
      </c>
      <c r="V23" s="582">
        <v>10.9</v>
      </c>
      <c r="W23" s="582">
        <v>7.2</v>
      </c>
      <c r="X23" s="582">
        <v>9.1</v>
      </c>
      <c r="Y23" s="582">
        <v>8.1</v>
      </c>
      <c r="Z23" s="582">
        <v>5</v>
      </c>
      <c r="AA23" s="25">
        <v>10.7</v>
      </c>
      <c r="AB23" s="25">
        <v>7.3</v>
      </c>
      <c r="AC23" s="25">
        <v>9.1</v>
      </c>
      <c r="AD23" s="25">
        <v>8</v>
      </c>
      <c r="AE23" s="25">
        <v>4.8</v>
      </c>
      <c r="AF23" s="33">
        <v>10.73</v>
      </c>
      <c r="AG23" s="28">
        <v>7.24</v>
      </c>
      <c r="AH23" s="28">
        <v>8.9700000000000006</v>
      </c>
      <c r="AI23" s="28">
        <v>7.96</v>
      </c>
      <c r="AJ23" s="33">
        <v>4.5</v>
      </c>
      <c r="AK23" s="34">
        <v>10.762162162162163</v>
      </c>
      <c r="AL23" s="34">
        <v>7.2493100275988969</v>
      </c>
      <c r="AM23" s="34">
        <v>9.0241238051889052</v>
      </c>
      <c r="AN23" s="34">
        <v>7.8833678398895763</v>
      </c>
      <c r="AO23" s="34">
        <v>4.3081312410841708</v>
      </c>
      <c r="AP23" s="34">
        <v>10.8</v>
      </c>
      <c r="AQ23" s="34">
        <v>7.5</v>
      </c>
      <c r="AR23" s="34">
        <v>9.1999999999999993</v>
      </c>
      <c r="AS23" s="71">
        <v>8.1</v>
      </c>
      <c r="AT23" s="190">
        <v>4.7</v>
      </c>
      <c r="AU23" s="71">
        <v>10.219424541839453</v>
      </c>
      <c r="AV23" s="71">
        <v>6.6119575917541473</v>
      </c>
      <c r="AW23" s="71">
        <v>8.5380887866226658</v>
      </c>
      <c r="AX23" s="34">
        <v>7.5939302443988277</v>
      </c>
      <c r="AY23" s="71">
        <v>4.3019225883465735</v>
      </c>
      <c r="AZ23" s="71">
        <v>10.50474783981665</v>
      </c>
      <c r="BA23" s="71">
        <v>6.9879544094813619</v>
      </c>
      <c r="BB23" s="191">
        <v>8.8616723147130703</v>
      </c>
      <c r="BC23" s="191">
        <v>7.9042699570181139</v>
      </c>
      <c r="BD23" s="191">
        <v>4.6228322498145076</v>
      </c>
      <c r="BE23" s="33">
        <v>10.53</v>
      </c>
      <c r="BF23" s="28">
        <v>7.21</v>
      </c>
      <c r="BG23" s="33">
        <v>8.98</v>
      </c>
      <c r="BH23" s="33">
        <v>7.98</v>
      </c>
      <c r="BI23" s="192">
        <v>4.71</v>
      </c>
      <c r="BJ23" s="33">
        <v>10.51</v>
      </c>
      <c r="BK23" s="28">
        <v>6.98</v>
      </c>
      <c r="BL23" s="33">
        <v>8.8699999999999992</v>
      </c>
      <c r="BM23" s="33">
        <v>7.79</v>
      </c>
      <c r="BN23" s="28">
        <v>4.37</v>
      </c>
      <c r="BO23" s="33">
        <v>10.85</v>
      </c>
      <c r="BP23" s="28">
        <v>7.34</v>
      </c>
      <c r="BQ23" s="33">
        <v>9.23</v>
      </c>
      <c r="BR23" s="33">
        <v>8.0500000000000007</v>
      </c>
      <c r="BS23" s="28">
        <v>4.47</v>
      </c>
      <c r="BT23" s="33">
        <v>10.86</v>
      </c>
      <c r="BU23" s="28">
        <v>7.55</v>
      </c>
      <c r="BV23" s="33">
        <v>9.35</v>
      </c>
      <c r="BW23" s="33">
        <v>8.18</v>
      </c>
      <c r="BX23" s="28">
        <v>4.78</v>
      </c>
      <c r="BY23" s="33">
        <v>10.98</v>
      </c>
      <c r="BZ23" s="28">
        <v>7.99</v>
      </c>
      <c r="CA23" s="33">
        <v>9.64</v>
      </c>
      <c r="CB23" s="33">
        <v>8.26</v>
      </c>
      <c r="CC23" s="28">
        <v>4.46</v>
      </c>
      <c r="CD23" s="33">
        <v>10.93</v>
      </c>
      <c r="CE23" s="28">
        <v>8.64</v>
      </c>
      <c r="CF23" s="33">
        <v>9.84</v>
      </c>
      <c r="CG23" s="33">
        <v>8.64</v>
      </c>
      <c r="CH23" s="28">
        <v>5.31</v>
      </c>
      <c r="CI23" s="33">
        <v>11.16</v>
      </c>
      <c r="CJ23" s="28">
        <v>8.49</v>
      </c>
      <c r="CK23" s="33">
        <v>9.92</v>
      </c>
      <c r="CL23" s="33">
        <v>8.65</v>
      </c>
      <c r="CM23" s="28">
        <v>5.28</v>
      </c>
    </row>
    <row r="24" spans="1:91" s="547" customFormat="1" ht="12" customHeight="1" x14ac:dyDescent="0.2">
      <c r="A24" s="398" t="s">
        <v>73</v>
      </c>
      <c r="B24" s="582">
        <v>9.85</v>
      </c>
      <c r="C24" s="582">
        <v>6.3</v>
      </c>
      <c r="D24" s="582">
        <v>8.23</v>
      </c>
      <c r="E24" s="398">
        <v>7.39</v>
      </c>
      <c r="F24" s="582">
        <v>3.79</v>
      </c>
      <c r="G24" s="582">
        <v>9.9700000000000006</v>
      </c>
      <c r="H24" s="582">
        <v>6.72</v>
      </c>
      <c r="I24" s="582">
        <v>8.4700000000000006</v>
      </c>
      <c r="J24" s="582">
        <v>7.51</v>
      </c>
      <c r="K24" s="582">
        <v>3.67</v>
      </c>
      <c r="L24" s="582">
        <v>10.63</v>
      </c>
      <c r="M24" s="582">
        <v>7.29</v>
      </c>
      <c r="N24" s="582">
        <v>9.0299999999999994</v>
      </c>
      <c r="O24" s="582">
        <v>8</v>
      </c>
      <c r="P24" s="582">
        <v>4.0199999999999996</v>
      </c>
      <c r="Q24" s="582">
        <v>10.62</v>
      </c>
      <c r="R24" s="582">
        <v>7.3</v>
      </c>
      <c r="S24" s="582">
        <v>9.06</v>
      </c>
      <c r="T24" s="582">
        <v>7.91</v>
      </c>
      <c r="U24" s="582">
        <v>4.0599999999999996</v>
      </c>
      <c r="V24" s="582">
        <v>10.8</v>
      </c>
      <c r="W24" s="582">
        <v>7.5</v>
      </c>
      <c r="X24" s="582">
        <v>9.1999999999999993</v>
      </c>
      <c r="Y24" s="582">
        <v>8.1</v>
      </c>
      <c r="Z24" s="582">
        <v>4.3</v>
      </c>
      <c r="AA24" s="25">
        <v>11</v>
      </c>
      <c r="AB24" s="25">
        <v>7.8</v>
      </c>
      <c r="AC24" s="25">
        <v>9.4</v>
      </c>
      <c r="AD24" s="25">
        <v>8.3000000000000007</v>
      </c>
      <c r="AE24" s="25">
        <v>4.5999999999999996</v>
      </c>
      <c r="AF24" s="33">
        <v>10.19</v>
      </c>
      <c r="AG24" s="28">
        <v>6.2</v>
      </c>
      <c r="AH24" s="28">
        <v>7.98</v>
      </c>
      <c r="AI24" s="28">
        <v>7.03</v>
      </c>
      <c r="AJ24" s="33">
        <v>3.91</v>
      </c>
      <c r="AK24" s="34">
        <v>10.082107843137255</v>
      </c>
      <c r="AL24" s="34">
        <v>6.4506437768240374</v>
      </c>
      <c r="AM24" s="34">
        <v>8.1458810068649825</v>
      </c>
      <c r="AN24" s="34">
        <v>7.1024432061723202</v>
      </c>
      <c r="AO24" s="34">
        <v>3.9846153846153851</v>
      </c>
      <c r="AP24" s="34">
        <v>10.199999999999999</v>
      </c>
      <c r="AQ24" s="34">
        <v>6.5</v>
      </c>
      <c r="AR24" s="34">
        <v>8.1999999999999993</v>
      </c>
      <c r="AS24" s="71">
        <v>7.1</v>
      </c>
      <c r="AT24" s="190">
        <v>3.8</v>
      </c>
      <c r="AU24" s="71">
        <v>10.448340542289191</v>
      </c>
      <c r="AV24" s="71">
        <v>6.3385906730866779</v>
      </c>
      <c r="AW24" s="71">
        <v>8.3812110374054036</v>
      </c>
      <c r="AX24" s="34">
        <v>7.2033725518214506</v>
      </c>
      <c r="AY24" s="71">
        <v>4.0992562029624375</v>
      </c>
      <c r="AZ24" s="71">
        <v>10.010823234912795</v>
      </c>
      <c r="BA24" s="71">
        <v>6.4531001521315519</v>
      </c>
      <c r="BB24" s="191">
        <v>8.2131665484721488</v>
      </c>
      <c r="BC24" s="191">
        <v>7.1674374935754281</v>
      </c>
      <c r="BD24" s="191">
        <v>4.1225540446853453</v>
      </c>
      <c r="BE24" s="33">
        <v>10.19</v>
      </c>
      <c r="BF24" s="28">
        <v>6.72</v>
      </c>
      <c r="BG24" s="33">
        <v>8.44</v>
      </c>
      <c r="BH24" s="33">
        <v>7.3</v>
      </c>
      <c r="BI24" s="192">
        <v>4.12</v>
      </c>
      <c r="BJ24" s="33">
        <v>10.3</v>
      </c>
      <c r="BK24" s="28">
        <v>6.64</v>
      </c>
      <c r="BL24" s="33">
        <v>8.4499999999999993</v>
      </c>
      <c r="BM24" s="33">
        <v>7.24</v>
      </c>
      <c r="BN24" s="28">
        <v>4</v>
      </c>
      <c r="BO24" s="33">
        <v>10.4</v>
      </c>
      <c r="BP24" s="28">
        <v>6.44</v>
      </c>
      <c r="BQ24" s="33">
        <v>8.41</v>
      </c>
      <c r="BR24" s="33">
        <v>7.2</v>
      </c>
      <c r="BS24" s="28">
        <v>4.1399999999999997</v>
      </c>
      <c r="BT24" s="33">
        <v>10.76</v>
      </c>
      <c r="BU24" s="28">
        <v>7.04</v>
      </c>
      <c r="BV24" s="33">
        <v>8.91</v>
      </c>
      <c r="BW24" s="33">
        <v>7.56</v>
      </c>
      <c r="BX24" s="28">
        <v>4.28</v>
      </c>
      <c r="BY24" s="33">
        <v>10.66</v>
      </c>
      <c r="BZ24" s="28">
        <v>7.45</v>
      </c>
      <c r="CA24" s="33">
        <v>9.08</v>
      </c>
      <c r="CB24" s="33">
        <v>7.72</v>
      </c>
      <c r="CC24" s="28">
        <v>4.53</v>
      </c>
      <c r="CD24" s="33">
        <v>10.89</v>
      </c>
      <c r="CE24" s="28">
        <v>7.96</v>
      </c>
      <c r="CF24" s="33">
        <v>9.49</v>
      </c>
      <c r="CG24" s="33">
        <v>8.18</v>
      </c>
      <c r="CH24" s="28">
        <v>4.5999999999999996</v>
      </c>
      <c r="CI24" s="33">
        <v>10.79</v>
      </c>
      <c r="CJ24" s="28">
        <v>8.1999999999999993</v>
      </c>
      <c r="CK24" s="33">
        <v>9.57</v>
      </c>
      <c r="CL24" s="33">
        <v>8.2899999999999991</v>
      </c>
      <c r="CM24" s="28">
        <v>4.93</v>
      </c>
    </row>
    <row r="25" spans="1:91" s="547" customFormat="1" ht="12" customHeight="1" x14ac:dyDescent="0.2">
      <c r="A25" s="398" t="s">
        <v>113</v>
      </c>
      <c r="B25" s="582">
        <v>10.41</v>
      </c>
      <c r="C25" s="582">
        <v>6.76</v>
      </c>
      <c r="D25" s="582">
        <v>8.61</v>
      </c>
      <c r="E25" s="398">
        <v>7.77</v>
      </c>
      <c r="F25" s="582">
        <v>4.32</v>
      </c>
      <c r="G25" s="582">
        <v>10.64</v>
      </c>
      <c r="H25" s="582">
        <v>7.05</v>
      </c>
      <c r="I25" s="582">
        <v>8.83</v>
      </c>
      <c r="J25" s="582">
        <v>7.91</v>
      </c>
      <c r="K25" s="582">
        <v>4.3600000000000003</v>
      </c>
      <c r="L25" s="582">
        <v>10.49</v>
      </c>
      <c r="M25" s="582">
        <v>7.42</v>
      </c>
      <c r="N25" s="582">
        <v>8.9700000000000006</v>
      </c>
      <c r="O25" s="582">
        <v>7.93</v>
      </c>
      <c r="P25" s="582">
        <v>3.97</v>
      </c>
      <c r="Q25" s="582">
        <v>10.8</v>
      </c>
      <c r="R25" s="582">
        <v>7.47</v>
      </c>
      <c r="S25" s="582">
        <v>9.1300000000000008</v>
      </c>
      <c r="T25" s="582">
        <v>8.09</v>
      </c>
      <c r="U25" s="582">
        <v>4.37</v>
      </c>
      <c r="V25" s="582">
        <v>11.2</v>
      </c>
      <c r="W25" s="582">
        <v>7.2</v>
      </c>
      <c r="X25" s="582">
        <v>9.3000000000000007</v>
      </c>
      <c r="Y25" s="582">
        <v>8.1999999999999993</v>
      </c>
      <c r="Z25" s="582">
        <v>4.4000000000000004</v>
      </c>
      <c r="AA25" s="25">
        <v>11</v>
      </c>
      <c r="AB25" s="25">
        <v>7.2</v>
      </c>
      <c r="AC25" s="25">
        <v>9.1</v>
      </c>
      <c r="AD25" s="25">
        <v>8.1</v>
      </c>
      <c r="AE25" s="25">
        <v>4.2</v>
      </c>
      <c r="AF25" s="33">
        <v>10.46</v>
      </c>
      <c r="AG25" s="28">
        <v>6.72</v>
      </c>
      <c r="AH25" s="28">
        <v>8.52</v>
      </c>
      <c r="AI25" s="28">
        <v>7.47</v>
      </c>
      <c r="AJ25" s="33">
        <v>4.07</v>
      </c>
      <c r="AK25" s="34">
        <v>10.515889830508472</v>
      </c>
      <c r="AL25" s="34">
        <v>7.1043165467625977</v>
      </c>
      <c r="AM25" s="34">
        <v>8.6707198443579703</v>
      </c>
      <c r="AN25" s="34">
        <v>7.6459580838323555</v>
      </c>
      <c r="AO25" s="34">
        <v>4.2256493506493502</v>
      </c>
      <c r="AP25" s="34">
        <v>11</v>
      </c>
      <c r="AQ25" s="34">
        <v>7.2</v>
      </c>
      <c r="AR25" s="34">
        <v>9</v>
      </c>
      <c r="AS25" s="71">
        <v>7.9</v>
      </c>
      <c r="AT25" s="190">
        <v>4.3</v>
      </c>
      <c r="AU25" s="71">
        <v>9.7983268419342409</v>
      </c>
      <c r="AV25" s="71">
        <v>6.5147342339192127</v>
      </c>
      <c r="AW25" s="71">
        <v>8.1197694365773092</v>
      </c>
      <c r="AX25" s="34">
        <v>7.0112652343567232</v>
      </c>
      <c r="AY25" s="71">
        <v>3.8620226289154318</v>
      </c>
      <c r="AZ25" s="71">
        <v>9.7624719081058622</v>
      </c>
      <c r="BA25" s="71">
        <v>6.68247949619946</v>
      </c>
      <c r="BB25" s="191">
        <v>8.1813936051094416</v>
      </c>
      <c r="BC25" s="191">
        <v>7.033393213102431</v>
      </c>
      <c r="BD25" s="191">
        <v>3.9241480358609246</v>
      </c>
      <c r="BE25" s="33">
        <v>10.210000000000001</v>
      </c>
      <c r="BF25" s="28">
        <v>6.62</v>
      </c>
      <c r="BG25" s="33">
        <v>8.36</v>
      </c>
      <c r="BH25" s="33">
        <v>7.1</v>
      </c>
      <c r="BI25" s="192">
        <v>3.83</v>
      </c>
      <c r="BJ25" s="33">
        <v>10.32</v>
      </c>
      <c r="BK25" s="28">
        <v>7.03</v>
      </c>
      <c r="BL25" s="33">
        <v>8.6300000000000008</v>
      </c>
      <c r="BM25" s="33">
        <v>7.38</v>
      </c>
      <c r="BN25" s="28">
        <v>4.2699999999999996</v>
      </c>
      <c r="BO25" s="33">
        <v>10.210000000000001</v>
      </c>
      <c r="BP25" s="28">
        <v>7.32</v>
      </c>
      <c r="BQ25" s="33">
        <v>8.73</v>
      </c>
      <c r="BR25" s="33">
        <v>7.43</v>
      </c>
      <c r="BS25" s="28">
        <v>4.38</v>
      </c>
      <c r="BT25" s="33">
        <v>10.71</v>
      </c>
      <c r="BU25" s="28">
        <v>7.28</v>
      </c>
      <c r="BV25" s="33">
        <v>8.9700000000000006</v>
      </c>
      <c r="BW25" s="33">
        <v>7.55</v>
      </c>
      <c r="BX25" s="28">
        <v>4.33</v>
      </c>
      <c r="BY25" s="33">
        <v>10.55</v>
      </c>
      <c r="BZ25" s="28">
        <v>7.41</v>
      </c>
      <c r="CA25" s="33">
        <v>8.9700000000000006</v>
      </c>
      <c r="CB25" s="33">
        <v>7.59</v>
      </c>
      <c r="CC25" s="28">
        <v>4.57</v>
      </c>
      <c r="CD25" s="33">
        <v>10.46</v>
      </c>
      <c r="CE25" s="28">
        <v>7.06</v>
      </c>
      <c r="CF25" s="33">
        <v>8.83</v>
      </c>
      <c r="CG25" s="33">
        <v>7.64</v>
      </c>
      <c r="CH25" s="28">
        <v>4.3600000000000003</v>
      </c>
      <c r="CI25" s="33">
        <v>10.6</v>
      </c>
      <c r="CJ25" s="28">
        <v>8</v>
      </c>
      <c r="CK25" s="33">
        <v>9.3800000000000008</v>
      </c>
      <c r="CL25" s="33">
        <v>8.08</v>
      </c>
      <c r="CM25" s="28">
        <v>4.6500000000000004</v>
      </c>
    </row>
    <row r="26" spans="1:91" s="547" customFormat="1" ht="12" customHeight="1" x14ac:dyDescent="0.2">
      <c r="A26" s="398" t="s">
        <v>100</v>
      </c>
      <c r="B26" s="582">
        <v>9.98</v>
      </c>
      <c r="C26" s="582">
        <v>7.12</v>
      </c>
      <c r="D26" s="582">
        <v>8.69</v>
      </c>
      <c r="E26" s="398">
        <v>7.95</v>
      </c>
      <c r="F26" s="582">
        <v>4.67</v>
      </c>
      <c r="G26" s="582">
        <v>10.15</v>
      </c>
      <c r="H26" s="582">
        <v>7.4</v>
      </c>
      <c r="I26" s="582">
        <v>8.7799999999999994</v>
      </c>
      <c r="J26" s="582">
        <v>8.06</v>
      </c>
      <c r="K26" s="582">
        <v>4.83</v>
      </c>
      <c r="L26" s="582">
        <v>10.64</v>
      </c>
      <c r="M26" s="582">
        <v>7.55</v>
      </c>
      <c r="N26" s="582">
        <v>9.06</v>
      </c>
      <c r="O26" s="582">
        <v>8.26</v>
      </c>
      <c r="P26" s="582">
        <v>4.4400000000000004</v>
      </c>
      <c r="Q26" s="582">
        <v>10.7</v>
      </c>
      <c r="R26" s="582">
        <v>7.6</v>
      </c>
      <c r="S26" s="582">
        <v>9.0500000000000007</v>
      </c>
      <c r="T26" s="582">
        <v>8.26</v>
      </c>
      <c r="U26" s="582">
        <v>4.7</v>
      </c>
      <c r="V26" s="582">
        <v>11.1</v>
      </c>
      <c r="W26" s="582">
        <v>7.8</v>
      </c>
      <c r="X26" s="582">
        <v>9.4</v>
      </c>
      <c r="Y26" s="582">
        <v>8.4</v>
      </c>
      <c r="Z26" s="582">
        <v>5</v>
      </c>
      <c r="AA26" s="25">
        <v>11</v>
      </c>
      <c r="AB26" s="25">
        <v>8.1</v>
      </c>
      <c r="AC26" s="25">
        <v>9.5</v>
      </c>
      <c r="AD26" s="25">
        <v>8.4</v>
      </c>
      <c r="AE26" s="25">
        <v>5</v>
      </c>
      <c r="AF26" s="33">
        <v>10.16</v>
      </c>
      <c r="AG26" s="28">
        <v>6.66</v>
      </c>
      <c r="AH26" s="28">
        <v>8.3699999999999992</v>
      </c>
      <c r="AI26" s="28">
        <v>7.46</v>
      </c>
      <c r="AJ26" s="33">
        <v>4.29</v>
      </c>
      <c r="AK26" s="34">
        <v>10.864182692307692</v>
      </c>
      <c r="AL26" s="34">
        <v>6.8743961352656946</v>
      </c>
      <c r="AM26" s="34">
        <v>8.6523835029458986</v>
      </c>
      <c r="AN26" s="34">
        <v>7.774089068825897</v>
      </c>
      <c r="AO26" s="34">
        <v>5.0547263681592032</v>
      </c>
      <c r="AP26" s="34">
        <v>11.1</v>
      </c>
      <c r="AQ26" s="34">
        <v>7.4</v>
      </c>
      <c r="AR26" s="34">
        <v>9</v>
      </c>
      <c r="AS26" s="71">
        <v>8</v>
      </c>
      <c r="AT26" s="190">
        <v>4.8</v>
      </c>
      <c r="AU26" s="71">
        <v>9.9696590498451076</v>
      </c>
      <c r="AV26" s="71">
        <v>6.4838204835279294</v>
      </c>
      <c r="AW26" s="71">
        <v>8.1824033947466788</v>
      </c>
      <c r="AX26" s="34">
        <v>7.2132349595262717</v>
      </c>
      <c r="AY26" s="71">
        <v>4.1744878259714904</v>
      </c>
      <c r="AZ26" s="71">
        <v>9.8384592472952281</v>
      </c>
      <c r="BA26" s="71">
        <v>6.4339748999072421</v>
      </c>
      <c r="BB26" s="191">
        <v>8.0855422791415368</v>
      </c>
      <c r="BC26" s="191">
        <v>7.1600008228316927</v>
      </c>
      <c r="BD26" s="191">
        <v>4.391851778657121</v>
      </c>
      <c r="BE26" s="33">
        <v>9.91</v>
      </c>
      <c r="BF26" s="33">
        <v>6.58</v>
      </c>
      <c r="BG26" s="33">
        <v>8.19</v>
      </c>
      <c r="BH26" s="33">
        <v>7.22</v>
      </c>
      <c r="BI26" s="193">
        <v>4.43</v>
      </c>
      <c r="BJ26" s="33">
        <v>10.119999999999999</v>
      </c>
      <c r="BK26" s="33">
        <v>6.45</v>
      </c>
      <c r="BL26" s="33">
        <v>8.23</v>
      </c>
      <c r="BM26" s="33">
        <v>7.21</v>
      </c>
      <c r="BN26" s="33">
        <v>4.42</v>
      </c>
      <c r="BO26" s="33">
        <v>10.130000000000001</v>
      </c>
      <c r="BP26" s="33">
        <v>6.77</v>
      </c>
      <c r="BQ26" s="33">
        <v>8.4</v>
      </c>
      <c r="BR26" s="33">
        <v>7.27</v>
      </c>
      <c r="BS26" s="33">
        <v>4.32</v>
      </c>
      <c r="BT26" s="33">
        <v>9.92</v>
      </c>
      <c r="BU26" s="33">
        <v>6.79</v>
      </c>
      <c r="BV26" s="33">
        <v>8.32</v>
      </c>
      <c r="BW26" s="33">
        <v>7.24</v>
      </c>
      <c r="BX26" s="33">
        <v>4.53</v>
      </c>
      <c r="BY26" s="33">
        <v>10.050000000000001</v>
      </c>
      <c r="BZ26" s="33">
        <v>7.11</v>
      </c>
      <c r="CA26" s="33">
        <v>8.57</v>
      </c>
      <c r="CB26" s="33">
        <v>7.42</v>
      </c>
      <c r="CC26" s="33">
        <v>4.66</v>
      </c>
      <c r="CD26" s="33">
        <v>10.44</v>
      </c>
      <c r="CE26" s="33">
        <v>7.14</v>
      </c>
      <c r="CF26" s="33">
        <v>8.85</v>
      </c>
      <c r="CG26" s="33">
        <v>7.66</v>
      </c>
      <c r="CH26" s="33">
        <v>4.41</v>
      </c>
      <c r="CI26" s="33">
        <v>10.3</v>
      </c>
      <c r="CJ26" s="33">
        <v>7.75</v>
      </c>
      <c r="CK26" s="33">
        <v>9.1</v>
      </c>
      <c r="CL26" s="33">
        <v>7.88</v>
      </c>
      <c r="CM26" s="33">
        <v>4.6900000000000004</v>
      </c>
    </row>
    <row r="27" spans="1:91" s="547" customFormat="1" ht="12" customHeight="1" x14ac:dyDescent="0.2">
      <c r="A27" s="398" t="s">
        <v>121</v>
      </c>
      <c r="B27" s="582">
        <v>9.4700000000000006</v>
      </c>
      <c r="C27" s="582">
        <v>6.94</v>
      </c>
      <c r="D27" s="582">
        <v>8.31</v>
      </c>
      <c r="E27" s="398">
        <v>7.68</v>
      </c>
      <c r="F27" s="582">
        <v>4.7699999999999996</v>
      </c>
      <c r="G27" s="582">
        <v>9.43</v>
      </c>
      <c r="H27" s="582">
        <v>6.88</v>
      </c>
      <c r="I27" s="582">
        <v>8.2200000000000006</v>
      </c>
      <c r="J27" s="582">
        <v>7.54</v>
      </c>
      <c r="K27" s="582">
        <v>4.75</v>
      </c>
      <c r="L27" s="582">
        <v>10.15</v>
      </c>
      <c r="M27" s="582">
        <v>6.47</v>
      </c>
      <c r="N27" s="582">
        <v>8.31</v>
      </c>
      <c r="O27" s="582">
        <v>7.67</v>
      </c>
      <c r="P27" s="582">
        <v>4.95</v>
      </c>
      <c r="Q27" s="582">
        <v>10.18</v>
      </c>
      <c r="R27" s="582">
        <v>6.97</v>
      </c>
      <c r="S27" s="582">
        <v>8.6199999999999992</v>
      </c>
      <c r="T27" s="582">
        <v>7.94</v>
      </c>
      <c r="U27" s="582">
        <v>5.16</v>
      </c>
      <c r="V27" s="582">
        <v>9.8000000000000007</v>
      </c>
      <c r="W27" s="582">
        <v>7.5</v>
      </c>
      <c r="X27" s="582">
        <v>8.6999999999999993</v>
      </c>
      <c r="Y27" s="582">
        <v>8</v>
      </c>
      <c r="Z27" s="582">
        <v>5.2</v>
      </c>
      <c r="AA27" s="25">
        <v>10.8</v>
      </c>
      <c r="AB27" s="25">
        <v>7.7</v>
      </c>
      <c r="AC27" s="25">
        <v>9.4</v>
      </c>
      <c r="AD27" s="25">
        <v>8.6</v>
      </c>
      <c r="AE27" s="25">
        <v>5.4</v>
      </c>
      <c r="AF27" s="33">
        <v>10.75</v>
      </c>
      <c r="AG27" s="28">
        <v>7.59</v>
      </c>
      <c r="AH27" s="28">
        <v>9.2799999999999994</v>
      </c>
      <c r="AI27" s="28">
        <v>8.48</v>
      </c>
      <c r="AJ27" s="33">
        <v>5.21</v>
      </c>
      <c r="AK27" s="34">
        <v>10.571776155717764</v>
      </c>
      <c r="AL27" s="34">
        <v>7.510121457489884</v>
      </c>
      <c r="AM27" s="34">
        <v>9.0397082658022647</v>
      </c>
      <c r="AN27" s="34">
        <v>8.2113133940182141</v>
      </c>
      <c r="AO27" s="34">
        <v>4.848684210526315</v>
      </c>
      <c r="AP27" s="34">
        <v>10.5</v>
      </c>
      <c r="AQ27" s="34">
        <v>7.6</v>
      </c>
      <c r="AR27" s="34">
        <v>9</v>
      </c>
      <c r="AS27" s="71">
        <v>8.1</v>
      </c>
      <c r="AT27" s="190">
        <v>4.9000000000000004</v>
      </c>
      <c r="AU27" s="71">
        <v>9.9001509429015577</v>
      </c>
      <c r="AV27" s="71">
        <v>6.627488490863759</v>
      </c>
      <c r="AW27" s="71">
        <v>8.3825348893150196</v>
      </c>
      <c r="AX27" s="34">
        <v>7.5168019227331149</v>
      </c>
      <c r="AY27" s="71">
        <v>4.5015314145578573</v>
      </c>
      <c r="AZ27" s="71">
        <v>10.181228312196957</v>
      </c>
      <c r="BA27" s="71">
        <v>6.6911339017637053</v>
      </c>
      <c r="BB27" s="191">
        <v>8.5599669641886234</v>
      </c>
      <c r="BC27" s="191">
        <v>7.7059600795934662</v>
      </c>
      <c r="BD27" s="191">
        <v>4.6521704044545951</v>
      </c>
      <c r="BE27" s="33">
        <v>9.8000000000000007</v>
      </c>
      <c r="BF27" s="33">
        <v>7.2</v>
      </c>
      <c r="BG27" s="33">
        <v>8.59</v>
      </c>
      <c r="BH27" s="33">
        <v>7.71</v>
      </c>
      <c r="BI27" s="193">
        <v>4.7</v>
      </c>
      <c r="BJ27" s="33">
        <v>10.01</v>
      </c>
      <c r="BK27" s="33">
        <v>7.12</v>
      </c>
      <c r="BL27" s="33">
        <v>8.67</v>
      </c>
      <c r="BM27" s="33">
        <v>7.76</v>
      </c>
      <c r="BN27" s="33">
        <v>4.79</v>
      </c>
      <c r="BO27" s="33">
        <v>9.74</v>
      </c>
      <c r="BP27" s="33">
        <v>6.47</v>
      </c>
      <c r="BQ27" s="33">
        <v>8.24</v>
      </c>
      <c r="BR27" s="33">
        <v>7.33</v>
      </c>
      <c r="BS27" s="33">
        <v>4.47</v>
      </c>
      <c r="BT27" s="33">
        <v>9.81</v>
      </c>
      <c r="BU27" s="33">
        <v>6.85</v>
      </c>
      <c r="BV27" s="33">
        <v>8.4600000000000009</v>
      </c>
      <c r="BW27" s="33">
        <v>7.5</v>
      </c>
      <c r="BX27" s="33">
        <v>4.62</v>
      </c>
      <c r="BY27" s="33">
        <v>10.220000000000001</v>
      </c>
      <c r="BZ27" s="33">
        <v>7.41</v>
      </c>
      <c r="CA27" s="33">
        <v>8.9600000000000009</v>
      </c>
      <c r="CB27" s="33">
        <v>7.93</v>
      </c>
      <c r="CC27" s="33">
        <v>4.97</v>
      </c>
      <c r="CD27" s="33">
        <v>10.59</v>
      </c>
      <c r="CE27" s="33">
        <v>7.5</v>
      </c>
      <c r="CF27" s="33">
        <v>9.11</v>
      </c>
      <c r="CG27" s="33">
        <v>8.0299999999999994</v>
      </c>
      <c r="CH27" s="33">
        <v>5.07</v>
      </c>
      <c r="CI27" s="33">
        <v>10.45</v>
      </c>
      <c r="CJ27" s="33">
        <v>7.74</v>
      </c>
      <c r="CK27" s="33">
        <v>9.17</v>
      </c>
      <c r="CL27" s="33">
        <v>8.08</v>
      </c>
      <c r="CM27" s="33">
        <v>5.19</v>
      </c>
    </row>
    <row r="28" spans="1:91" s="547" customFormat="1" ht="12" customHeight="1" x14ac:dyDescent="0.2">
      <c r="A28" s="398" t="s">
        <v>90</v>
      </c>
      <c r="B28" s="582">
        <v>9.9600000000000009</v>
      </c>
      <c r="C28" s="582">
        <v>7.08</v>
      </c>
      <c r="D28" s="582">
        <v>8.56</v>
      </c>
      <c r="E28" s="398">
        <v>7.85</v>
      </c>
      <c r="F28" s="582">
        <v>4.96</v>
      </c>
      <c r="G28" s="582">
        <v>10.29</v>
      </c>
      <c r="H28" s="582">
        <v>7.19</v>
      </c>
      <c r="I28" s="582">
        <v>8.7799999999999994</v>
      </c>
      <c r="J28" s="582">
        <v>8.01</v>
      </c>
      <c r="K28" s="582">
        <v>5.0199999999999996</v>
      </c>
      <c r="L28" s="582">
        <v>10.37</v>
      </c>
      <c r="M28" s="582">
        <v>7.44</v>
      </c>
      <c r="N28" s="582">
        <v>8.8699999999999992</v>
      </c>
      <c r="O28" s="582">
        <v>8.07</v>
      </c>
      <c r="P28" s="582">
        <v>5.0199999999999996</v>
      </c>
      <c r="Q28" s="582">
        <v>10.66</v>
      </c>
      <c r="R28" s="582">
        <v>7.71</v>
      </c>
      <c r="S28" s="582">
        <v>9.17</v>
      </c>
      <c r="T28" s="582">
        <v>8.31</v>
      </c>
      <c r="U28" s="582">
        <v>5.14</v>
      </c>
      <c r="V28" s="582">
        <v>10.8</v>
      </c>
      <c r="W28" s="582">
        <v>8.1</v>
      </c>
      <c r="X28" s="582">
        <v>9.5</v>
      </c>
      <c r="Y28" s="582">
        <v>8.5</v>
      </c>
      <c r="Z28" s="582">
        <v>5.3</v>
      </c>
      <c r="AA28" s="25">
        <v>10.9</v>
      </c>
      <c r="AB28" s="25">
        <v>8.1999999999999993</v>
      </c>
      <c r="AC28" s="25">
        <v>9.5</v>
      </c>
      <c r="AD28" s="25">
        <v>8.5</v>
      </c>
      <c r="AE28" s="25">
        <v>5.0999999999999996</v>
      </c>
      <c r="AF28" s="33">
        <v>9.9700000000000006</v>
      </c>
      <c r="AG28" s="28">
        <v>7.05</v>
      </c>
      <c r="AH28" s="28">
        <v>8.33</v>
      </c>
      <c r="AI28" s="28">
        <v>7.45</v>
      </c>
      <c r="AJ28" s="33">
        <v>4.59</v>
      </c>
      <c r="AK28" s="34">
        <v>10.002590673575128</v>
      </c>
      <c r="AL28" s="34">
        <v>6.838178294573642</v>
      </c>
      <c r="AM28" s="34">
        <v>8.1923503325942448</v>
      </c>
      <c r="AN28" s="34">
        <v>7.3756345177664899</v>
      </c>
      <c r="AO28" s="34">
        <v>4.7446428571428569</v>
      </c>
      <c r="AP28" s="34">
        <v>10.4</v>
      </c>
      <c r="AQ28" s="34">
        <v>7.1</v>
      </c>
      <c r="AR28" s="34">
        <v>8.4</v>
      </c>
      <c r="AS28" s="71">
        <v>7.5</v>
      </c>
      <c r="AT28" s="190">
        <v>4.7</v>
      </c>
      <c r="AU28" s="71">
        <v>9.5865536418448851</v>
      </c>
      <c r="AV28" s="71">
        <v>6.7749340214071969</v>
      </c>
      <c r="AW28" s="71">
        <v>8.089795482360902</v>
      </c>
      <c r="AX28" s="34">
        <v>7.2074428669861419</v>
      </c>
      <c r="AY28" s="71">
        <v>4.550391858460908</v>
      </c>
      <c r="AZ28" s="71">
        <v>9.9804105365669429</v>
      </c>
      <c r="BA28" s="71">
        <v>6.9025643948633224</v>
      </c>
      <c r="BB28" s="191">
        <v>8.3349807815916517</v>
      </c>
      <c r="BC28" s="191">
        <v>7.374527075044111</v>
      </c>
      <c r="BD28" s="191">
        <v>4.6200981830905521</v>
      </c>
      <c r="BE28" s="33">
        <v>9.9499999999999993</v>
      </c>
      <c r="BF28" s="33">
        <v>6.8</v>
      </c>
      <c r="BG28" s="33">
        <v>8.26</v>
      </c>
      <c r="BH28" s="33">
        <v>7.24</v>
      </c>
      <c r="BI28" s="193">
        <v>4.45</v>
      </c>
      <c r="BJ28" s="33">
        <v>10.210000000000001</v>
      </c>
      <c r="BK28" s="33">
        <v>6.97</v>
      </c>
      <c r="BL28" s="33">
        <v>8.4700000000000006</v>
      </c>
      <c r="BM28" s="33">
        <v>7.42</v>
      </c>
      <c r="BN28" s="33">
        <v>4.6399999999999997</v>
      </c>
      <c r="BO28" s="33">
        <v>10.33</v>
      </c>
      <c r="BP28" s="33">
        <v>7.04</v>
      </c>
      <c r="BQ28" s="33">
        <v>8.57</v>
      </c>
      <c r="BR28" s="33">
        <v>7.53</v>
      </c>
      <c r="BS28" s="33">
        <v>4.9400000000000004</v>
      </c>
      <c r="BT28" s="33">
        <v>10.44</v>
      </c>
      <c r="BU28" s="33">
        <v>7.43</v>
      </c>
      <c r="BV28" s="33">
        <v>8.84</v>
      </c>
      <c r="BW28" s="33">
        <v>7.75</v>
      </c>
      <c r="BX28" s="33">
        <v>5.13</v>
      </c>
      <c r="BY28" s="33">
        <v>10.35</v>
      </c>
      <c r="BZ28" s="33">
        <v>7.35</v>
      </c>
      <c r="CA28" s="33">
        <v>8.7799999999999994</v>
      </c>
      <c r="CB28" s="33">
        <v>7.58</v>
      </c>
      <c r="CC28" s="33">
        <v>4.8499999999999996</v>
      </c>
      <c r="CD28" s="33">
        <v>10.57</v>
      </c>
      <c r="CE28" s="33">
        <v>7.46</v>
      </c>
      <c r="CF28" s="33">
        <v>9.08</v>
      </c>
      <c r="CG28" s="33">
        <v>7.94</v>
      </c>
      <c r="CH28" s="33">
        <v>4.8</v>
      </c>
      <c r="CI28" s="33">
        <v>10.83</v>
      </c>
      <c r="CJ28" s="33">
        <v>7.65</v>
      </c>
      <c r="CK28" s="33">
        <v>9.33</v>
      </c>
      <c r="CL28" s="33">
        <v>8.0399999999999991</v>
      </c>
      <c r="CM28" s="33">
        <v>4.6500000000000004</v>
      </c>
    </row>
    <row r="29" spans="1:91" s="547" customFormat="1" ht="12" customHeight="1" x14ac:dyDescent="0.2">
      <c r="A29" s="398" t="s">
        <v>57</v>
      </c>
      <c r="B29" s="582">
        <v>9.49</v>
      </c>
      <c r="C29" s="582">
        <v>6.54</v>
      </c>
      <c r="D29" s="582">
        <v>8.02</v>
      </c>
      <c r="E29" s="398">
        <v>7.2</v>
      </c>
      <c r="F29" s="582">
        <v>4.18</v>
      </c>
      <c r="G29" s="582">
        <v>9.2899999999999991</v>
      </c>
      <c r="H29" s="582">
        <v>6.86</v>
      </c>
      <c r="I29" s="582">
        <v>8.0399999999999991</v>
      </c>
      <c r="J29" s="582">
        <v>7.15</v>
      </c>
      <c r="K29" s="582">
        <v>4.32</v>
      </c>
      <c r="L29" s="582">
        <v>9.49</v>
      </c>
      <c r="M29" s="582">
        <v>6.5</v>
      </c>
      <c r="N29" s="582">
        <v>7.86</v>
      </c>
      <c r="O29" s="582">
        <v>7.02</v>
      </c>
      <c r="P29" s="582">
        <v>4.22</v>
      </c>
      <c r="Q29" s="582">
        <v>9.6</v>
      </c>
      <c r="R29" s="582">
        <v>6.74</v>
      </c>
      <c r="S29" s="582">
        <v>8.08</v>
      </c>
      <c r="T29" s="582">
        <v>7.34</v>
      </c>
      <c r="U29" s="582">
        <v>4.41</v>
      </c>
      <c r="V29" s="582">
        <v>10.1</v>
      </c>
      <c r="W29" s="582">
        <v>6.6</v>
      </c>
      <c r="X29" s="582">
        <v>8.1999999999999993</v>
      </c>
      <c r="Y29" s="582">
        <v>7.3</v>
      </c>
      <c r="Z29" s="582">
        <v>4.8</v>
      </c>
      <c r="AA29" s="25">
        <v>10.5</v>
      </c>
      <c r="AB29" s="25">
        <v>7</v>
      </c>
      <c r="AC29" s="25">
        <v>8.4</v>
      </c>
      <c r="AD29" s="25">
        <v>7.4</v>
      </c>
      <c r="AE29" s="25">
        <v>4.5</v>
      </c>
      <c r="AF29" s="33">
        <v>9.91</v>
      </c>
      <c r="AG29" s="28">
        <v>6.66</v>
      </c>
      <c r="AH29" s="28">
        <v>8.1</v>
      </c>
      <c r="AI29" s="28">
        <v>7.19</v>
      </c>
      <c r="AJ29" s="33">
        <v>4.45</v>
      </c>
      <c r="AK29" s="34">
        <v>10.0613266583229</v>
      </c>
      <c r="AL29" s="34">
        <v>6.6573896353167097</v>
      </c>
      <c r="AM29" s="34">
        <v>8.1347093970668265</v>
      </c>
      <c r="AN29" s="34">
        <v>7.1995967741935587</v>
      </c>
      <c r="AO29" s="34">
        <v>4.5054773082942123</v>
      </c>
      <c r="AP29" s="34">
        <v>10.7</v>
      </c>
      <c r="AQ29" s="34">
        <v>7.5</v>
      </c>
      <c r="AR29" s="34">
        <v>8.8000000000000007</v>
      </c>
      <c r="AS29" s="71">
        <v>7.7</v>
      </c>
      <c r="AT29" s="190">
        <v>4.8</v>
      </c>
      <c r="AU29" s="71">
        <v>10.152502642936174</v>
      </c>
      <c r="AV29" s="71">
        <v>6.9351406544644307</v>
      </c>
      <c r="AW29" s="71">
        <v>8.4195711979406891</v>
      </c>
      <c r="AX29" s="34">
        <v>7.4549523245127256</v>
      </c>
      <c r="AY29" s="71">
        <v>4.5572283015501638</v>
      </c>
      <c r="AZ29" s="71">
        <v>10.099624044713632</v>
      </c>
      <c r="BA29" s="71">
        <v>7.0432204386789845</v>
      </c>
      <c r="BB29" s="191">
        <v>8.4474522064813247</v>
      </c>
      <c r="BC29" s="191">
        <v>7.3906218070742078</v>
      </c>
      <c r="BD29" s="191">
        <v>4.3617039874210137</v>
      </c>
      <c r="BE29" s="33">
        <v>9.9600000000000009</v>
      </c>
      <c r="BF29" s="33">
        <v>6.77</v>
      </c>
      <c r="BG29" s="33">
        <v>8.23</v>
      </c>
      <c r="BH29" s="33">
        <v>7.21</v>
      </c>
      <c r="BI29" s="193">
        <v>4.41</v>
      </c>
      <c r="BJ29" s="33">
        <v>10.14</v>
      </c>
      <c r="BK29" s="33">
        <v>6.71</v>
      </c>
      <c r="BL29" s="33">
        <v>8.2899999999999991</v>
      </c>
      <c r="BM29" s="33">
        <v>7.29</v>
      </c>
      <c r="BN29" s="33">
        <v>4.6500000000000004</v>
      </c>
      <c r="BO29" s="33">
        <v>10.37</v>
      </c>
      <c r="BP29" s="33">
        <v>7.31</v>
      </c>
      <c r="BQ29" s="33">
        <v>8.7200000000000006</v>
      </c>
      <c r="BR29" s="33">
        <v>7.65</v>
      </c>
      <c r="BS29" s="33">
        <v>4.97</v>
      </c>
      <c r="BT29" s="33">
        <v>10.41</v>
      </c>
      <c r="BU29" s="33">
        <v>7.21</v>
      </c>
      <c r="BV29" s="33">
        <v>8.6999999999999993</v>
      </c>
      <c r="BW29" s="33">
        <v>7.53</v>
      </c>
      <c r="BX29" s="33">
        <v>4.72</v>
      </c>
      <c r="BY29" s="33">
        <v>10.54</v>
      </c>
      <c r="BZ29" s="33">
        <v>7.51</v>
      </c>
      <c r="CA29" s="33">
        <v>8.94</v>
      </c>
      <c r="CB29" s="33">
        <v>7.68</v>
      </c>
      <c r="CC29" s="33">
        <v>4.8</v>
      </c>
      <c r="CD29" s="33">
        <v>10.62</v>
      </c>
      <c r="CE29" s="33">
        <v>7.71</v>
      </c>
      <c r="CF29" s="33">
        <v>9.23</v>
      </c>
      <c r="CG29" s="33">
        <v>8.07</v>
      </c>
      <c r="CH29" s="33">
        <v>4.9000000000000004</v>
      </c>
      <c r="CI29" s="33">
        <v>10.8</v>
      </c>
      <c r="CJ29" s="33">
        <v>8.32</v>
      </c>
      <c r="CK29" s="33">
        <v>9.6300000000000008</v>
      </c>
      <c r="CL29" s="33">
        <v>8.52</v>
      </c>
      <c r="CM29" s="33">
        <v>5.6</v>
      </c>
    </row>
    <row r="30" spans="1:91" s="547" customFormat="1" ht="12" customHeight="1" x14ac:dyDescent="0.2">
      <c r="A30" s="398" t="s">
        <v>117</v>
      </c>
      <c r="B30" s="582">
        <v>9.6199999999999992</v>
      </c>
      <c r="C30" s="582">
        <v>6.83</v>
      </c>
      <c r="D30" s="582">
        <v>8.32</v>
      </c>
      <c r="E30" s="398">
        <v>7.69</v>
      </c>
      <c r="F30" s="582">
        <v>4.29</v>
      </c>
      <c r="G30" s="582">
        <v>9.4600000000000009</v>
      </c>
      <c r="H30" s="582">
        <v>6.61</v>
      </c>
      <c r="I30" s="582">
        <v>8.08</v>
      </c>
      <c r="J30" s="582">
        <v>7.25</v>
      </c>
      <c r="K30" s="582">
        <v>4.0199999999999996</v>
      </c>
      <c r="L30" s="582">
        <v>9.98</v>
      </c>
      <c r="M30" s="582">
        <v>6.71</v>
      </c>
      <c r="N30" s="582">
        <v>8.35</v>
      </c>
      <c r="O30" s="582">
        <v>7.58</v>
      </c>
      <c r="P30" s="582">
        <v>4.78</v>
      </c>
      <c r="Q30" s="582">
        <v>10.33</v>
      </c>
      <c r="R30" s="582">
        <v>7.12</v>
      </c>
      <c r="S30" s="582">
        <v>8.68</v>
      </c>
      <c r="T30" s="582">
        <v>7.88</v>
      </c>
      <c r="U30" s="582">
        <v>4.6900000000000004</v>
      </c>
      <c r="V30" s="582">
        <v>10</v>
      </c>
      <c r="W30" s="582">
        <v>6.8</v>
      </c>
      <c r="X30" s="582">
        <v>8.5</v>
      </c>
      <c r="Y30" s="582">
        <v>7.7</v>
      </c>
      <c r="Z30" s="582">
        <v>4.5</v>
      </c>
      <c r="AA30" s="25">
        <v>10</v>
      </c>
      <c r="AB30" s="25">
        <v>6.9</v>
      </c>
      <c r="AC30" s="25">
        <v>8.5</v>
      </c>
      <c r="AD30" s="25">
        <v>7.7</v>
      </c>
      <c r="AE30" s="25">
        <v>4.8</v>
      </c>
      <c r="AF30" s="33">
        <v>10.16</v>
      </c>
      <c r="AG30" s="28">
        <v>6.79</v>
      </c>
      <c r="AH30" s="28">
        <v>8.39</v>
      </c>
      <c r="AI30" s="28">
        <v>7.59</v>
      </c>
      <c r="AJ30" s="33">
        <v>4.4400000000000004</v>
      </c>
      <c r="AK30" s="34">
        <v>10.081855388813091</v>
      </c>
      <c r="AL30" s="34">
        <v>6.6681034482758639</v>
      </c>
      <c r="AM30" s="34">
        <v>8.1745936183022199</v>
      </c>
      <c r="AN30" s="34">
        <v>7.4542452830188628</v>
      </c>
      <c r="AO30" s="34">
        <v>4.8474945533769098</v>
      </c>
      <c r="AP30" s="34">
        <v>10.1</v>
      </c>
      <c r="AQ30" s="34">
        <v>6.7</v>
      </c>
      <c r="AR30" s="34">
        <v>8.1999999999999993</v>
      </c>
      <c r="AS30" s="71">
        <v>7.3</v>
      </c>
      <c r="AT30" s="190">
        <v>4.5</v>
      </c>
      <c r="AU30" s="71">
        <v>10.017178434526897</v>
      </c>
      <c r="AV30" s="71">
        <v>6.7506645819224627</v>
      </c>
      <c r="AW30" s="71">
        <v>8.3417904026712435</v>
      </c>
      <c r="AX30" s="34">
        <v>7.4053743616059373</v>
      </c>
      <c r="AY30" s="71">
        <v>4.4600056215955828</v>
      </c>
      <c r="AZ30" s="71">
        <v>9.9051398545874942</v>
      </c>
      <c r="BA30" s="71">
        <v>7.2250904131997888</v>
      </c>
      <c r="BB30" s="191">
        <v>8.5251142900607118</v>
      </c>
      <c r="BC30" s="191">
        <v>7.7829377028932623</v>
      </c>
      <c r="BD30" s="191">
        <v>5.2837341782455303</v>
      </c>
      <c r="BE30" s="33">
        <v>9.85</v>
      </c>
      <c r="BF30" s="33">
        <v>6.87</v>
      </c>
      <c r="BG30" s="33">
        <v>8.31</v>
      </c>
      <c r="BH30" s="33">
        <v>7.47</v>
      </c>
      <c r="BI30" s="193">
        <v>4.75</v>
      </c>
      <c r="BJ30" s="33">
        <v>10.36</v>
      </c>
      <c r="BK30" s="33">
        <v>7.06</v>
      </c>
      <c r="BL30" s="33">
        <v>8.66</v>
      </c>
      <c r="BM30" s="33">
        <v>7.67</v>
      </c>
      <c r="BN30" s="33">
        <v>4.63</v>
      </c>
      <c r="BO30" s="33">
        <v>10.32</v>
      </c>
      <c r="BP30" s="33">
        <v>7.21</v>
      </c>
      <c r="BQ30" s="33">
        <v>8.73</v>
      </c>
      <c r="BR30" s="33">
        <v>7.7</v>
      </c>
      <c r="BS30" s="33">
        <v>4.7</v>
      </c>
      <c r="BT30" s="33">
        <v>10.31</v>
      </c>
      <c r="BU30" s="33">
        <v>7.23</v>
      </c>
      <c r="BV30" s="33">
        <v>8.74</v>
      </c>
      <c r="BW30" s="33">
        <v>7.66</v>
      </c>
      <c r="BX30" s="33">
        <v>4.62</v>
      </c>
      <c r="BY30" s="33">
        <v>10.46</v>
      </c>
      <c r="BZ30" s="33">
        <v>7.52</v>
      </c>
      <c r="CA30" s="33">
        <v>8.98</v>
      </c>
      <c r="CB30" s="33">
        <v>7.82</v>
      </c>
      <c r="CC30" s="33">
        <v>4.71</v>
      </c>
      <c r="CD30" s="33">
        <v>10.7</v>
      </c>
      <c r="CE30" s="33">
        <v>7.58</v>
      </c>
      <c r="CF30" s="33">
        <v>9.2100000000000009</v>
      </c>
      <c r="CG30" s="33">
        <v>8.15</v>
      </c>
      <c r="CH30" s="33">
        <v>5.25</v>
      </c>
      <c r="CI30" s="33">
        <v>10.71</v>
      </c>
      <c r="CJ30" s="33">
        <v>7.71</v>
      </c>
      <c r="CK30" s="33">
        <v>9.3000000000000007</v>
      </c>
      <c r="CL30" s="33">
        <v>8.1300000000000008</v>
      </c>
      <c r="CM30" s="33">
        <v>5.0599999999999996</v>
      </c>
    </row>
    <row r="31" spans="1:91" s="547" customFormat="1" ht="12" customHeight="1" x14ac:dyDescent="0.2">
      <c r="A31" s="398" t="s">
        <v>181</v>
      </c>
      <c r="B31" s="582"/>
      <c r="C31" s="582"/>
      <c r="D31" s="582"/>
      <c r="E31" s="398"/>
      <c r="F31" s="582"/>
      <c r="G31" s="582"/>
      <c r="H31" s="582"/>
      <c r="I31" s="582"/>
      <c r="J31" s="582"/>
      <c r="K31" s="582"/>
      <c r="L31" s="582"/>
      <c r="M31" s="582"/>
      <c r="N31" s="582"/>
      <c r="O31" s="582"/>
      <c r="P31" s="582"/>
      <c r="Q31" s="582"/>
      <c r="R31" s="582"/>
      <c r="S31" s="582"/>
      <c r="T31" s="582"/>
      <c r="U31" s="582"/>
      <c r="V31" s="582"/>
      <c r="W31" s="582"/>
      <c r="X31" s="582"/>
      <c r="Y31" s="582"/>
      <c r="Z31" s="582"/>
      <c r="AA31" s="25"/>
      <c r="AB31" s="25"/>
      <c r="AC31" s="25"/>
      <c r="AD31" s="25"/>
      <c r="AE31" s="25"/>
      <c r="AF31" s="33">
        <v>9.41</v>
      </c>
      <c r="AG31" s="28">
        <v>5.84</v>
      </c>
      <c r="AH31" s="28">
        <v>7.61</v>
      </c>
      <c r="AI31" s="28">
        <v>7.26</v>
      </c>
      <c r="AJ31" s="33">
        <v>5.68</v>
      </c>
      <c r="AK31" s="34">
        <v>9.7311946902654949</v>
      </c>
      <c r="AL31" s="34">
        <v>6.3247156153050694</v>
      </c>
      <c r="AM31" s="34">
        <v>7.97060395510423</v>
      </c>
      <c r="AN31" s="34">
        <v>7.1221374045801431</v>
      </c>
      <c r="AO31" s="34">
        <v>3.8624229979466147</v>
      </c>
      <c r="AP31" s="34">
        <v>10.1</v>
      </c>
      <c r="AQ31" s="34">
        <v>6.6</v>
      </c>
      <c r="AR31" s="34">
        <v>8.1999999999999993</v>
      </c>
      <c r="AS31" s="71">
        <v>7.3</v>
      </c>
      <c r="AT31" s="190">
        <v>4.2</v>
      </c>
      <c r="AU31" s="71">
        <v>10.034798098172235</v>
      </c>
      <c r="AV31" s="71">
        <v>6.5322514594052725</v>
      </c>
      <c r="AW31" s="71">
        <v>8.3183109273377482</v>
      </c>
      <c r="AX31" s="34">
        <v>7.1490261639511221</v>
      </c>
      <c r="AY31" s="71">
        <v>3.956772429890052</v>
      </c>
      <c r="AZ31" s="71">
        <v>9.790629011210525</v>
      </c>
      <c r="BA31" s="71">
        <v>6.4799536054322573</v>
      </c>
      <c r="BB31" s="191">
        <v>8.1585678343072914</v>
      </c>
      <c r="BC31" s="191">
        <v>7.2881210324428585</v>
      </c>
      <c r="BD31" s="191">
        <v>4.2064116516265706</v>
      </c>
      <c r="BE31" s="33">
        <v>9.84</v>
      </c>
      <c r="BF31" s="33">
        <v>6.38</v>
      </c>
      <c r="BG31" s="33">
        <v>8.1300000000000008</v>
      </c>
      <c r="BH31" s="33">
        <v>7.26</v>
      </c>
      <c r="BI31" s="193">
        <v>4.28</v>
      </c>
      <c r="BJ31" s="33">
        <v>9.84</v>
      </c>
      <c r="BK31" s="33">
        <v>6.52</v>
      </c>
      <c r="BL31" s="33">
        <v>8.2100000000000009</v>
      </c>
      <c r="BM31" s="33">
        <v>7.31</v>
      </c>
      <c r="BN31" s="33">
        <v>4.38</v>
      </c>
      <c r="BO31" s="33">
        <v>10.01</v>
      </c>
      <c r="BP31" s="33">
        <v>6.6</v>
      </c>
      <c r="BQ31" s="33">
        <v>8.33</v>
      </c>
      <c r="BR31" s="33">
        <v>7.32</v>
      </c>
      <c r="BS31" s="33">
        <v>4.17</v>
      </c>
      <c r="BT31" s="33">
        <v>10.07</v>
      </c>
      <c r="BU31" s="33">
        <v>6.88</v>
      </c>
      <c r="BV31" s="33">
        <v>8.5299999999999994</v>
      </c>
      <c r="BW31" s="33">
        <v>7.49</v>
      </c>
      <c r="BX31" s="33">
        <v>4.4000000000000004</v>
      </c>
      <c r="BY31" s="33">
        <v>10.3</v>
      </c>
      <c r="BZ31" s="33">
        <v>6.89</v>
      </c>
      <c r="CA31" s="33">
        <v>8.67</v>
      </c>
      <c r="CB31" s="33">
        <v>7.61</v>
      </c>
      <c r="CC31" s="33">
        <v>4.57</v>
      </c>
      <c r="CD31" s="33">
        <v>10.87</v>
      </c>
      <c r="CE31" s="33">
        <v>7.1</v>
      </c>
      <c r="CF31" s="33">
        <v>9.07</v>
      </c>
      <c r="CG31" s="33">
        <v>7.97</v>
      </c>
      <c r="CH31" s="33">
        <v>4.95</v>
      </c>
      <c r="CI31" s="33">
        <v>10.47</v>
      </c>
      <c r="CJ31" s="33">
        <v>7.18</v>
      </c>
      <c r="CK31" s="33">
        <v>8.92</v>
      </c>
      <c r="CL31" s="33">
        <v>7.81</v>
      </c>
      <c r="CM31" s="33">
        <v>4.8899999999999997</v>
      </c>
    </row>
    <row r="32" spans="1:91" s="547" customFormat="1" ht="12" customHeight="1" x14ac:dyDescent="0.2">
      <c r="A32" s="398" t="s">
        <v>115</v>
      </c>
      <c r="B32" s="582">
        <v>8.91</v>
      </c>
      <c r="C32" s="582">
        <v>5.69</v>
      </c>
      <c r="D32" s="582">
        <v>7.42</v>
      </c>
      <c r="E32" s="398">
        <v>6.82</v>
      </c>
      <c r="F32" s="582">
        <v>3.85</v>
      </c>
      <c r="G32" s="582">
        <v>9.2200000000000006</v>
      </c>
      <c r="H32" s="582">
        <v>5.95</v>
      </c>
      <c r="I32" s="582">
        <v>7.65</v>
      </c>
      <c r="J32" s="582">
        <v>6.97</v>
      </c>
      <c r="K32" s="582">
        <v>4.05</v>
      </c>
      <c r="L32" s="582">
        <v>9.25</v>
      </c>
      <c r="M32" s="582">
        <v>5.85</v>
      </c>
      <c r="N32" s="582">
        <v>7.55</v>
      </c>
      <c r="O32" s="582">
        <v>6.95</v>
      </c>
      <c r="P32" s="582">
        <v>4.22</v>
      </c>
      <c r="Q32" s="582">
        <v>9.6999999999999993</v>
      </c>
      <c r="R32" s="582">
        <v>6.09</v>
      </c>
      <c r="S32" s="582">
        <v>7.9</v>
      </c>
      <c r="T32" s="582">
        <v>7.24</v>
      </c>
      <c r="U32" s="582">
        <v>4.29</v>
      </c>
      <c r="V32" s="582">
        <v>9.8000000000000007</v>
      </c>
      <c r="W32" s="582">
        <v>6.3</v>
      </c>
      <c r="X32" s="582">
        <v>7.9</v>
      </c>
      <c r="Y32" s="582">
        <v>7.3</v>
      </c>
      <c r="Z32" s="582">
        <v>4.0999999999999996</v>
      </c>
      <c r="AA32" s="25">
        <v>9.6</v>
      </c>
      <c r="AB32" s="25">
        <v>6.2</v>
      </c>
      <c r="AC32" s="25">
        <v>7.8</v>
      </c>
      <c r="AD32" s="25">
        <v>7.1</v>
      </c>
      <c r="AE32" s="25">
        <v>4</v>
      </c>
      <c r="AF32" s="33">
        <v>9.33</v>
      </c>
      <c r="AG32" s="28">
        <v>5.83</v>
      </c>
      <c r="AH32" s="28">
        <v>7.48</v>
      </c>
      <c r="AI32" s="28">
        <v>6.79</v>
      </c>
      <c r="AJ32" s="33">
        <v>4.0999999999999996</v>
      </c>
      <c r="AK32" s="34">
        <v>9.7997448979591884</v>
      </c>
      <c r="AL32" s="34">
        <v>5.8912354804646183</v>
      </c>
      <c r="AM32" s="34">
        <v>7.6614673599075775</v>
      </c>
      <c r="AN32" s="34">
        <v>6.900359066427292</v>
      </c>
      <c r="AO32" s="34">
        <v>4.2494969818913484</v>
      </c>
      <c r="AP32" s="34">
        <v>10</v>
      </c>
      <c r="AQ32" s="34">
        <v>5.9</v>
      </c>
      <c r="AR32" s="34">
        <v>7.8</v>
      </c>
      <c r="AS32" s="71">
        <v>6.9</v>
      </c>
      <c r="AT32" s="190">
        <v>3.9</v>
      </c>
      <c r="AU32" s="71">
        <v>10.17119818459814</v>
      </c>
      <c r="AV32" s="71">
        <v>6.3039943956555176</v>
      </c>
      <c r="AW32" s="71">
        <v>8.1538605400632829</v>
      </c>
      <c r="AX32" s="34">
        <v>7.0140260977333346</v>
      </c>
      <c r="AY32" s="71">
        <v>3.3831267450434037</v>
      </c>
      <c r="AZ32" s="71">
        <v>9.9865340528007671</v>
      </c>
      <c r="BA32" s="71">
        <v>6.6262674114494686</v>
      </c>
      <c r="BB32" s="191">
        <v>8.2274652040428098</v>
      </c>
      <c r="BC32" s="191">
        <v>7.2564231954368603</v>
      </c>
      <c r="BD32" s="191">
        <v>3.8866875471913476</v>
      </c>
      <c r="BE32" s="33">
        <v>10.19</v>
      </c>
      <c r="BF32" s="33">
        <v>6.82</v>
      </c>
      <c r="BG32" s="33">
        <v>8.42</v>
      </c>
      <c r="BH32" s="33">
        <v>7.41</v>
      </c>
      <c r="BI32" s="193">
        <v>4.05</v>
      </c>
      <c r="BJ32" s="33">
        <v>10.210000000000001</v>
      </c>
      <c r="BK32" s="33">
        <v>6.72</v>
      </c>
      <c r="BL32" s="33">
        <v>8.3800000000000008</v>
      </c>
      <c r="BM32" s="33">
        <v>7.39</v>
      </c>
      <c r="BN32" s="33">
        <v>4.24</v>
      </c>
      <c r="BO32" s="33">
        <v>10.1</v>
      </c>
      <c r="BP32" s="33">
        <v>6.85</v>
      </c>
      <c r="BQ32" s="33">
        <v>8.41</v>
      </c>
      <c r="BR32" s="33">
        <v>7.38</v>
      </c>
      <c r="BS32" s="33">
        <v>4.28</v>
      </c>
      <c r="BT32" s="33">
        <v>10.53</v>
      </c>
      <c r="BU32" s="33">
        <v>7.17</v>
      </c>
      <c r="BV32" s="33">
        <v>8.7899999999999991</v>
      </c>
      <c r="BW32" s="33">
        <v>7.71</v>
      </c>
      <c r="BX32" s="33">
        <v>4.5599999999999996</v>
      </c>
      <c r="BY32" s="33">
        <v>10.78</v>
      </c>
      <c r="BZ32" s="33">
        <v>7.3</v>
      </c>
      <c r="CA32" s="33">
        <v>9</v>
      </c>
      <c r="CB32" s="33">
        <v>7.89</v>
      </c>
      <c r="CC32" s="33">
        <v>4.8</v>
      </c>
      <c r="CD32" s="33">
        <v>10.87</v>
      </c>
      <c r="CE32" s="33">
        <v>7.36</v>
      </c>
      <c r="CF32" s="33">
        <v>9.18</v>
      </c>
      <c r="CG32" s="33">
        <v>8.0399999999999991</v>
      </c>
      <c r="CH32" s="33">
        <v>4.92</v>
      </c>
      <c r="CI32" s="33">
        <v>10.39</v>
      </c>
      <c r="CJ32" s="33">
        <v>7.5</v>
      </c>
      <c r="CK32" s="33">
        <v>9.0299999999999994</v>
      </c>
      <c r="CL32" s="33">
        <v>7.83</v>
      </c>
      <c r="CM32" s="33">
        <v>4.66</v>
      </c>
    </row>
    <row r="33" spans="1:91" s="547" customFormat="1" ht="12" customHeight="1" x14ac:dyDescent="0.2">
      <c r="A33" s="398" t="s">
        <v>52</v>
      </c>
      <c r="B33" s="582">
        <v>10.14</v>
      </c>
      <c r="C33" s="582">
        <v>7.01</v>
      </c>
      <c r="D33" s="582">
        <v>8.69</v>
      </c>
      <c r="E33" s="398">
        <v>8.02</v>
      </c>
      <c r="F33" s="582">
        <v>4.47</v>
      </c>
      <c r="G33" s="582">
        <v>10.09</v>
      </c>
      <c r="H33" s="582">
        <v>6.84</v>
      </c>
      <c r="I33" s="582">
        <v>8.51</v>
      </c>
      <c r="J33" s="582">
        <v>7.85</v>
      </c>
      <c r="K33" s="582">
        <v>4.63</v>
      </c>
      <c r="L33" s="582">
        <v>10.199999999999999</v>
      </c>
      <c r="M33" s="582">
        <v>6.74</v>
      </c>
      <c r="N33" s="582">
        <v>8.4499999999999993</v>
      </c>
      <c r="O33" s="582">
        <v>7.68</v>
      </c>
      <c r="P33" s="582">
        <v>4.4800000000000004</v>
      </c>
      <c r="Q33" s="582">
        <v>10.55</v>
      </c>
      <c r="R33" s="582">
        <v>7.02</v>
      </c>
      <c r="S33" s="582">
        <v>8.74</v>
      </c>
      <c r="T33" s="582">
        <v>7.84</v>
      </c>
      <c r="U33" s="582">
        <v>4.5</v>
      </c>
      <c r="V33" s="582">
        <v>11.1</v>
      </c>
      <c r="W33" s="582">
        <v>7.2</v>
      </c>
      <c r="X33" s="582">
        <v>9.1</v>
      </c>
      <c r="Y33" s="582">
        <v>8.1999999999999993</v>
      </c>
      <c r="Z33" s="582">
        <v>4.9000000000000004</v>
      </c>
      <c r="AA33" s="25">
        <v>10.8</v>
      </c>
      <c r="AB33" s="25">
        <v>7.1</v>
      </c>
      <c r="AC33" s="25">
        <v>8.8000000000000007</v>
      </c>
      <c r="AD33" s="25">
        <v>8</v>
      </c>
      <c r="AE33" s="25">
        <v>4.8</v>
      </c>
      <c r="AF33" s="33">
        <v>10.7</v>
      </c>
      <c r="AG33" s="28">
        <v>6.62</v>
      </c>
      <c r="AH33" s="28">
        <v>8.51</v>
      </c>
      <c r="AI33" s="28">
        <v>7.48</v>
      </c>
      <c r="AJ33" s="33">
        <v>4.16</v>
      </c>
      <c r="AK33" s="34">
        <v>10.722084367245648</v>
      </c>
      <c r="AL33" s="34">
        <v>7.0920542635658848</v>
      </c>
      <c r="AM33" s="34">
        <v>8.683895538628942</v>
      </c>
      <c r="AN33" s="34">
        <v>7.6404723127036007</v>
      </c>
      <c r="AO33" s="34">
        <v>4.5372168284789627</v>
      </c>
      <c r="AP33" s="34">
        <v>11.6</v>
      </c>
      <c r="AQ33" s="34">
        <v>7.4</v>
      </c>
      <c r="AR33" s="34">
        <v>9.1</v>
      </c>
      <c r="AS33" s="71">
        <v>8</v>
      </c>
      <c r="AT33" s="190">
        <v>4.5999999999999996</v>
      </c>
      <c r="AU33" s="71">
        <v>10.967084913345438</v>
      </c>
      <c r="AV33" s="71">
        <v>7.0077821572002348</v>
      </c>
      <c r="AW33" s="71">
        <v>9.1025760969658034</v>
      </c>
      <c r="AX33" s="34">
        <v>8.161216637664813</v>
      </c>
      <c r="AY33" s="71">
        <v>4.6365686842227243</v>
      </c>
      <c r="AZ33" s="71">
        <v>10.664347431995687</v>
      </c>
      <c r="BA33" s="71">
        <v>7.2522844127239434</v>
      </c>
      <c r="BB33" s="191">
        <v>9.0552489113584986</v>
      </c>
      <c r="BC33" s="191">
        <v>8.1488921477029344</v>
      </c>
      <c r="BD33" s="191">
        <v>4.9042821142255164</v>
      </c>
      <c r="BE33" s="33">
        <v>10.92</v>
      </c>
      <c r="BF33" s="28">
        <v>7.44</v>
      </c>
      <c r="BG33" s="33">
        <v>9.2799999999999994</v>
      </c>
      <c r="BH33" s="33">
        <v>8.27</v>
      </c>
      <c r="BI33" s="192">
        <v>4.78</v>
      </c>
      <c r="BJ33" s="33">
        <v>10.88</v>
      </c>
      <c r="BK33" s="28">
        <v>7.52</v>
      </c>
      <c r="BL33" s="33">
        <v>9.31</v>
      </c>
      <c r="BM33" s="33">
        <v>8.2100000000000009</v>
      </c>
      <c r="BN33" s="28">
        <v>4.59</v>
      </c>
      <c r="BO33" s="33">
        <v>11.08</v>
      </c>
      <c r="BP33" s="28">
        <v>7.76</v>
      </c>
      <c r="BQ33" s="33">
        <v>9.5299999999999994</v>
      </c>
      <c r="BR33" s="33">
        <v>8.36</v>
      </c>
      <c r="BS33" s="28">
        <v>4.6900000000000004</v>
      </c>
      <c r="BT33" s="33">
        <v>11.18</v>
      </c>
      <c r="BU33" s="28">
        <v>8.0299999999999994</v>
      </c>
      <c r="BV33" s="33">
        <v>9.73</v>
      </c>
      <c r="BW33" s="33">
        <v>8.6300000000000008</v>
      </c>
      <c r="BX33" s="28">
        <v>5.3</v>
      </c>
      <c r="BY33" s="33">
        <v>11.67</v>
      </c>
      <c r="BZ33" s="28">
        <v>8.43</v>
      </c>
      <c r="CA33" s="33">
        <v>10.19</v>
      </c>
      <c r="CB33" s="33">
        <v>8.98</v>
      </c>
      <c r="CC33" s="28">
        <v>5.47</v>
      </c>
      <c r="CD33" s="33">
        <v>11.54</v>
      </c>
      <c r="CE33" s="28">
        <v>9.3699999999999992</v>
      </c>
      <c r="CF33" s="33">
        <v>10.5</v>
      </c>
      <c r="CG33" s="33">
        <v>9.2899999999999991</v>
      </c>
      <c r="CH33" s="28">
        <v>5.95</v>
      </c>
      <c r="CI33" s="33">
        <v>11.28</v>
      </c>
      <c r="CJ33" s="28">
        <v>8.7899999999999991</v>
      </c>
      <c r="CK33" s="33">
        <v>10.11</v>
      </c>
      <c r="CL33" s="33">
        <v>8.82</v>
      </c>
      <c r="CM33" s="28">
        <v>5.4</v>
      </c>
    </row>
    <row r="34" spans="1:91" s="547" customFormat="1" ht="12" customHeight="1" x14ac:dyDescent="0.2">
      <c r="A34" s="398" t="s">
        <v>118</v>
      </c>
      <c r="B34" s="582">
        <v>10.07</v>
      </c>
      <c r="C34" s="582">
        <v>6.29</v>
      </c>
      <c r="D34" s="582">
        <v>8.43</v>
      </c>
      <c r="E34" s="398">
        <v>7.83</v>
      </c>
      <c r="F34" s="582">
        <v>4.3499999999999996</v>
      </c>
      <c r="G34" s="582">
        <v>10.14</v>
      </c>
      <c r="H34" s="582">
        <v>6.47</v>
      </c>
      <c r="I34" s="582">
        <v>8.5</v>
      </c>
      <c r="J34" s="582">
        <v>7.9</v>
      </c>
      <c r="K34" s="582">
        <v>4.43</v>
      </c>
      <c r="L34" s="582">
        <v>9.9700000000000006</v>
      </c>
      <c r="M34" s="582">
        <v>6.9</v>
      </c>
      <c r="N34" s="582">
        <v>8.58</v>
      </c>
      <c r="O34" s="582">
        <v>7.84</v>
      </c>
      <c r="P34" s="582">
        <v>4.67</v>
      </c>
      <c r="Q34" s="582">
        <v>10.11</v>
      </c>
      <c r="R34" s="582">
        <v>7.21</v>
      </c>
      <c r="S34" s="582">
        <v>8.76</v>
      </c>
      <c r="T34" s="582">
        <v>7.99</v>
      </c>
      <c r="U34" s="582">
        <v>4.6900000000000004</v>
      </c>
      <c r="V34" s="582">
        <v>10.7</v>
      </c>
      <c r="W34" s="582">
        <v>7.3</v>
      </c>
      <c r="X34" s="582">
        <v>9.3000000000000007</v>
      </c>
      <c r="Y34" s="582">
        <v>8.6</v>
      </c>
      <c r="Z34" s="582">
        <v>4.8</v>
      </c>
      <c r="AA34" s="25">
        <v>10.5</v>
      </c>
      <c r="AB34" s="25">
        <v>7.4</v>
      </c>
      <c r="AC34" s="25">
        <v>9.1</v>
      </c>
      <c r="AD34" s="25">
        <v>8.1999999999999993</v>
      </c>
      <c r="AE34" s="25">
        <v>4.5</v>
      </c>
      <c r="AF34" s="33">
        <v>10.16</v>
      </c>
      <c r="AG34" s="28">
        <v>7.09</v>
      </c>
      <c r="AH34" s="28">
        <v>8.59</v>
      </c>
      <c r="AI34" s="28">
        <v>7.81</v>
      </c>
      <c r="AJ34" s="33">
        <v>4.84</v>
      </c>
      <c r="AK34" s="34">
        <v>10.362756952841604</v>
      </c>
      <c r="AL34" s="34">
        <v>7.3235908141962387</v>
      </c>
      <c r="AM34" s="34">
        <v>8.7316526610644534</v>
      </c>
      <c r="AN34" s="34">
        <v>7.8404022737210228</v>
      </c>
      <c r="AO34" s="34">
        <v>4.6713147410358546</v>
      </c>
      <c r="AP34" s="34">
        <v>10.4</v>
      </c>
      <c r="AQ34" s="34">
        <v>7.2</v>
      </c>
      <c r="AR34" s="34">
        <v>8.6999999999999993</v>
      </c>
      <c r="AS34" s="71">
        <v>7.8</v>
      </c>
      <c r="AT34" s="190">
        <v>4.5999999999999996</v>
      </c>
      <c r="AU34" s="71">
        <v>10.539061316611324</v>
      </c>
      <c r="AV34" s="71">
        <v>7.6714592096009735</v>
      </c>
      <c r="AW34" s="71">
        <v>9.1708487132799021</v>
      </c>
      <c r="AX34" s="34">
        <v>8.0039964106026389</v>
      </c>
      <c r="AY34" s="71">
        <v>5.0753945610426845</v>
      </c>
      <c r="AZ34" s="71">
        <v>10.30535529431023</v>
      </c>
      <c r="BA34" s="71">
        <v>7.0580395043932311</v>
      </c>
      <c r="BB34" s="191">
        <v>8.7504541076955284</v>
      </c>
      <c r="BC34" s="191">
        <v>7.9065066323559519</v>
      </c>
      <c r="BD34" s="191">
        <v>4.6148290726808048</v>
      </c>
      <c r="BE34" s="33">
        <v>9.75</v>
      </c>
      <c r="BF34" s="28">
        <v>6.82</v>
      </c>
      <c r="BG34" s="33">
        <v>8.35</v>
      </c>
      <c r="BH34" s="33">
        <v>7.59</v>
      </c>
      <c r="BI34" s="192">
        <v>4.74</v>
      </c>
      <c r="BJ34" s="33">
        <v>10.06</v>
      </c>
      <c r="BK34" s="28">
        <v>6.92</v>
      </c>
      <c r="BL34" s="33">
        <v>8.56</v>
      </c>
      <c r="BM34" s="33">
        <v>7.74</v>
      </c>
      <c r="BN34" s="28">
        <v>4.79</v>
      </c>
      <c r="BO34" s="33">
        <v>10.36</v>
      </c>
      <c r="BP34" s="28">
        <v>7.48</v>
      </c>
      <c r="BQ34" s="33">
        <v>9</v>
      </c>
      <c r="BR34" s="33">
        <v>8.07</v>
      </c>
      <c r="BS34" s="28">
        <v>4.8899999999999997</v>
      </c>
      <c r="BT34" s="33">
        <v>10.81</v>
      </c>
      <c r="BU34" s="28">
        <v>7.32</v>
      </c>
      <c r="BV34" s="33">
        <v>9.18</v>
      </c>
      <c r="BW34" s="33">
        <v>8.19</v>
      </c>
      <c r="BX34" s="28">
        <v>4.93</v>
      </c>
      <c r="BY34" s="33">
        <v>10.9</v>
      </c>
      <c r="BZ34" s="28">
        <v>7.54</v>
      </c>
      <c r="CA34" s="33">
        <v>9.34</v>
      </c>
      <c r="CB34" s="33">
        <v>8.3699999999999992</v>
      </c>
      <c r="CC34" s="28">
        <v>5.29</v>
      </c>
      <c r="CD34" s="33">
        <v>11.27</v>
      </c>
      <c r="CE34" s="28">
        <v>7.88</v>
      </c>
      <c r="CF34" s="33">
        <v>9.65</v>
      </c>
      <c r="CG34" s="33">
        <v>8.36</v>
      </c>
      <c r="CH34" s="28">
        <v>4.82</v>
      </c>
      <c r="CI34" s="33">
        <v>10.9</v>
      </c>
      <c r="CJ34" s="28">
        <v>7.96</v>
      </c>
      <c r="CK34" s="33">
        <v>9.52</v>
      </c>
      <c r="CL34" s="33">
        <v>8.3000000000000007</v>
      </c>
      <c r="CM34" s="28">
        <v>5.1100000000000003</v>
      </c>
    </row>
    <row r="35" spans="1:91" s="547" customFormat="1" ht="12" customHeight="1" x14ac:dyDescent="0.2">
      <c r="A35" s="398" t="s">
        <v>99</v>
      </c>
      <c r="B35" s="582">
        <v>9.56</v>
      </c>
      <c r="C35" s="582">
        <v>6.56</v>
      </c>
      <c r="D35" s="582">
        <v>8.1300000000000008</v>
      </c>
      <c r="E35" s="398">
        <v>7.32</v>
      </c>
      <c r="F35" s="582">
        <v>3.91</v>
      </c>
      <c r="G35" s="582">
        <v>9.8800000000000008</v>
      </c>
      <c r="H35" s="582">
        <v>6.8</v>
      </c>
      <c r="I35" s="582">
        <v>8.34</v>
      </c>
      <c r="J35" s="582">
        <v>7.54</v>
      </c>
      <c r="K35" s="582">
        <v>4.0599999999999996</v>
      </c>
      <c r="L35" s="582">
        <v>10.82</v>
      </c>
      <c r="M35" s="582">
        <v>7.17</v>
      </c>
      <c r="N35" s="582">
        <v>8.99</v>
      </c>
      <c r="O35" s="582">
        <v>8.11</v>
      </c>
      <c r="P35" s="582">
        <v>4.3499999999999996</v>
      </c>
      <c r="Q35" s="582">
        <v>10.45</v>
      </c>
      <c r="R35" s="582">
        <v>7.1</v>
      </c>
      <c r="S35" s="582">
        <v>8.7200000000000006</v>
      </c>
      <c r="T35" s="582">
        <v>7.76</v>
      </c>
      <c r="U35" s="582">
        <v>4.34</v>
      </c>
      <c r="V35" s="582">
        <v>10.4</v>
      </c>
      <c r="W35" s="582">
        <v>7.1</v>
      </c>
      <c r="X35" s="582">
        <v>8.6</v>
      </c>
      <c r="Y35" s="582">
        <v>7.8</v>
      </c>
      <c r="Z35" s="582">
        <v>4.5</v>
      </c>
      <c r="AA35" s="25">
        <v>10.5</v>
      </c>
      <c r="AB35" s="25">
        <v>7.3</v>
      </c>
      <c r="AC35" s="25">
        <v>8.8000000000000007</v>
      </c>
      <c r="AD35" s="25">
        <v>7.9</v>
      </c>
      <c r="AE35" s="25">
        <v>4.5</v>
      </c>
      <c r="AF35" s="33">
        <v>9.74</v>
      </c>
      <c r="AG35" s="28">
        <v>6.37</v>
      </c>
      <c r="AH35" s="28">
        <v>8.02</v>
      </c>
      <c r="AI35" s="28">
        <v>7.18</v>
      </c>
      <c r="AJ35" s="33">
        <v>4.0999999999999996</v>
      </c>
      <c r="AK35" s="34">
        <v>9.6752411575562469</v>
      </c>
      <c r="AL35" s="34">
        <v>6.2814207650273168</v>
      </c>
      <c r="AM35" s="34">
        <v>7.8404726735598063</v>
      </c>
      <c r="AN35" s="34">
        <v>7.0284396617986369</v>
      </c>
      <c r="AO35" s="34">
        <v>4.1401050788091043</v>
      </c>
      <c r="AP35" s="34">
        <v>10</v>
      </c>
      <c r="AQ35" s="34">
        <v>6.5</v>
      </c>
      <c r="AR35" s="34">
        <v>8</v>
      </c>
      <c r="AS35" s="71">
        <v>7.2</v>
      </c>
      <c r="AT35" s="190">
        <v>4.3</v>
      </c>
      <c r="AU35" s="71">
        <v>9.7445142094572237</v>
      </c>
      <c r="AV35" s="71">
        <v>6.3470910041987496</v>
      </c>
      <c r="AW35" s="71">
        <v>8.0240886755425738</v>
      </c>
      <c r="AX35" s="34">
        <v>7.1628908719306601</v>
      </c>
      <c r="AY35" s="71">
        <v>4.0398463518045586</v>
      </c>
      <c r="AZ35" s="71">
        <v>9.5782895421969751</v>
      </c>
      <c r="BA35" s="71">
        <v>6.3295298931347608</v>
      </c>
      <c r="BB35" s="191">
        <v>7.9297178598403617</v>
      </c>
      <c r="BC35" s="191">
        <v>7.0677535832096696</v>
      </c>
      <c r="BD35" s="191">
        <v>4.0809462757999651</v>
      </c>
      <c r="BE35" s="33">
        <v>9.7899999999999991</v>
      </c>
      <c r="BF35" s="28">
        <v>6.77</v>
      </c>
      <c r="BG35" s="33">
        <v>8.26</v>
      </c>
      <c r="BH35" s="33">
        <v>7.32</v>
      </c>
      <c r="BI35" s="192">
        <v>4.22</v>
      </c>
      <c r="BJ35" s="33">
        <v>10.15</v>
      </c>
      <c r="BK35" s="28">
        <v>7.05</v>
      </c>
      <c r="BL35" s="33">
        <v>8.58</v>
      </c>
      <c r="BM35" s="33">
        <v>7.55</v>
      </c>
      <c r="BN35" s="28">
        <v>4.29</v>
      </c>
      <c r="BO35" s="33">
        <v>9.91</v>
      </c>
      <c r="BP35" s="28">
        <v>7.38</v>
      </c>
      <c r="BQ35" s="33">
        <v>8.64</v>
      </c>
      <c r="BR35" s="33">
        <v>7.59</v>
      </c>
      <c r="BS35" s="28">
        <v>4.4000000000000004</v>
      </c>
      <c r="BT35" s="33">
        <v>10.3</v>
      </c>
      <c r="BU35" s="28">
        <v>7.92</v>
      </c>
      <c r="BV35" s="33">
        <v>9.1199999999999992</v>
      </c>
      <c r="BW35" s="33">
        <v>7.95</v>
      </c>
      <c r="BX35" s="28">
        <v>4.53</v>
      </c>
      <c r="BY35" s="33">
        <v>10.3</v>
      </c>
      <c r="BZ35" s="28">
        <v>7.7</v>
      </c>
      <c r="CA35" s="33">
        <v>9.02</v>
      </c>
      <c r="CB35" s="33">
        <v>7.92</v>
      </c>
      <c r="CC35" s="28">
        <v>4.83</v>
      </c>
      <c r="CD35" s="33">
        <v>10.44</v>
      </c>
      <c r="CE35" s="28">
        <v>7.72</v>
      </c>
      <c r="CF35" s="33">
        <v>9.1300000000000008</v>
      </c>
      <c r="CG35" s="33">
        <v>7.96</v>
      </c>
      <c r="CH35" s="28">
        <v>4.7300000000000004</v>
      </c>
      <c r="CI35" s="33">
        <v>10.5</v>
      </c>
      <c r="CJ35" s="28">
        <v>8.16</v>
      </c>
      <c r="CK35" s="33">
        <v>9.4</v>
      </c>
      <c r="CL35" s="33">
        <v>8.18</v>
      </c>
      <c r="CM35" s="28">
        <v>4.97</v>
      </c>
    </row>
    <row r="36" spans="1:91" s="547" customFormat="1" ht="12" customHeight="1" x14ac:dyDescent="0.2">
      <c r="A36" s="398" t="s">
        <v>114</v>
      </c>
      <c r="B36" s="582">
        <v>8.7899999999999991</v>
      </c>
      <c r="C36" s="582">
        <v>5.85</v>
      </c>
      <c r="D36" s="582">
        <v>7.32</v>
      </c>
      <c r="E36" s="398">
        <v>6.73</v>
      </c>
      <c r="F36" s="582">
        <v>4.1900000000000004</v>
      </c>
      <c r="G36" s="582">
        <v>9.14</v>
      </c>
      <c r="H36" s="582">
        <v>6.07</v>
      </c>
      <c r="I36" s="582">
        <v>7.58</v>
      </c>
      <c r="J36" s="582">
        <v>6.93</v>
      </c>
      <c r="K36" s="582">
        <v>4.29</v>
      </c>
      <c r="L36" s="582">
        <v>9.67</v>
      </c>
      <c r="M36" s="582">
        <v>6.47</v>
      </c>
      <c r="N36" s="582">
        <v>8.09</v>
      </c>
      <c r="O36" s="582">
        <v>7.37</v>
      </c>
      <c r="P36" s="582">
        <v>4.45</v>
      </c>
      <c r="Q36" s="582">
        <v>9.8000000000000007</v>
      </c>
      <c r="R36" s="582">
        <v>6.56</v>
      </c>
      <c r="S36" s="582">
        <v>8.07</v>
      </c>
      <c r="T36" s="582">
        <v>7.34</v>
      </c>
      <c r="U36" s="582">
        <v>4.4000000000000004</v>
      </c>
      <c r="V36" s="582">
        <v>10</v>
      </c>
      <c r="W36" s="582">
        <v>6.6</v>
      </c>
      <c r="X36" s="582">
        <v>8.3000000000000007</v>
      </c>
      <c r="Y36" s="582">
        <v>7.5</v>
      </c>
      <c r="Z36" s="582">
        <v>4.4000000000000004</v>
      </c>
      <c r="AA36" s="25">
        <v>10.1</v>
      </c>
      <c r="AB36" s="25">
        <v>6.7</v>
      </c>
      <c r="AC36" s="25">
        <v>8.3000000000000007</v>
      </c>
      <c r="AD36" s="25">
        <v>7.5</v>
      </c>
      <c r="AE36" s="25">
        <v>4.4000000000000004</v>
      </c>
      <c r="AF36" s="33">
        <v>9.99</v>
      </c>
      <c r="AG36" s="28">
        <v>6.73</v>
      </c>
      <c r="AH36" s="28">
        <v>8.2799999999999994</v>
      </c>
      <c r="AI36" s="28">
        <v>7.44</v>
      </c>
      <c r="AJ36" s="33">
        <v>4.28</v>
      </c>
      <c r="AK36" s="34">
        <v>10.19527363184079</v>
      </c>
      <c r="AL36" s="34">
        <v>7.0058765915768815</v>
      </c>
      <c r="AM36" s="34">
        <v>8.410958904109604</v>
      </c>
      <c r="AN36" s="34">
        <v>7.6105624731644355</v>
      </c>
      <c r="AO36" s="34">
        <v>4.7123015873015888</v>
      </c>
      <c r="AP36" s="34">
        <v>10.3</v>
      </c>
      <c r="AQ36" s="34">
        <v>6.8</v>
      </c>
      <c r="AR36" s="34">
        <v>8.4</v>
      </c>
      <c r="AS36" s="71">
        <v>7.5</v>
      </c>
      <c r="AT36" s="190">
        <v>4.5999999999999996</v>
      </c>
      <c r="AU36" s="71">
        <v>9.5611643638138961</v>
      </c>
      <c r="AV36" s="71">
        <v>6.7719561359449134</v>
      </c>
      <c r="AW36" s="71">
        <v>8.1662349375113532</v>
      </c>
      <c r="AX36" s="34">
        <v>7.3695196382393222</v>
      </c>
      <c r="AY36" s="71">
        <v>4.5594663513843523</v>
      </c>
      <c r="AZ36" s="71">
        <v>10.056707373424826</v>
      </c>
      <c r="BA36" s="71">
        <v>7.0709756161489858</v>
      </c>
      <c r="BB36" s="191">
        <v>8.55746432737239</v>
      </c>
      <c r="BC36" s="191">
        <v>7.7284471774216836</v>
      </c>
      <c r="BD36" s="191">
        <v>4.7294809313307402</v>
      </c>
      <c r="BE36" s="33">
        <v>10.32</v>
      </c>
      <c r="BF36" s="28">
        <v>7.37</v>
      </c>
      <c r="BG36" s="33">
        <v>8.83</v>
      </c>
      <c r="BH36" s="33">
        <v>8.0500000000000007</v>
      </c>
      <c r="BI36" s="192">
        <v>5.34</v>
      </c>
      <c r="BJ36" s="33">
        <v>10.24</v>
      </c>
      <c r="BK36" s="28">
        <v>7.31</v>
      </c>
      <c r="BL36" s="33">
        <v>8.77</v>
      </c>
      <c r="BM36" s="33">
        <v>7.92</v>
      </c>
      <c r="BN36" s="28">
        <v>5.0999999999999996</v>
      </c>
      <c r="BO36" s="33">
        <v>10.8</v>
      </c>
      <c r="BP36" s="28">
        <v>7.49</v>
      </c>
      <c r="BQ36" s="33">
        <v>9.15</v>
      </c>
      <c r="BR36" s="33">
        <v>8.2100000000000009</v>
      </c>
      <c r="BS36" s="28">
        <v>5.23</v>
      </c>
      <c r="BT36" s="33">
        <v>10.7</v>
      </c>
      <c r="BU36" s="28">
        <v>7.45</v>
      </c>
      <c r="BV36" s="33">
        <v>9.09</v>
      </c>
      <c r="BW36" s="33">
        <v>8.17</v>
      </c>
      <c r="BX36" s="28">
        <v>5.39</v>
      </c>
      <c r="BY36" s="33">
        <v>10.89</v>
      </c>
      <c r="BZ36" s="28">
        <v>7.73</v>
      </c>
      <c r="CA36" s="33">
        <v>9.34</v>
      </c>
      <c r="CB36" s="33">
        <v>8.34</v>
      </c>
      <c r="CC36" s="28">
        <v>5.42</v>
      </c>
      <c r="CD36" s="33">
        <v>11.22</v>
      </c>
      <c r="CE36" s="28">
        <v>7.91</v>
      </c>
      <c r="CF36" s="33">
        <v>9.64</v>
      </c>
      <c r="CG36" s="33">
        <v>8.5399999999999991</v>
      </c>
      <c r="CH36" s="28">
        <v>5.48</v>
      </c>
      <c r="CI36" s="33">
        <v>10.85</v>
      </c>
      <c r="CJ36" s="28">
        <v>8</v>
      </c>
      <c r="CK36" s="33">
        <v>9.52</v>
      </c>
      <c r="CL36" s="33">
        <v>8.48</v>
      </c>
      <c r="CM36" s="28">
        <v>5.72</v>
      </c>
    </row>
    <row r="37" spans="1:91" s="547" customFormat="1" ht="12" customHeight="1" x14ac:dyDescent="0.2">
      <c r="A37" s="398" t="s">
        <v>87</v>
      </c>
      <c r="B37" s="582">
        <v>11.08</v>
      </c>
      <c r="C37" s="582">
        <v>7.53</v>
      </c>
      <c r="D37" s="582">
        <v>9.5</v>
      </c>
      <c r="E37" s="398">
        <v>8.7200000000000006</v>
      </c>
      <c r="F37" s="582">
        <v>4.9000000000000004</v>
      </c>
      <c r="G37" s="582">
        <v>11.55</v>
      </c>
      <c r="H37" s="582">
        <v>7.78</v>
      </c>
      <c r="I37" s="582">
        <v>9.86</v>
      </c>
      <c r="J37" s="582">
        <v>9.0500000000000007</v>
      </c>
      <c r="K37" s="582">
        <v>5.1100000000000003</v>
      </c>
      <c r="L37" s="582">
        <v>11.36</v>
      </c>
      <c r="M37" s="582">
        <v>7.81</v>
      </c>
      <c r="N37" s="582">
        <v>9.7799999999999994</v>
      </c>
      <c r="O37" s="582">
        <v>9</v>
      </c>
      <c r="P37" s="582">
        <v>5.26</v>
      </c>
      <c r="Q37" s="582">
        <v>11.2</v>
      </c>
      <c r="R37" s="582">
        <v>7.79</v>
      </c>
      <c r="S37" s="582">
        <v>9.6199999999999992</v>
      </c>
      <c r="T37" s="582">
        <v>8.77</v>
      </c>
      <c r="U37" s="582">
        <v>5.37</v>
      </c>
      <c r="V37" s="582">
        <v>11.7</v>
      </c>
      <c r="W37" s="582">
        <v>8</v>
      </c>
      <c r="X37" s="582">
        <v>9.9</v>
      </c>
      <c r="Y37" s="582">
        <v>9</v>
      </c>
      <c r="Z37" s="582">
        <v>5.6</v>
      </c>
      <c r="AA37" s="25">
        <v>11.8</v>
      </c>
      <c r="AB37" s="25">
        <v>8.3000000000000007</v>
      </c>
      <c r="AC37" s="25">
        <v>10.1</v>
      </c>
      <c r="AD37" s="25">
        <v>9.1999999999999993</v>
      </c>
      <c r="AE37" s="25">
        <v>5.7</v>
      </c>
      <c r="AF37" s="33">
        <v>11.17</v>
      </c>
      <c r="AG37" s="28">
        <v>7.67</v>
      </c>
      <c r="AH37" s="28">
        <v>9.4700000000000006</v>
      </c>
      <c r="AI37" s="28">
        <v>8.66</v>
      </c>
      <c r="AJ37" s="33">
        <v>5.26</v>
      </c>
      <c r="AK37" s="34">
        <v>11.430864197530866</v>
      </c>
      <c r="AL37" s="34">
        <v>8.0110741971206991</v>
      </c>
      <c r="AM37" s="34">
        <v>9.6281377699941562</v>
      </c>
      <c r="AN37" s="34">
        <v>8.71617915904935</v>
      </c>
      <c r="AO37" s="34">
        <v>5.4273684210526278</v>
      </c>
      <c r="AP37" s="34">
        <v>11.5</v>
      </c>
      <c r="AQ37" s="34">
        <v>7.6</v>
      </c>
      <c r="AR37" s="34">
        <v>9.4</v>
      </c>
      <c r="AS37" s="71">
        <v>8.4</v>
      </c>
      <c r="AT37" s="190">
        <v>5.5</v>
      </c>
      <c r="AU37" s="71">
        <v>10.341320178060901</v>
      </c>
      <c r="AV37" s="71">
        <v>7.0600570572012336</v>
      </c>
      <c r="AW37" s="71">
        <v>8.7111137299606352</v>
      </c>
      <c r="AX37" s="34">
        <v>7.8300145296319794</v>
      </c>
      <c r="AY37" s="71">
        <v>4.7825960621095636</v>
      </c>
      <c r="AZ37" s="71">
        <v>10.411248993091212</v>
      </c>
      <c r="BA37" s="71">
        <v>7.1335280430965211</v>
      </c>
      <c r="BB37" s="191">
        <v>8.7795428094227521</v>
      </c>
      <c r="BC37" s="191">
        <v>7.8965531221202934</v>
      </c>
      <c r="BD37" s="191">
        <v>4.9755835492586886</v>
      </c>
      <c r="BE37" s="33">
        <v>10.69</v>
      </c>
      <c r="BF37" s="28">
        <v>7.41</v>
      </c>
      <c r="BG37" s="33">
        <v>9.0500000000000007</v>
      </c>
      <c r="BH37" s="33">
        <v>8.0399999999999991</v>
      </c>
      <c r="BI37" s="192">
        <v>4.84</v>
      </c>
      <c r="BJ37" s="33">
        <v>10.77</v>
      </c>
      <c r="BK37" s="28">
        <v>7.36</v>
      </c>
      <c r="BL37" s="33">
        <v>9.07</v>
      </c>
      <c r="BM37" s="33">
        <v>8</v>
      </c>
      <c r="BN37" s="28">
        <v>4.7300000000000004</v>
      </c>
      <c r="BO37" s="33">
        <v>10.82</v>
      </c>
      <c r="BP37" s="28">
        <v>7.46</v>
      </c>
      <c r="BQ37" s="33">
        <v>9.15</v>
      </c>
      <c r="BR37" s="33">
        <v>7.99</v>
      </c>
      <c r="BS37" s="28">
        <v>4.62</v>
      </c>
      <c r="BT37" s="33">
        <v>11.15</v>
      </c>
      <c r="BU37" s="28">
        <v>8.1199999999999992</v>
      </c>
      <c r="BV37" s="33">
        <v>9.66</v>
      </c>
      <c r="BW37" s="33">
        <v>8.44</v>
      </c>
      <c r="BX37" s="28">
        <v>5.04</v>
      </c>
      <c r="BY37" s="33">
        <v>11.47</v>
      </c>
      <c r="BZ37" s="28">
        <v>8.2100000000000009</v>
      </c>
      <c r="CA37" s="33">
        <v>9.8800000000000008</v>
      </c>
      <c r="CB37" s="33">
        <v>8.6</v>
      </c>
      <c r="CC37" s="28">
        <v>5.2</v>
      </c>
      <c r="CD37" s="33">
        <v>11.55</v>
      </c>
      <c r="CE37" s="28">
        <v>8.5500000000000007</v>
      </c>
      <c r="CF37" s="33">
        <v>10.11</v>
      </c>
      <c r="CG37" s="33">
        <v>8.8699999999999992</v>
      </c>
      <c r="CH37" s="28">
        <v>5.44</v>
      </c>
      <c r="CI37" s="33">
        <v>11.39</v>
      </c>
      <c r="CJ37" s="28">
        <v>8.58</v>
      </c>
      <c r="CK37" s="33">
        <v>10.07</v>
      </c>
      <c r="CL37" s="33">
        <v>8.73</v>
      </c>
      <c r="CM37" s="28">
        <v>5.23</v>
      </c>
    </row>
    <row r="38" spans="1:91" s="547" customFormat="1" ht="12" customHeight="1" x14ac:dyDescent="0.2">
      <c r="A38" s="398" t="s">
        <v>92</v>
      </c>
      <c r="B38" s="582">
        <v>10.220000000000001</v>
      </c>
      <c r="C38" s="582">
        <v>7.46</v>
      </c>
      <c r="D38" s="582">
        <v>8.94</v>
      </c>
      <c r="E38" s="398">
        <v>8.15</v>
      </c>
      <c r="F38" s="582">
        <v>4.93</v>
      </c>
      <c r="G38" s="582">
        <v>10.43</v>
      </c>
      <c r="H38" s="582">
        <v>7.25</v>
      </c>
      <c r="I38" s="582">
        <v>8.8800000000000008</v>
      </c>
      <c r="J38" s="582">
        <v>8.07</v>
      </c>
      <c r="K38" s="582">
        <v>4.9800000000000004</v>
      </c>
      <c r="L38" s="582">
        <v>10.49</v>
      </c>
      <c r="M38" s="582">
        <v>7.7</v>
      </c>
      <c r="N38" s="582">
        <v>9.06</v>
      </c>
      <c r="O38" s="582">
        <v>8.26</v>
      </c>
      <c r="P38" s="582">
        <v>4.8899999999999997</v>
      </c>
      <c r="Q38" s="582">
        <v>10.7</v>
      </c>
      <c r="R38" s="582">
        <v>7.89</v>
      </c>
      <c r="S38" s="582">
        <v>9.23</v>
      </c>
      <c r="T38" s="582">
        <v>8.3800000000000008</v>
      </c>
      <c r="U38" s="582">
        <v>5.07</v>
      </c>
      <c r="V38" s="582">
        <v>10.9</v>
      </c>
      <c r="W38" s="582">
        <v>7.7</v>
      </c>
      <c r="X38" s="582">
        <v>9.1999999999999993</v>
      </c>
      <c r="Y38" s="582">
        <v>8.4</v>
      </c>
      <c r="Z38" s="582">
        <v>5</v>
      </c>
      <c r="AA38" s="25">
        <v>11</v>
      </c>
      <c r="AB38" s="25">
        <v>8.1999999999999993</v>
      </c>
      <c r="AC38" s="25">
        <v>9.6</v>
      </c>
      <c r="AD38" s="25">
        <v>8.6</v>
      </c>
      <c r="AE38" s="25">
        <v>5.4</v>
      </c>
      <c r="AF38" s="33">
        <v>10.14</v>
      </c>
      <c r="AG38" s="28">
        <v>6.89</v>
      </c>
      <c r="AH38" s="28">
        <v>8.36</v>
      </c>
      <c r="AI38" s="28">
        <v>7.47</v>
      </c>
      <c r="AJ38" s="33">
        <v>4.45</v>
      </c>
      <c r="AK38" s="34">
        <v>10.267924528301876</v>
      </c>
      <c r="AL38" s="34">
        <v>6.8313582497721033</v>
      </c>
      <c r="AM38" s="34">
        <v>8.2753699788583681</v>
      </c>
      <c r="AN38" s="34">
        <v>7.3258026159334051</v>
      </c>
      <c r="AO38" s="34">
        <v>4.478605388272582</v>
      </c>
      <c r="AP38" s="34">
        <v>10.6</v>
      </c>
      <c r="AQ38" s="34">
        <v>7.2</v>
      </c>
      <c r="AR38" s="34">
        <v>8.6</v>
      </c>
      <c r="AS38" s="71">
        <v>7.6</v>
      </c>
      <c r="AT38" s="190">
        <v>4.5</v>
      </c>
      <c r="AU38" s="71">
        <v>10.137670433198295</v>
      </c>
      <c r="AV38" s="71">
        <v>6.8281760451498839</v>
      </c>
      <c r="AW38" s="71">
        <v>8.3626442639776766</v>
      </c>
      <c r="AX38" s="34">
        <v>7.398798273416082</v>
      </c>
      <c r="AY38" s="71">
        <v>4.5316523910341457</v>
      </c>
      <c r="AZ38" s="71">
        <v>10.43046083216761</v>
      </c>
      <c r="BA38" s="71">
        <v>7.0542500429808257</v>
      </c>
      <c r="BB38" s="191">
        <v>8.6114586817191885</v>
      </c>
      <c r="BC38" s="191">
        <v>7.5857121907090601</v>
      </c>
      <c r="BD38" s="191">
        <v>4.6759816785337298</v>
      </c>
      <c r="BE38" s="33">
        <v>10.29</v>
      </c>
      <c r="BF38" s="28">
        <v>7</v>
      </c>
      <c r="BG38" s="33">
        <v>8.51</v>
      </c>
      <c r="BH38" s="33">
        <v>7.49</v>
      </c>
      <c r="BI38" s="192">
        <v>4.71</v>
      </c>
      <c r="BJ38" s="33">
        <v>10.36</v>
      </c>
      <c r="BK38" s="28">
        <v>7.29</v>
      </c>
      <c r="BL38" s="33">
        <v>8.6999999999999993</v>
      </c>
      <c r="BM38" s="33">
        <v>7.59</v>
      </c>
      <c r="BN38" s="28">
        <v>4.7</v>
      </c>
      <c r="BO38" s="33">
        <v>10.41</v>
      </c>
      <c r="BP38" s="28">
        <v>7.5</v>
      </c>
      <c r="BQ38" s="33">
        <v>8.84</v>
      </c>
      <c r="BR38" s="33">
        <v>7.65</v>
      </c>
      <c r="BS38" s="28">
        <v>4.71</v>
      </c>
      <c r="BT38" s="33">
        <v>10.55</v>
      </c>
      <c r="BU38" s="28">
        <v>7.84</v>
      </c>
      <c r="BV38" s="33">
        <v>9.1</v>
      </c>
      <c r="BW38" s="33">
        <v>7.88</v>
      </c>
      <c r="BX38" s="28">
        <v>4.9800000000000004</v>
      </c>
      <c r="BY38" s="33">
        <v>10.72</v>
      </c>
      <c r="BZ38" s="28">
        <v>7.49</v>
      </c>
      <c r="CA38" s="33">
        <v>9.01</v>
      </c>
      <c r="CB38" s="33">
        <v>7.69</v>
      </c>
      <c r="CC38" s="28">
        <v>4.68</v>
      </c>
      <c r="CD38" s="33">
        <v>10.94</v>
      </c>
      <c r="CE38" s="28">
        <v>8.23</v>
      </c>
      <c r="CF38" s="33">
        <v>9.65</v>
      </c>
      <c r="CG38" s="33">
        <v>8.3699999999999992</v>
      </c>
      <c r="CH38" s="28">
        <v>4.87</v>
      </c>
      <c r="CI38" s="33">
        <v>11.33</v>
      </c>
      <c r="CJ38" s="28">
        <v>8.58</v>
      </c>
      <c r="CK38" s="33">
        <v>10.029999999999999</v>
      </c>
      <c r="CL38" s="33">
        <v>8.69</v>
      </c>
      <c r="CM38" s="28">
        <v>5.15</v>
      </c>
    </row>
    <row r="39" spans="1:91" s="547" customFormat="1" ht="12" customHeight="1" x14ac:dyDescent="0.2">
      <c r="A39" s="398" t="s">
        <v>50</v>
      </c>
      <c r="B39" s="582">
        <v>9.66</v>
      </c>
      <c r="C39" s="582">
        <v>6.66</v>
      </c>
      <c r="D39" s="582">
        <v>8.2200000000000006</v>
      </c>
      <c r="E39" s="398">
        <v>7.59</v>
      </c>
      <c r="F39" s="582">
        <v>4.49</v>
      </c>
      <c r="G39" s="582">
        <v>10.039999999999999</v>
      </c>
      <c r="H39" s="582">
        <v>6.71</v>
      </c>
      <c r="I39" s="582">
        <v>8.39</v>
      </c>
      <c r="J39" s="582">
        <v>7.68</v>
      </c>
      <c r="K39" s="582">
        <v>4.6399999999999997</v>
      </c>
      <c r="L39" s="582">
        <v>9.68</v>
      </c>
      <c r="M39" s="582">
        <v>6.47</v>
      </c>
      <c r="N39" s="582">
        <v>8.0299999999999994</v>
      </c>
      <c r="O39" s="582">
        <v>7.37</v>
      </c>
      <c r="P39" s="582">
        <v>4.5999999999999996</v>
      </c>
      <c r="Q39" s="582">
        <v>10.01</v>
      </c>
      <c r="R39" s="582">
        <v>6.68</v>
      </c>
      <c r="S39" s="582">
        <v>8.25</v>
      </c>
      <c r="T39" s="582">
        <v>7.53</v>
      </c>
      <c r="U39" s="582">
        <v>4.45</v>
      </c>
      <c r="V39" s="582">
        <v>10.5</v>
      </c>
      <c r="W39" s="582">
        <v>7.1</v>
      </c>
      <c r="X39" s="582">
        <v>8.6999999999999993</v>
      </c>
      <c r="Y39" s="582">
        <v>7.9</v>
      </c>
      <c r="Z39" s="582">
        <v>4.5999999999999996</v>
      </c>
      <c r="AA39" s="25">
        <v>10.4</v>
      </c>
      <c r="AB39" s="25">
        <v>7</v>
      </c>
      <c r="AC39" s="25">
        <v>8.6</v>
      </c>
      <c r="AD39" s="25">
        <v>7.8</v>
      </c>
      <c r="AE39" s="25">
        <v>5.0999999999999996</v>
      </c>
      <c r="AF39" s="33">
        <v>9.9</v>
      </c>
      <c r="AG39" s="28">
        <v>6.78</v>
      </c>
      <c r="AH39" s="28">
        <v>8.18</v>
      </c>
      <c r="AI39" s="28">
        <v>7.33</v>
      </c>
      <c r="AJ39" s="33">
        <v>4.4000000000000004</v>
      </c>
      <c r="AK39" s="34">
        <v>10.098799630655561</v>
      </c>
      <c r="AL39" s="34">
        <v>5.78755364806866</v>
      </c>
      <c r="AM39" s="34">
        <v>7.6694881096332059</v>
      </c>
      <c r="AN39" s="34">
        <v>6.7684438933663822</v>
      </c>
      <c r="AO39" s="34">
        <v>3.7677852348993279</v>
      </c>
      <c r="AP39" s="34">
        <v>10</v>
      </c>
      <c r="AQ39" s="34">
        <v>5.5</v>
      </c>
      <c r="AR39" s="34">
        <v>7.4</v>
      </c>
      <c r="AS39" s="71">
        <v>6.4</v>
      </c>
      <c r="AT39" s="190">
        <v>3.2</v>
      </c>
      <c r="AU39" s="71">
        <v>10.035090328964969</v>
      </c>
      <c r="AV39" s="71">
        <v>6.8653037370290102</v>
      </c>
      <c r="AW39" s="71">
        <v>8.3702714871992594</v>
      </c>
      <c r="AX39" s="34">
        <v>7.7597759233409356</v>
      </c>
      <c r="AY39" s="71">
        <v>5.6310502279573296</v>
      </c>
      <c r="AZ39" s="71">
        <v>10.372737975722501</v>
      </c>
      <c r="BA39" s="71">
        <v>6.775776132029165</v>
      </c>
      <c r="BB39" s="191">
        <v>8.4770361503292175</v>
      </c>
      <c r="BC39" s="191">
        <v>7.785234676980485</v>
      </c>
      <c r="BD39" s="191">
        <v>5.4826565774032199</v>
      </c>
      <c r="BE39" s="33">
        <v>10.3</v>
      </c>
      <c r="BF39" s="28">
        <v>6.81</v>
      </c>
      <c r="BG39" s="33">
        <v>8.4600000000000009</v>
      </c>
      <c r="BH39" s="33">
        <v>7.5</v>
      </c>
      <c r="BI39" s="192">
        <v>4.46</v>
      </c>
      <c r="BJ39" s="33">
        <v>10.51</v>
      </c>
      <c r="BK39" s="28">
        <v>7.23</v>
      </c>
      <c r="BL39" s="33">
        <v>8.7799999999999994</v>
      </c>
      <c r="BM39" s="33">
        <v>7.77</v>
      </c>
      <c r="BN39" s="28">
        <v>4.68</v>
      </c>
      <c r="BO39" s="33">
        <v>10.39</v>
      </c>
      <c r="BP39" s="28">
        <v>7.45</v>
      </c>
      <c r="BQ39" s="33">
        <v>8.85</v>
      </c>
      <c r="BR39" s="33">
        <v>7.82</v>
      </c>
      <c r="BS39" s="28">
        <v>4.84</v>
      </c>
      <c r="BT39" s="33">
        <v>10.47</v>
      </c>
      <c r="BU39" s="28">
        <v>7.31</v>
      </c>
      <c r="BV39" s="33">
        <v>8.83</v>
      </c>
      <c r="BW39" s="33">
        <v>7.75</v>
      </c>
      <c r="BX39" s="28">
        <v>4.74</v>
      </c>
      <c r="BY39" s="33">
        <v>10.65</v>
      </c>
      <c r="BZ39" s="28">
        <v>7.65</v>
      </c>
      <c r="CA39" s="33">
        <v>9.11</v>
      </c>
      <c r="CB39" s="33">
        <v>7.92</v>
      </c>
      <c r="CC39" s="28">
        <v>4.75</v>
      </c>
      <c r="CD39" s="33">
        <v>11.01</v>
      </c>
      <c r="CE39" s="28">
        <v>8.1</v>
      </c>
      <c r="CF39" s="33">
        <v>9.6199999999999992</v>
      </c>
      <c r="CG39" s="33">
        <v>8.35</v>
      </c>
      <c r="CH39" s="28">
        <v>4.88</v>
      </c>
      <c r="CI39" s="33">
        <v>11.07</v>
      </c>
      <c r="CJ39" s="28">
        <v>8</v>
      </c>
      <c r="CK39" s="33">
        <v>9.6199999999999992</v>
      </c>
      <c r="CL39" s="33">
        <v>8.35</v>
      </c>
      <c r="CM39" s="28">
        <v>5</v>
      </c>
    </row>
    <row r="40" spans="1:91" s="547" customFormat="1" ht="12" customHeight="1" x14ac:dyDescent="0.2">
      <c r="A40" s="398" t="s">
        <v>101</v>
      </c>
      <c r="B40" s="582">
        <v>9.75</v>
      </c>
      <c r="C40" s="582">
        <v>6.79</v>
      </c>
      <c r="D40" s="582">
        <v>8.34</v>
      </c>
      <c r="E40" s="398">
        <v>7.74</v>
      </c>
      <c r="F40" s="582">
        <v>4.6500000000000004</v>
      </c>
      <c r="G40" s="582">
        <v>9.98</v>
      </c>
      <c r="H40" s="582">
        <v>6.97</v>
      </c>
      <c r="I40" s="582">
        <v>8.5</v>
      </c>
      <c r="J40" s="582">
        <v>7.76</v>
      </c>
      <c r="K40" s="582">
        <v>4.66</v>
      </c>
      <c r="L40" s="582">
        <v>10.199999999999999</v>
      </c>
      <c r="M40" s="582">
        <v>1.02</v>
      </c>
      <c r="N40" s="582">
        <v>8.67</v>
      </c>
      <c r="O40" s="582">
        <v>8.01</v>
      </c>
      <c r="P40" s="582">
        <v>4.82</v>
      </c>
      <c r="Q40" s="582">
        <v>10.59</v>
      </c>
      <c r="R40" s="582">
        <v>7.66</v>
      </c>
      <c r="S40" s="582">
        <v>9.1300000000000008</v>
      </c>
      <c r="T40" s="582">
        <v>8.35</v>
      </c>
      <c r="U40" s="582">
        <v>4.82</v>
      </c>
      <c r="V40" s="582">
        <v>10.6</v>
      </c>
      <c r="W40" s="582">
        <v>7.7</v>
      </c>
      <c r="X40" s="582">
        <v>9.1999999999999993</v>
      </c>
      <c r="Y40" s="582">
        <v>8.5</v>
      </c>
      <c r="Z40" s="582">
        <v>5</v>
      </c>
      <c r="AA40" s="25">
        <v>10.3</v>
      </c>
      <c r="AB40" s="25">
        <v>7.3</v>
      </c>
      <c r="AC40" s="25">
        <v>8.8000000000000007</v>
      </c>
      <c r="AD40" s="25">
        <v>8</v>
      </c>
      <c r="AE40" s="25">
        <v>4.7</v>
      </c>
      <c r="AF40" s="33">
        <v>9.7200000000000006</v>
      </c>
      <c r="AG40" s="28">
        <v>6.44</v>
      </c>
      <c r="AH40" s="28">
        <v>7.96</v>
      </c>
      <c r="AI40" s="28">
        <v>7.23</v>
      </c>
      <c r="AJ40" s="33">
        <v>4.51</v>
      </c>
      <c r="AK40" s="34">
        <v>9.7536407766990258</v>
      </c>
      <c r="AL40" s="34">
        <v>6.7958167330677179</v>
      </c>
      <c r="AM40" s="34">
        <v>8.1291028446389557</v>
      </c>
      <c r="AN40" s="34">
        <v>7.3196581196581363</v>
      </c>
      <c r="AO40" s="34">
        <v>4.4296874999999956</v>
      </c>
      <c r="AP40" s="34">
        <v>9.8000000000000007</v>
      </c>
      <c r="AQ40" s="34">
        <v>6.6</v>
      </c>
      <c r="AR40" s="34">
        <v>7.9</v>
      </c>
      <c r="AS40" s="71">
        <v>7.1</v>
      </c>
      <c r="AT40" s="190">
        <v>4.5999999999999996</v>
      </c>
      <c r="AU40" s="71">
        <v>9.3385537301596955</v>
      </c>
      <c r="AV40" s="71">
        <v>6.2940897676207008</v>
      </c>
      <c r="AW40" s="71">
        <v>7.8703305555269507</v>
      </c>
      <c r="AX40" s="34">
        <v>7.2046262895297577</v>
      </c>
      <c r="AY40" s="71">
        <v>4.4537411330264325</v>
      </c>
      <c r="AZ40" s="71">
        <v>9.3619194042073079</v>
      </c>
      <c r="BA40" s="71">
        <v>6.3235306044632713</v>
      </c>
      <c r="BB40" s="191">
        <v>7.8925172359275404</v>
      </c>
      <c r="BC40" s="191">
        <v>7.1819656659803366</v>
      </c>
      <c r="BD40" s="191">
        <v>4.3778816562046936</v>
      </c>
      <c r="BE40" s="33">
        <v>9.74</v>
      </c>
      <c r="BF40" s="28">
        <v>6.41</v>
      </c>
      <c r="BG40" s="33">
        <v>8.1300000000000008</v>
      </c>
      <c r="BH40" s="33">
        <v>7.37</v>
      </c>
      <c r="BI40" s="192">
        <v>4.5</v>
      </c>
      <c r="BJ40" s="33">
        <v>9.89</v>
      </c>
      <c r="BK40" s="28">
        <v>6.47</v>
      </c>
      <c r="BL40" s="33">
        <v>8.24</v>
      </c>
      <c r="BM40" s="33">
        <v>7.39</v>
      </c>
      <c r="BN40" s="28">
        <v>4.3099999999999996</v>
      </c>
      <c r="BO40" s="33">
        <v>10.050000000000001</v>
      </c>
      <c r="BP40" s="28">
        <v>6.47</v>
      </c>
      <c r="BQ40" s="33">
        <v>8.33</v>
      </c>
      <c r="BR40" s="33">
        <v>7.47</v>
      </c>
      <c r="BS40" s="28">
        <v>4.5</v>
      </c>
      <c r="BT40" s="33">
        <v>9.9</v>
      </c>
      <c r="BU40" s="28">
        <v>6.92</v>
      </c>
      <c r="BV40" s="33">
        <v>8.49</v>
      </c>
      <c r="BW40" s="33">
        <v>7.62</v>
      </c>
      <c r="BX40" s="28">
        <v>4.75</v>
      </c>
      <c r="BY40" s="33">
        <v>10.14</v>
      </c>
      <c r="BZ40" s="28">
        <v>7.31</v>
      </c>
      <c r="CA40" s="33">
        <v>8.82</v>
      </c>
      <c r="CB40" s="33">
        <v>7.95</v>
      </c>
      <c r="CC40" s="28">
        <v>5.2</v>
      </c>
      <c r="CD40" s="33">
        <v>10.74</v>
      </c>
      <c r="CE40" s="28">
        <v>7.28</v>
      </c>
      <c r="CF40" s="33">
        <v>9.09</v>
      </c>
      <c r="CG40" s="33">
        <v>8.0500000000000007</v>
      </c>
      <c r="CH40" s="28">
        <v>5.21</v>
      </c>
      <c r="CI40" s="33">
        <v>10.52</v>
      </c>
      <c r="CJ40" s="28">
        <v>7.63</v>
      </c>
      <c r="CK40" s="33">
        <v>9.16</v>
      </c>
      <c r="CL40" s="33">
        <v>8</v>
      </c>
      <c r="CM40" s="28">
        <v>4.9400000000000004</v>
      </c>
    </row>
    <row r="41" spans="1:91" s="547" customFormat="1" ht="12" customHeight="1" x14ac:dyDescent="0.2">
      <c r="A41" s="398" t="s">
        <v>66</v>
      </c>
      <c r="B41" s="582">
        <v>9.65</v>
      </c>
      <c r="C41" s="582">
        <v>6.99</v>
      </c>
      <c r="D41" s="582">
        <v>8.3699999999999992</v>
      </c>
      <c r="E41" s="398">
        <v>7.62</v>
      </c>
      <c r="F41" s="582">
        <v>4.2</v>
      </c>
      <c r="G41" s="582">
        <v>9.91</v>
      </c>
      <c r="H41" s="582">
        <v>7.2</v>
      </c>
      <c r="I41" s="582">
        <v>8.4600000000000009</v>
      </c>
      <c r="J41" s="582">
        <v>7.68</v>
      </c>
      <c r="K41" s="582">
        <v>4.45</v>
      </c>
      <c r="L41" s="582">
        <v>10.36</v>
      </c>
      <c r="M41" s="582">
        <v>7.18</v>
      </c>
      <c r="N41" s="582">
        <v>8.7799999999999994</v>
      </c>
      <c r="O41" s="582">
        <v>7.97</v>
      </c>
      <c r="P41" s="582">
        <v>4.76</v>
      </c>
      <c r="Q41" s="582">
        <v>10.47</v>
      </c>
      <c r="R41" s="582">
        <v>7.16</v>
      </c>
      <c r="S41" s="582">
        <v>8.81</v>
      </c>
      <c r="T41" s="582">
        <v>8.06</v>
      </c>
      <c r="U41" s="582">
        <v>4.93</v>
      </c>
      <c r="V41" s="582">
        <v>10.199999999999999</v>
      </c>
      <c r="W41" s="582">
        <v>7.7</v>
      </c>
      <c r="X41" s="582">
        <v>9</v>
      </c>
      <c r="Y41" s="582">
        <v>8.1</v>
      </c>
      <c r="Z41" s="582">
        <v>5</v>
      </c>
      <c r="AA41" s="25">
        <v>10.4</v>
      </c>
      <c r="AB41" s="25">
        <v>8</v>
      </c>
      <c r="AC41" s="25">
        <v>9.3000000000000007</v>
      </c>
      <c r="AD41" s="25">
        <v>8.4</v>
      </c>
      <c r="AE41" s="25">
        <v>5.3</v>
      </c>
      <c r="AF41" s="33">
        <v>10.52</v>
      </c>
      <c r="AG41" s="28">
        <v>6.89</v>
      </c>
      <c r="AH41" s="28">
        <v>8.7200000000000006</v>
      </c>
      <c r="AI41" s="28">
        <v>7.88</v>
      </c>
      <c r="AJ41" s="33">
        <v>4.5199999999999996</v>
      </c>
      <c r="AK41" s="34">
        <v>10.292954264524113</v>
      </c>
      <c r="AL41" s="34">
        <v>6.9577464788732408</v>
      </c>
      <c r="AM41" s="34">
        <v>8.5155889145496513</v>
      </c>
      <c r="AN41" s="34">
        <v>7.5959731543624134</v>
      </c>
      <c r="AO41" s="34">
        <v>4.4294234592445338</v>
      </c>
      <c r="AP41" s="34">
        <v>10.8</v>
      </c>
      <c r="AQ41" s="34">
        <v>7.4</v>
      </c>
      <c r="AR41" s="34">
        <v>9</v>
      </c>
      <c r="AS41" s="71">
        <v>8.1</v>
      </c>
      <c r="AT41" s="190">
        <v>5.0999999999999996</v>
      </c>
      <c r="AU41" s="71">
        <v>10.102675406267588</v>
      </c>
      <c r="AV41" s="71">
        <v>6.9149884765249157</v>
      </c>
      <c r="AW41" s="71">
        <v>8.5248301964648814</v>
      </c>
      <c r="AX41" s="34">
        <v>7.6907830300657016</v>
      </c>
      <c r="AY41" s="71">
        <v>4.6049720137310191</v>
      </c>
      <c r="AZ41" s="71">
        <v>9.880564804060171</v>
      </c>
      <c r="BA41" s="71">
        <v>7.3109767470813152</v>
      </c>
      <c r="BB41" s="191">
        <v>8.6030581269974533</v>
      </c>
      <c r="BC41" s="191">
        <v>7.7184352638664375</v>
      </c>
      <c r="BD41" s="191">
        <v>4.5963234135435567</v>
      </c>
      <c r="BE41" s="33">
        <v>10.07</v>
      </c>
      <c r="BF41" s="28">
        <v>7.24</v>
      </c>
      <c r="BG41" s="33">
        <v>8.66</v>
      </c>
      <c r="BH41" s="33">
        <v>7.79</v>
      </c>
      <c r="BI41" s="192">
        <v>4.8499999999999996</v>
      </c>
      <c r="BJ41" s="33">
        <v>10.54</v>
      </c>
      <c r="BK41" s="28">
        <v>7.29</v>
      </c>
      <c r="BL41" s="33">
        <v>8.92</v>
      </c>
      <c r="BM41" s="33">
        <v>7.93</v>
      </c>
      <c r="BN41" s="28">
        <v>4.72</v>
      </c>
      <c r="BO41" s="33">
        <v>10.18</v>
      </c>
      <c r="BP41" s="28">
        <v>7.23</v>
      </c>
      <c r="BQ41" s="33">
        <v>8.7200000000000006</v>
      </c>
      <c r="BR41" s="33">
        <v>7.79</v>
      </c>
      <c r="BS41" s="28">
        <v>4.9000000000000004</v>
      </c>
      <c r="BT41" s="33">
        <v>10.75</v>
      </c>
      <c r="BU41" s="28">
        <v>7.88</v>
      </c>
      <c r="BV41" s="33">
        <v>9.35</v>
      </c>
      <c r="BW41" s="33">
        <v>8.3000000000000007</v>
      </c>
      <c r="BX41" s="28">
        <v>5.22</v>
      </c>
      <c r="BY41" s="33">
        <v>11.11</v>
      </c>
      <c r="BZ41" s="28">
        <v>7.92</v>
      </c>
      <c r="CA41" s="33">
        <v>9.56</v>
      </c>
      <c r="CB41" s="33">
        <v>8.42</v>
      </c>
      <c r="CC41" s="28">
        <v>5.16</v>
      </c>
      <c r="CD41" s="33">
        <v>10.41</v>
      </c>
      <c r="CE41" s="28">
        <v>7.63</v>
      </c>
      <c r="CF41" s="33">
        <v>9.08</v>
      </c>
      <c r="CG41" s="33">
        <v>7.98</v>
      </c>
      <c r="CH41" s="28">
        <v>4.96</v>
      </c>
      <c r="CI41" s="33">
        <v>10.38</v>
      </c>
      <c r="CJ41" s="28">
        <v>7.9</v>
      </c>
      <c r="CK41" s="33">
        <v>9.2100000000000009</v>
      </c>
      <c r="CL41" s="33">
        <v>8.1</v>
      </c>
      <c r="CM41" s="28">
        <v>5.18</v>
      </c>
    </row>
    <row r="42" spans="1:91" s="547" customFormat="1" ht="12" customHeight="1" x14ac:dyDescent="0.2">
      <c r="A42" s="398" t="s">
        <v>88</v>
      </c>
      <c r="B42" s="582">
        <v>10.130000000000001</v>
      </c>
      <c r="C42" s="582">
        <v>7.62</v>
      </c>
      <c r="D42" s="582">
        <v>9.02</v>
      </c>
      <c r="E42" s="398">
        <v>8.23</v>
      </c>
      <c r="F42" s="582">
        <v>4.09</v>
      </c>
      <c r="G42" s="582">
        <v>10.43</v>
      </c>
      <c r="H42" s="582">
        <v>7.95</v>
      </c>
      <c r="I42" s="582">
        <v>9.31</v>
      </c>
      <c r="J42" s="582">
        <v>8.43</v>
      </c>
      <c r="K42" s="582">
        <v>4.08</v>
      </c>
      <c r="L42" s="582">
        <v>10.09</v>
      </c>
      <c r="M42" s="582">
        <v>7.08</v>
      </c>
      <c r="N42" s="582">
        <v>8.7100000000000009</v>
      </c>
      <c r="O42" s="582">
        <v>7.91</v>
      </c>
      <c r="P42" s="582">
        <v>3.74</v>
      </c>
      <c r="Q42" s="582">
        <v>10.11</v>
      </c>
      <c r="R42" s="582">
        <v>7.06</v>
      </c>
      <c r="S42" s="582">
        <v>8.68</v>
      </c>
      <c r="T42" s="582">
        <v>7.96</v>
      </c>
      <c r="U42" s="582">
        <v>4.22</v>
      </c>
      <c r="V42" s="582">
        <v>10.8</v>
      </c>
      <c r="W42" s="582">
        <v>7.8</v>
      </c>
      <c r="X42" s="582">
        <v>9.4</v>
      </c>
      <c r="Y42" s="582">
        <v>8.5</v>
      </c>
      <c r="Z42" s="582">
        <v>4.0999999999999996</v>
      </c>
      <c r="AA42" s="25">
        <v>10.5</v>
      </c>
      <c r="AB42" s="25">
        <v>8.1</v>
      </c>
      <c r="AC42" s="25">
        <v>9.3000000000000007</v>
      </c>
      <c r="AD42" s="25">
        <v>8.5</v>
      </c>
      <c r="AE42" s="25">
        <v>4.5</v>
      </c>
      <c r="AF42" s="33">
        <v>9.5</v>
      </c>
      <c r="AG42" s="28">
        <v>6.49</v>
      </c>
      <c r="AH42" s="28">
        <v>8.01</v>
      </c>
      <c r="AI42" s="28">
        <v>7.28</v>
      </c>
      <c r="AJ42" s="33">
        <v>3.93</v>
      </c>
      <c r="AK42" s="34">
        <v>9.7221030042918475</v>
      </c>
      <c r="AL42" s="34">
        <v>6.7596153846153735</v>
      </c>
      <c r="AM42" s="34">
        <v>8.2376873661669894</v>
      </c>
      <c r="AN42" s="34">
        <v>7.437011294526493</v>
      </c>
      <c r="AO42" s="34">
        <v>3.9907834101382464</v>
      </c>
      <c r="AP42" s="34">
        <v>9.9</v>
      </c>
      <c r="AQ42" s="34">
        <v>6.8</v>
      </c>
      <c r="AR42" s="34">
        <v>8.3000000000000007</v>
      </c>
      <c r="AS42" s="71">
        <v>7.5</v>
      </c>
      <c r="AT42" s="190">
        <v>4.2</v>
      </c>
      <c r="AU42" s="71">
        <v>9.9395705200151756</v>
      </c>
      <c r="AV42" s="71">
        <v>6.7215233871949183</v>
      </c>
      <c r="AW42" s="71">
        <v>8.3928465983451126</v>
      </c>
      <c r="AX42" s="34">
        <v>7.3842710919214882</v>
      </c>
      <c r="AY42" s="71">
        <v>4.2520731847771689</v>
      </c>
      <c r="AZ42" s="71">
        <v>9.7999685937678063</v>
      </c>
      <c r="BA42" s="71">
        <v>6.5854039641009656</v>
      </c>
      <c r="BB42" s="191">
        <v>8.2503995157676968</v>
      </c>
      <c r="BC42" s="191">
        <v>7.4164346591946346</v>
      </c>
      <c r="BD42" s="191">
        <v>4.2197011845618571</v>
      </c>
      <c r="BE42" s="33">
        <v>9.91</v>
      </c>
      <c r="BF42" s="28">
        <v>6.88</v>
      </c>
      <c r="BG42" s="33">
        <v>8.4499999999999993</v>
      </c>
      <c r="BH42" s="33">
        <v>7.58</v>
      </c>
      <c r="BI42" s="192">
        <v>4.37</v>
      </c>
      <c r="BJ42" s="33">
        <v>10.130000000000001</v>
      </c>
      <c r="BK42" s="28">
        <v>7.08</v>
      </c>
      <c r="BL42" s="33">
        <v>8.66</v>
      </c>
      <c r="BM42" s="33">
        <v>7.71</v>
      </c>
      <c r="BN42" s="28">
        <v>4.3600000000000003</v>
      </c>
      <c r="BO42" s="33">
        <v>10.029999999999999</v>
      </c>
      <c r="BP42" s="28">
        <v>6.89</v>
      </c>
      <c r="BQ42" s="33">
        <v>8.5299999999999994</v>
      </c>
      <c r="BR42" s="33">
        <v>7.53</v>
      </c>
      <c r="BS42" s="28">
        <v>4.18</v>
      </c>
      <c r="BT42" s="33">
        <v>10.49</v>
      </c>
      <c r="BU42" s="28">
        <v>7.42</v>
      </c>
      <c r="BV42" s="33">
        <v>9.0399999999999991</v>
      </c>
      <c r="BW42" s="33">
        <v>8.01</v>
      </c>
      <c r="BX42" s="28">
        <v>4.68</v>
      </c>
      <c r="BY42" s="33">
        <v>10.33</v>
      </c>
      <c r="BZ42" s="28">
        <v>7.8</v>
      </c>
      <c r="CA42" s="33">
        <v>9.15</v>
      </c>
      <c r="CB42" s="33">
        <v>8.1199999999999992</v>
      </c>
      <c r="CC42" s="28">
        <v>4.92</v>
      </c>
      <c r="CD42" s="33">
        <v>10.44</v>
      </c>
      <c r="CE42" s="28">
        <v>7.92</v>
      </c>
      <c r="CF42" s="33">
        <v>9.24</v>
      </c>
      <c r="CG42" s="33">
        <v>8.16</v>
      </c>
      <c r="CH42" s="28">
        <v>5.21</v>
      </c>
      <c r="CI42" s="33">
        <v>10.28</v>
      </c>
      <c r="CJ42" s="28">
        <v>7.8</v>
      </c>
      <c r="CK42" s="33">
        <v>9.1199999999999992</v>
      </c>
      <c r="CL42" s="33">
        <v>8.02</v>
      </c>
      <c r="CM42" s="28">
        <v>5.14</v>
      </c>
    </row>
    <row r="43" spans="1:91" s="547" customFormat="1" ht="12" customHeight="1" x14ac:dyDescent="0.2">
      <c r="A43" s="398" t="s">
        <v>60</v>
      </c>
      <c r="B43" s="582">
        <v>10.58</v>
      </c>
      <c r="C43" s="582">
        <v>6.96</v>
      </c>
      <c r="D43" s="582">
        <v>8.82</v>
      </c>
      <c r="E43" s="398">
        <v>8.02</v>
      </c>
      <c r="F43" s="582">
        <v>4.33</v>
      </c>
      <c r="G43" s="582">
        <v>11.05</v>
      </c>
      <c r="H43" s="582">
        <v>7.03</v>
      </c>
      <c r="I43" s="582">
        <v>9.0399999999999991</v>
      </c>
      <c r="J43" s="582">
        <v>8.19</v>
      </c>
      <c r="K43" s="582">
        <v>4.54</v>
      </c>
      <c r="L43" s="582">
        <v>11.46</v>
      </c>
      <c r="M43" s="582">
        <v>7.42</v>
      </c>
      <c r="N43" s="582">
        <v>9.43</v>
      </c>
      <c r="O43" s="582">
        <v>8.5399999999999991</v>
      </c>
      <c r="P43" s="582">
        <v>4.5999999999999996</v>
      </c>
      <c r="Q43" s="582">
        <v>11.54</v>
      </c>
      <c r="R43" s="582">
        <v>7.32</v>
      </c>
      <c r="S43" s="582">
        <v>9.3699999999999992</v>
      </c>
      <c r="T43" s="582">
        <v>8.39</v>
      </c>
      <c r="U43" s="582">
        <v>4.55</v>
      </c>
      <c r="V43" s="582">
        <v>11.4</v>
      </c>
      <c r="W43" s="582">
        <v>7.9</v>
      </c>
      <c r="X43" s="582">
        <v>9.6</v>
      </c>
      <c r="Y43" s="582">
        <v>8.5</v>
      </c>
      <c r="Z43" s="582">
        <v>4.7</v>
      </c>
      <c r="AA43" s="25">
        <v>11.6</v>
      </c>
      <c r="AB43" s="25">
        <v>7.5</v>
      </c>
      <c r="AC43" s="25">
        <v>9.4</v>
      </c>
      <c r="AD43" s="25">
        <v>8.5</v>
      </c>
      <c r="AE43" s="25">
        <v>5</v>
      </c>
      <c r="AF43" s="33">
        <v>10.76</v>
      </c>
      <c r="AG43" s="28">
        <v>6.11</v>
      </c>
      <c r="AH43" s="28">
        <v>8.33</v>
      </c>
      <c r="AI43" s="28">
        <v>7.4</v>
      </c>
      <c r="AJ43" s="33">
        <v>3.84</v>
      </c>
      <c r="AK43" s="34">
        <v>10.997727272727277</v>
      </c>
      <c r="AL43" s="34">
        <v>6.5004887585532698</v>
      </c>
      <c r="AM43" s="34">
        <v>8.580136626379403</v>
      </c>
      <c r="AN43" s="34">
        <v>7.6343865408289062</v>
      </c>
      <c r="AO43" s="34">
        <v>4.2640449438202266</v>
      </c>
      <c r="AP43" s="34">
        <v>10.9</v>
      </c>
      <c r="AQ43" s="34">
        <v>7</v>
      </c>
      <c r="AR43" s="34">
        <v>8.8000000000000007</v>
      </c>
      <c r="AS43" s="71">
        <v>7.8</v>
      </c>
      <c r="AT43" s="190">
        <v>4.5</v>
      </c>
      <c r="AU43" s="71">
        <v>10.803147147041201</v>
      </c>
      <c r="AV43" s="71">
        <v>7.9712621853865322</v>
      </c>
      <c r="AW43" s="71">
        <v>9.5314198992978927</v>
      </c>
      <c r="AX43" s="34">
        <v>8.498171590490621</v>
      </c>
      <c r="AY43" s="71">
        <v>5.1045615666952866</v>
      </c>
      <c r="AZ43" s="71">
        <v>10.468939888072976</v>
      </c>
      <c r="BA43" s="71">
        <v>7.3815714561698282</v>
      </c>
      <c r="BB43" s="191">
        <v>9.0883752982984767</v>
      </c>
      <c r="BC43" s="191">
        <v>8.1481797082752632</v>
      </c>
      <c r="BD43" s="191">
        <v>4.495504279723785</v>
      </c>
      <c r="BE43" s="33">
        <v>10.3</v>
      </c>
      <c r="BF43" s="28">
        <v>7.15</v>
      </c>
      <c r="BG43" s="33">
        <v>8.9</v>
      </c>
      <c r="BH43" s="33">
        <v>7.89</v>
      </c>
      <c r="BI43" s="192">
        <v>4.17</v>
      </c>
      <c r="BJ43" s="33">
        <v>10.69</v>
      </c>
      <c r="BK43" s="28">
        <v>7.4</v>
      </c>
      <c r="BL43" s="33">
        <v>9.23</v>
      </c>
      <c r="BM43" s="33">
        <v>8.16</v>
      </c>
      <c r="BN43" s="28">
        <v>4.37</v>
      </c>
      <c r="BO43" s="33">
        <v>10.28</v>
      </c>
      <c r="BP43" s="28">
        <v>7.34</v>
      </c>
      <c r="BQ43" s="33">
        <v>8.99</v>
      </c>
      <c r="BR43" s="33">
        <v>7.96</v>
      </c>
      <c r="BS43" s="28">
        <v>4.49</v>
      </c>
      <c r="BT43" s="33">
        <v>10.26</v>
      </c>
      <c r="BU43" s="28">
        <v>7.66</v>
      </c>
      <c r="BV43" s="33">
        <v>9.1300000000000008</v>
      </c>
      <c r="BW43" s="33">
        <v>8.1199999999999992</v>
      </c>
      <c r="BX43" s="28">
        <v>4.88</v>
      </c>
      <c r="BY43" s="33">
        <v>10.78</v>
      </c>
      <c r="BZ43" s="28">
        <v>8.2799999999999994</v>
      </c>
      <c r="CA43" s="33">
        <v>9.7100000000000009</v>
      </c>
      <c r="CB43" s="33">
        <v>8.58</v>
      </c>
      <c r="CC43" s="28">
        <v>5.12</v>
      </c>
      <c r="CD43" s="33">
        <v>11.41</v>
      </c>
      <c r="CE43" s="28">
        <v>8.2200000000000006</v>
      </c>
      <c r="CF43" s="33">
        <v>9.93</v>
      </c>
      <c r="CG43" s="33">
        <v>8.76</v>
      </c>
      <c r="CH43" s="28">
        <v>5.77</v>
      </c>
      <c r="CI43" s="33">
        <v>10.75</v>
      </c>
      <c r="CJ43" s="28">
        <v>8.23</v>
      </c>
      <c r="CK43" s="33">
        <v>9.6</v>
      </c>
      <c r="CL43" s="33">
        <v>8.34</v>
      </c>
      <c r="CM43" s="28">
        <v>5.24</v>
      </c>
    </row>
    <row r="44" spans="1:91" s="547" customFormat="1" ht="12" customHeight="1" x14ac:dyDescent="0.2">
      <c r="A44" s="398" t="s">
        <v>98</v>
      </c>
      <c r="B44" s="582">
        <v>10.039999999999999</v>
      </c>
      <c r="C44" s="582">
        <v>6.33</v>
      </c>
      <c r="D44" s="582">
        <v>8.08</v>
      </c>
      <c r="E44" s="398">
        <v>7.2</v>
      </c>
      <c r="F44" s="582">
        <v>3.58</v>
      </c>
      <c r="G44" s="582">
        <v>10.31</v>
      </c>
      <c r="H44" s="582">
        <v>6.44</v>
      </c>
      <c r="I44" s="582">
        <v>8.17</v>
      </c>
      <c r="J44" s="582">
        <v>7.23</v>
      </c>
      <c r="K44" s="582">
        <v>3.43</v>
      </c>
      <c r="L44" s="582">
        <v>10.84</v>
      </c>
      <c r="M44" s="582">
        <v>6.74</v>
      </c>
      <c r="N44" s="582">
        <v>8.49</v>
      </c>
      <c r="O44" s="582">
        <v>7.57</v>
      </c>
      <c r="P44" s="582">
        <v>3.78</v>
      </c>
      <c r="Q44" s="582">
        <v>11.28</v>
      </c>
      <c r="R44" s="582">
        <v>6.87</v>
      </c>
      <c r="S44" s="582">
        <v>8.67</v>
      </c>
      <c r="T44" s="582">
        <v>7.61</v>
      </c>
      <c r="U44" s="582">
        <v>3.83</v>
      </c>
      <c r="V44" s="582">
        <v>10.7</v>
      </c>
      <c r="W44" s="582">
        <v>6.6</v>
      </c>
      <c r="X44" s="582">
        <v>8.3000000000000007</v>
      </c>
      <c r="Y44" s="582">
        <v>7.3</v>
      </c>
      <c r="Z44" s="582">
        <v>3.6</v>
      </c>
      <c r="AA44" s="25">
        <v>11.1</v>
      </c>
      <c r="AB44" s="25">
        <v>6.9</v>
      </c>
      <c r="AC44" s="25">
        <v>8.6999999999999993</v>
      </c>
      <c r="AD44" s="25">
        <v>7.6</v>
      </c>
      <c r="AE44" s="25">
        <v>4.4000000000000004</v>
      </c>
      <c r="AF44" s="33">
        <v>10.68</v>
      </c>
      <c r="AG44" s="28">
        <v>6.31</v>
      </c>
      <c r="AH44" s="28">
        <v>8.41</v>
      </c>
      <c r="AI44" s="28">
        <v>7.59</v>
      </c>
      <c r="AJ44" s="33">
        <v>4.25</v>
      </c>
      <c r="AK44" s="34">
        <v>10.714788732394355</v>
      </c>
      <c r="AL44" s="34">
        <v>6.2080471050049013</v>
      </c>
      <c r="AM44" s="34">
        <v>8.2602886157135043</v>
      </c>
      <c r="AN44" s="34">
        <v>7.4103110353642849</v>
      </c>
      <c r="AO44" s="34">
        <v>4.0693277310924385</v>
      </c>
      <c r="AP44" s="34">
        <v>10.8</v>
      </c>
      <c r="AQ44" s="34">
        <v>6.2</v>
      </c>
      <c r="AR44" s="34">
        <v>8.3000000000000007</v>
      </c>
      <c r="AS44" s="71">
        <v>7.3</v>
      </c>
      <c r="AT44" s="190">
        <v>4</v>
      </c>
      <c r="AU44" s="71">
        <v>10.945671092693575</v>
      </c>
      <c r="AV44" s="71">
        <v>7.0445954487705942</v>
      </c>
      <c r="AW44" s="71">
        <v>9.0589092220789649</v>
      </c>
      <c r="AX44" s="34">
        <v>7.917628461111164</v>
      </c>
      <c r="AY44" s="71">
        <v>4.0989071305179499</v>
      </c>
      <c r="AZ44" s="71">
        <v>11.387535978695697</v>
      </c>
      <c r="BA44" s="71">
        <v>7.2550981811432074</v>
      </c>
      <c r="BB44" s="191">
        <v>9.3955299394163205</v>
      </c>
      <c r="BC44" s="191">
        <v>8.2711442533042643</v>
      </c>
      <c r="BD44" s="191">
        <v>4.5090814067820943</v>
      </c>
      <c r="BE44" s="33">
        <v>11.31</v>
      </c>
      <c r="BF44" s="28">
        <v>7.18</v>
      </c>
      <c r="BG44" s="33">
        <v>9.33</v>
      </c>
      <c r="BH44" s="33">
        <v>8.14</v>
      </c>
      <c r="BI44" s="192">
        <v>4.33</v>
      </c>
      <c r="BJ44" s="33">
        <v>11</v>
      </c>
      <c r="BK44" s="28">
        <v>7.4</v>
      </c>
      <c r="BL44" s="33">
        <v>9.2899999999999991</v>
      </c>
      <c r="BM44" s="33">
        <v>8.1</v>
      </c>
      <c r="BN44" s="28">
        <v>4.5</v>
      </c>
      <c r="BO44" s="33">
        <v>11.12</v>
      </c>
      <c r="BP44" s="28">
        <v>7.84</v>
      </c>
      <c r="BQ44" s="33">
        <v>9.58</v>
      </c>
      <c r="BR44" s="33">
        <v>8.35</v>
      </c>
      <c r="BS44" s="28">
        <v>4.84</v>
      </c>
      <c r="BT44" s="33">
        <v>11.14</v>
      </c>
      <c r="BU44" s="28">
        <v>8.1300000000000008</v>
      </c>
      <c r="BV44" s="33">
        <v>9.74</v>
      </c>
      <c r="BW44" s="33">
        <v>8.4499999999999993</v>
      </c>
      <c r="BX44" s="28">
        <v>4.88</v>
      </c>
      <c r="BY44" s="33">
        <v>11.47</v>
      </c>
      <c r="BZ44" s="28">
        <v>8.1</v>
      </c>
      <c r="CA44" s="33">
        <v>9.93</v>
      </c>
      <c r="CB44" s="33">
        <v>8.56</v>
      </c>
      <c r="CC44" s="28">
        <v>4.9400000000000004</v>
      </c>
      <c r="CD44" s="33">
        <v>11.15</v>
      </c>
      <c r="CE44" s="28">
        <v>8.92</v>
      </c>
      <c r="CF44" s="33">
        <v>10.11</v>
      </c>
      <c r="CG44" s="33">
        <v>8.74</v>
      </c>
      <c r="CH44" s="28">
        <v>5.24</v>
      </c>
      <c r="CI44" s="33">
        <v>11.02</v>
      </c>
      <c r="CJ44" s="28">
        <v>8.6300000000000008</v>
      </c>
      <c r="CK44" s="33">
        <v>9.93</v>
      </c>
      <c r="CL44" s="33">
        <v>8.51</v>
      </c>
      <c r="CM44" s="28">
        <v>5.04</v>
      </c>
    </row>
    <row r="45" spans="1:91" s="547" customFormat="1" ht="12" customHeight="1" x14ac:dyDescent="0.2">
      <c r="A45" s="398" t="s">
        <v>97</v>
      </c>
      <c r="B45" s="582">
        <v>10.210000000000001</v>
      </c>
      <c r="C45" s="582">
        <v>6.62</v>
      </c>
      <c r="D45" s="582">
        <v>8.1999999999999993</v>
      </c>
      <c r="E45" s="398">
        <v>7.1</v>
      </c>
      <c r="F45" s="582">
        <v>3.26</v>
      </c>
      <c r="G45" s="582">
        <v>10.51</v>
      </c>
      <c r="H45" s="582">
        <v>6.69</v>
      </c>
      <c r="I45" s="582">
        <v>8.33</v>
      </c>
      <c r="J45" s="582">
        <v>7.19</v>
      </c>
      <c r="K45" s="582">
        <v>3.42</v>
      </c>
      <c r="L45" s="582">
        <v>10.99</v>
      </c>
      <c r="M45" s="582">
        <v>6.73</v>
      </c>
      <c r="N45" s="582">
        <v>8.5399999999999991</v>
      </c>
      <c r="O45" s="582">
        <v>7.53</v>
      </c>
      <c r="P45" s="582">
        <v>4.08</v>
      </c>
      <c r="Q45" s="582">
        <v>10.85</v>
      </c>
      <c r="R45" s="582">
        <v>6.93</v>
      </c>
      <c r="S45" s="582">
        <v>8.5299999999999994</v>
      </c>
      <c r="T45" s="582">
        <v>7.53</v>
      </c>
      <c r="U45" s="582">
        <v>4.2300000000000004</v>
      </c>
      <c r="V45" s="582">
        <v>11.1</v>
      </c>
      <c r="W45" s="582">
        <v>6.9</v>
      </c>
      <c r="X45" s="582">
        <v>8.6999999999999993</v>
      </c>
      <c r="Y45" s="582">
        <v>7.6</v>
      </c>
      <c r="Z45" s="582">
        <v>4</v>
      </c>
      <c r="AA45" s="25">
        <v>11.3</v>
      </c>
      <c r="AB45" s="25">
        <v>7.2</v>
      </c>
      <c r="AC45" s="25">
        <v>8.9</v>
      </c>
      <c r="AD45" s="25">
        <v>7.7</v>
      </c>
      <c r="AE45" s="25">
        <v>3.7</v>
      </c>
      <c r="AF45" s="33">
        <v>11.22</v>
      </c>
      <c r="AG45" s="28">
        <v>6.82</v>
      </c>
      <c r="AH45" s="28">
        <v>8.5399999999999991</v>
      </c>
      <c r="AI45" s="28">
        <v>7.33</v>
      </c>
      <c r="AJ45" s="33">
        <v>3.94</v>
      </c>
      <c r="AK45" s="34">
        <v>11.487359550561795</v>
      </c>
      <c r="AL45" s="34">
        <v>7.0600176522506688</v>
      </c>
      <c r="AM45" s="34">
        <v>8.7685636856368774</v>
      </c>
      <c r="AN45" s="34">
        <v>7.5567010309278437</v>
      </c>
      <c r="AO45" s="34">
        <v>4.254062038404725</v>
      </c>
      <c r="AP45" s="34">
        <v>11.6</v>
      </c>
      <c r="AQ45" s="34">
        <v>6.9</v>
      </c>
      <c r="AR45" s="34">
        <v>8.6</v>
      </c>
      <c r="AS45" s="71">
        <v>7.4</v>
      </c>
      <c r="AT45" s="190">
        <v>4.0999999999999996</v>
      </c>
      <c r="AU45" s="71">
        <v>10.966275775500403</v>
      </c>
      <c r="AV45" s="71">
        <v>6.9175004793594983</v>
      </c>
      <c r="AW45" s="71">
        <v>8.6739915219403834</v>
      </c>
      <c r="AX45" s="34">
        <v>7.4929113714191935</v>
      </c>
      <c r="AY45" s="71">
        <v>4.11571280245336</v>
      </c>
      <c r="AZ45" s="71">
        <v>11.300420434366748</v>
      </c>
      <c r="BA45" s="71">
        <v>7.246101253752335</v>
      </c>
      <c r="BB45" s="191">
        <v>9.0036673060076993</v>
      </c>
      <c r="BC45" s="191">
        <v>7.7707997597502283</v>
      </c>
      <c r="BD45" s="191">
        <v>4.4392261042216177</v>
      </c>
      <c r="BE45" s="33">
        <v>11.66</v>
      </c>
      <c r="BF45" s="28">
        <v>7.91</v>
      </c>
      <c r="BG45" s="33">
        <v>9.5399999999999991</v>
      </c>
      <c r="BH45" s="33">
        <v>8.1300000000000008</v>
      </c>
      <c r="BI45" s="192">
        <v>4.53</v>
      </c>
      <c r="BJ45" s="33">
        <v>11.57</v>
      </c>
      <c r="BK45" s="28">
        <v>7.81</v>
      </c>
      <c r="BL45" s="33">
        <v>9.4600000000000009</v>
      </c>
      <c r="BM45" s="33">
        <v>8.01</v>
      </c>
      <c r="BN45" s="28">
        <v>4.5</v>
      </c>
      <c r="BO45" s="33">
        <v>11.32</v>
      </c>
      <c r="BP45" s="28">
        <v>7.64</v>
      </c>
      <c r="BQ45" s="33">
        <v>9.26</v>
      </c>
      <c r="BR45" s="33">
        <v>7.8</v>
      </c>
      <c r="BS45" s="28">
        <v>4.43</v>
      </c>
      <c r="BT45" s="33">
        <v>11.54</v>
      </c>
      <c r="BU45" s="28">
        <v>7.97</v>
      </c>
      <c r="BV45" s="33">
        <v>9.56</v>
      </c>
      <c r="BW45" s="33">
        <v>8.02</v>
      </c>
      <c r="BX45" s="28">
        <v>4.6500000000000004</v>
      </c>
      <c r="BY45" s="33">
        <v>11.92</v>
      </c>
      <c r="BZ45" s="28">
        <v>8.85</v>
      </c>
      <c r="CA45" s="33">
        <v>10.24</v>
      </c>
      <c r="CB45" s="33">
        <v>8.57</v>
      </c>
      <c r="CC45" s="28">
        <v>5.12</v>
      </c>
      <c r="CD45" s="33">
        <v>11.86</v>
      </c>
      <c r="CE45" s="28">
        <v>8.51</v>
      </c>
      <c r="CF45" s="33">
        <v>10.25</v>
      </c>
      <c r="CG45" s="33">
        <v>8.7100000000000009</v>
      </c>
      <c r="CH45" s="28">
        <v>5.0199999999999996</v>
      </c>
      <c r="CI45" s="33">
        <v>12.01</v>
      </c>
      <c r="CJ45" s="28">
        <v>8.8699999999999992</v>
      </c>
      <c r="CK45" s="33">
        <v>10.52</v>
      </c>
      <c r="CL45" s="33">
        <v>9</v>
      </c>
      <c r="CM45" s="28">
        <v>5.53</v>
      </c>
    </row>
    <row r="46" spans="1:91" s="547" customFormat="1" ht="12" customHeight="1" x14ac:dyDescent="0.2">
      <c r="A46" s="398" t="s">
        <v>119</v>
      </c>
      <c r="B46" s="582">
        <v>10.29</v>
      </c>
      <c r="C46" s="582">
        <v>7.21</v>
      </c>
      <c r="D46" s="582">
        <v>8.6999999999999993</v>
      </c>
      <c r="E46" s="398">
        <v>7.72</v>
      </c>
      <c r="F46" s="582">
        <v>4.28</v>
      </c>
      <c r="G46" s="582">
        <v>10.43</v>
      </c>
      <c r="H46" s="582">
        <v>7.21</v>
      </c>
      <c r="I46" s="582">
        <v>8.75</v>
      </c>
      <c r="J46" s="582">
        <v>7.77</v>
      </c>
      <c r="K46" s="582">
        <v>4.33</v>
      </c>
      <c r="L46" s="582">
        <v>10.53</v>
      </c>
      <c r="M46" s="582">
        <v>7.3</v>
      </c>
      <c r="N46" s="582">
        <v>8.82</v>
      </c>
      <c r="O46" s="582">
        <v>8.86</v>
      </c>
      <c r="P46" s="582">
        <v>4.6500000000000004</v>
      </c>
      <c r="Q46" s="582">
        <v>10.54</v>
      </c>
      <c r="R46" s="582">
        <v>7.3</v>
      </c>
      <c r="S46" s="582">
        <v>8.7100000000000009</v>
      </c>
      <c r="T46" s="582">
        <v>7.77</v>
      </c>
      <c r="U46" s="582">
        <v>4.83</v>
      </c>
      <c r="V46" s="582">
        <v>11</v>
      </c>
      <c r="W46" s="582">
        <v>7.4</v>
      </c>
      <c r="X46" s="582">
        <v>9</v>
      </c>
      <c r="Y46" s="582">
        <v>7.9</v>
      </c>
      <c r="Z46" s="582">
        <v>4.9000000000000004</v>
      </c>
      <c r="AA46" s="25">
        <v>11.2</v>
      </c>
      <c r="AB46" s="25">
        <v>7.6</v>
      </c>
      <c r="AC46" s="25">
        <v>9.1999999999999993</v>
      </c>
      <c r="AD46" s="25">
        <v>7.9</v>
      </c>
      <c r="AE46" s="25">
        <v>4.5999999999999996</v>
      </c>
      <c r="AF46" s="33">
        <v>10.63</v>
      </c>
      <c r="AG46" s="28">
        <v>6.85</v>
      </c>
      <c r="AH46" s="28">
        <v>8.51</v>
      </c>
      <c r="AI46" s="28">
        <v>7.59</v>
      </c>
      <c r="AJ46" s="33">
        <v>4.51</v>
      </c>
      <c r="AK46" s="34">
        <v>10.739130434782608</v>
      </c>
      <c r="AL46" s="34">
        <v>7.204739336492894</v>
      </c>
      <c r="AM46" s="34">
        <v>8.758895379713211</v>
      </c>
      <c r="AN46" s="34">
        <v>7.7843213728549276</v>
      </c>
      <c r="AO46" s="34">
        <v>5.0895741556534597</v>
      </c>
      <c r="AP46" s="34">
        <v>11.3</v>
      </c>
      <c r="AQ46" s="34">
        <v>7.6</v>
      </c>
      <c r="AR46" s="34">
        <v>9.1</v>
      </c>
      <c r="AS46" s="71">
        <v>7.9</v>
      </c>
      <c r="AT46" s="190">
        <v>4.8</v>
      </c>
      <c r="AU46" s="71">
        <v>11.260838944548542</v>
      </c>
      <c r="AV46" s="71">
        <v>7.6654520898638747</v>
      </c>
      <c r="AW46" s="71">
        <v>9.3449753992450972</v>
      </c>
      <c r="AX46" s="34">
        <v>8.0015763714539592</v>
      </c>
      <c r="AY46" s="71">
        <v>4.5448358397854509</v>
      </c>
      <c r="AZ46" s="71">
        <v>11.265960356295931</v>
      </c>
      <c r="BA46" s="71">
        <v>7.6790056435848904</v>
      </c>
      <c r="BB46" s="191">
        <v>9.3554450574918455</v>
      </c>
      <c r="BC46" s="191">
        <v>8.0227294425317837</v>
      </c>
      <c r="BD46" s="191">
        <v>4.6130980231601155</v>
      </c>
      <c r="BE46" s="33">
        <v>11.19</v>
      </c>
      <c r="BF46" s="28">
        <v>7.68</v>
      </c>
      <c r="BG46" s="33">
        <v>9.33</v>
      </c>
      <c r="BH46" s="33">
        <v>7.98</v>
      </c>
      <c r="BI46" s="192">
        <v>4.71</v>
      </c>
      <c r="BJ46" s="33">
        <v>11.26</v>
      </c>
      <c r="BK46" s="28">
        <v>7.63</v>
      </c>
      <c r="BL46" s="33">
        <v>9.34</v>
      </c>
      <c r="BM46" s="33">
        <v>7.94</v>
      </c>
      <c r="BN46" s="28">
        <v>4.7300000000000004</v>
      </c>
      <c r="BO46" s="33">
        <v>11.25</v>
      </c>
      <c r="BP46" s="28">
        <v>8.0399999999999991</v>
      </c>
      <c r="BQ46" s="33">
        <v>9.5500000000000007</v>
      </c>
      <c r="BR46" s="33">
        <v>8.1300000000000008</v>
      </c>
      <c r="BS46" s="28">
        <v>5.03</v>
      </c>
      <c r="BT46" s="33">
        <v>11.28</v>
      </c>
      <c r="BU46" s="28">
        <v>8.41</v>
      </c>
      <c r="BV46" s="33">
        <v>9.7799999999999994</v>
      </c>
      <c r="BW46" s="33">
        <v>8.3000000000000007</v>
      </c>
      <c r="BX46" s="28">
        <v>5.23</v>
      </c>
      <c r="BY46" s="33">
        <v>11.63</v>
      </c>
      <c r="BZ46" s="28">
        <v>8.42</v>
      </c>
      <c r="CA46" s="33">
        <v>9.9700000000000006</v>
      </c>
      <c r="CB46" s="33">
        <v>8.4</v>
      </c>
      <c r="CC46" s="28">
        <v>5.33</v>
      </c>
      <c r="CD46" s="33">
        <v>12.02</v>
      </c>
      <c r="CE46" s="28">
        <v>8.75</v>
      </c>
      <c r="CF46" s="33">
        <v>10.44</v>
      </c>
      <c r="CG46" s="33">
        <v>8.9499999999999993</v>
      </c>
      <c r="CH46" s="28">
        <v>8.9499999999999993</v>
      </c>
      <c r="CI46" s="33">
        <v>12.07</v>
      </c>
      <c r="CJ46" s="28">
        <v>8.9600000000000009</v>
      </c>
      <c r="CK46" s="33">
        <v>10.59</v>
      </c>
      <c r="CL46" s="33">
        <v>9.0500000000000007</v>
      </c>
      <c r="CM46" s="28">
        <v>5.52</v>
      </c>
    </row>
    <row r="47" spans="1:91" s="547" customFormat="1" ht="12" customHeight="1" x14ac:dyDescent="0.2">
      <c r="A47" s="398" t="s">
        <v>85</v>
      </c>
      <c r="B47" s="582">
        <v>10.11</v>
      </c>
      <c r="C47" s="582">
        <v>6.88</v>
      </c>
      <c r="D47" s="582">
        <v>8.2799999999999994</v>
      </c>
      <c r="E47" s="398">
        <v>7.41</v>
      </c>
      <c r="F47" s="582">
        <v>4</v>
      </c>
      <c r="G47" s="582">
        <v>10.34</v>
      </c>
      <c r="H47" s="582">
        <v>6.85</v>
      </c>
      <c r="I47" s="582">
        <v>8.3800000000000008</v>
      </c>
      <c r="J47" s="582">
        <v>7.52</v>
      </c>
      <c r="K47" s="582">
        <v>4.25</v>
      </c>
      <c r="L47" s="582">
        <v>10.93</v>
      </c>
      <c r="M47" s="582">
        <v>6.97</v>
      </c>
      <c r="N47" s="582">
        <v>8.6199999999999992</v>
      </c>
      <c r="O47" s="582">
        <v>7.6</v>
      </c>
      <c r="P47" s="582">
        <v>4.3600000000000003</v>
      </c>
      <c r="Q47" s="582">
        <v>10.94</v>
      </c>
      <c r="R47" s="582">
        <v>7.08</v>
      </c>
      <c r="S47" s="582">
        <v>8.65</v>
      </c>
      <c r="T47" s="582">
        <v>7.63</v>
      </c>
      <c r="U47" s="582">
        <v>4.49</v>
      </c>
      <c r="V47" s="582">
        <v>11.7</v>
      </c>
      <c r="W47" s="582">
        <v>7.9</v>
      </c>
      <c r="X47" s="582">
        <v>9.5</v>
      </c>
      <c r="Y47" s="582">
        <v>8.4</v>
      </c>
      <c r="Z47" s="582">
        <v>5</v>
      </c>
      <c r="AA47" s="25">
        <v>11.6</v>
      </c>
      <c r="AB47" s="25">
        <v>7.6</v>
      </c>
      <c r="AC47" s="25">
        <v>9.1999999999999993</v>
      </c>
      <c r="AD47" s="25">
        <v>8</v>
      </c>
      <c r="AE47" s="25">
        <v>4.8</v>
      </c>
      <c r="AF47" s="33">
        <v>10.9</v>
      </c>
      <c r="AG47" s="28">
        <v>7.1</v>
      </c>
      <c r="AH47" s="28">
        <v>8.7100000000000009</v>
      </c>
      <c r="AI47" s="28">
        <v>7.57</v>
      </c>
      <c r="AJ47" s="33">
        <v>4.26</v>
      </c>
      <c r="AK47" s="34">
        <v>11.31206657420249</v>
      </c>
      <c r="AL47" s="34">
        <v>7.1956912028725437</v>
      </c>
      <c r="AM47" s="34">
        <v>8.8130790190735731</v>
      </c>
      <c r="AN47" s="34">
        <v>7.6824568446407122</v>
      </c>
      <c r="AO47" s="34">
        <v>4.5198170731707314</v>
      </c>
      <c r="AP47" s="34">
        <v>11.4</v>
      </c>
      <c r="AQ47" s="34">
        <v>7.4</v>
      </c>
      <c r="AR47" s="34">
        <v>8.9</v>
      </c>
      <c r="AS47" s="71">
        <v>7.8</v>
      </c>
      <c r="AT47" s="190">
        <v>4.7</v>
      </c>
      <c r="AU47" s="71">
        <v>13.695526956136929</v>
      </c>
      <c r="AV47" s="71">
        <v>7.4850222480329345</v>
      </c>
      <c r="AW47" s="71">
        <v>10.078209330227114</v>
      </c>
      <c r="AX47" s="34">
        <v>7.7783543927500087</v>
      </c>
      <c r="AY47" s="71">
        <v>4.6895462172505429</v>
      </c>
      <c r="AZ47" s="71">
        <v>11.036719116481311</v>
      </c>
      <c r="BA47" s="71">
        <v>7.5989868748898912</v>
      </c>
      <c r="BB47" s="191">
        <v>9.0344246666938783</v>
      </c>
      <c r="BC47" s="191">
        <v>7.840003552382651</v>
      </c>
      <c r="BD47" s="191">
        <v>4.7320557982903679</v>
      </c>
      <c r="BE47" s="33">
        <v>10.79</v>
      </c>
      <c r="BF47" s="28">
        <v>7.61</v>
      </c>
      <c r="BG47" s="33">
        <v>8.94</v>
      </c>
      <c r="BH47" s="33">
        <v>7.78</v>
      </c>
      <c r="BI47" s="192">
        <v>4.91</v>
      </c>
      <c r="BJ47" s="33">
        <v>11.26</v>
      </c>
      <c r="BK47" s="28">
        <v>8.35</v>
      </c>
      <c r="BL47" s="33">
        <v>9.57</v>
      </c>
      <c r="BM47" s="33">
        <v>8.19</v>
      </c>
      <c r="BN47" s="28">
        <v>4.96</v>
      </c>
      <c r="BO47" s="33">
        <v>11.79</v>
      </c>
      <c r="BP47" s="28">
        <v>8.74</v>
      </c>
      <c r="BQ47" s="33">
        <v>10.029999999999999</v>
      </c>
      <c r="BR47" s="33">
        <v>8.49</v>
      </c>
      <c r="BS47" s="28">
        <v>5.08</v>
      </c>
      <c r="BT47" s="33">
        <v>11.56</v>
      </c>
      <c r="BU47" s="28">
        <v>8.41</v>
      </c>
      <c r="BV47" s="33">
        <v>9.76</v>
      </c>
      <c r="BW47" s="33">
        <v>8.25</v>
      </c>
      <c r="BX47" s="28">
        <v>5.08</v>
      </c>
      <c r="BY47" s="33">
        <v>11.54</v>
      </c>
      <c r="BZ47" s="28">
        <v>8.19</v>
      </c>
      <c r="CA47" s="33">
        <v>9.64</v>
      </c>
      <c r="CB47" s="33">
        <v>8.1199999999999992</v>
      </c>
      <c r="CC47" s="28">
        <v>5.09</v>
      </c>
      <c r="CD47" s="33">
        <v>11.98</v>
      </c>
      <c r="CE47" s="28">
        <v>9.2100000000000009</v>
      </c>
      <c r="CF47" s="33">
        <v>10.65</v>
      </c>
      <c r="CG47" s="33">
        <v>9.11</v>
      </c>
      <c r="CH47" s="28">
        <v>5.41</v>
      </c>
      <c r="CI47" s="33">
        <v>12.15</v>
      </c>
      <c r="CJ47" s="28">
        <v>9.4700000000000006</v>
      </c>
      <c r="CK47" s="33">
        <v>10.88</v>
      </c>
      <c r="CL47" s="33">
        <v>9.3000000000000007</v>
      </c>
      <c r="CM47" s="28">
        <v>5.69</v>
      </c>
    </row>
    <row r="48" spans="1:91" s="547" customFormat="1" ht="12" customHeight="1" x14ac:dyDescent="0.2">
      <c r="A48" s="398" t="s">
        <v>72</v>
      </c>
      <c r="B48" s="582">
        <v>9.61</v>
      </c>
      <c r="C48" s="582">
        <v>6.95</v>
      </c>
      <c r="D48" s="582">
        <v>8.24</v>
      </c>
      <c r="E48" s="398">
        <v>7.55</v>
      </c>
      <c r="F48" s="582">
        <v>4.59</v>
      </c>
      <c r="G48" s="582">
        <v>10.17</v>
      </c>
      <c r="H48" s="582">
        <v>7.08</v>
      </c>
      <c r="I48" s="582">
        <v>8.5299999999999994</v>
      </c>
      <c r="J48" s="582">
        <v>7.79</v>
      </c>
      <c r="K48" s="582">
        <v>4.8</v>
      </c>
      <c r="L48" s="582">
        <v>11.09</v>
      </c>
      <c r="M48" s="582">
        <v>7.91</v>
      </c>
      <c r="N48" s="582">
        <v>9.33</v>
      </c>
      <c r="O48" s="582">
        <v>8.31</v>
      </c>
      <c r="P48" s="582">
        <v>4.5199999999999996</v>
      </c>
      <c r="Q48" s="582">
        <v>11.51</v>
      </c>
      <c r="R48" s="582">
        <v>8.07</v>
      </c>
      <c r="S48" s="582">
        <v>9.4700000000000006</v>
      </c>
      <c r="T48" s="582">
        <v>8.3800000000000008</v>
      </c>
      <c r="U48" s="582">
        <v>4.3600000000000003</v>
      </c>
      <c r="V48" s="582">
        <v>11.2</v>
      </c>
      <c r="W48" s="582">
        <v>7.7</v>
      </c>
      <c r="X48" s="582">
        <v>9</v>
      </c>
      <c r="Y48" s="582">
        <v>8</v>
      </c>
      <c r="Z48" s="582">
        <v>4.8</v>
      </c>
      <c r="AA48" s="25">
        <v>11.3</v>
      </c>
      <c r="AB48" s="25">
        <v>8.1999999999999993</v>
      </c>
      <c r="AC48" s="25">
        <v>9.4</v>
      </c>
      <c r="AD48" s="25">
        <v>8.3000000000000007</v>
      </c>
      <c r="AE48" s="25">
        <v>4.8</v>
      </c>
      <c r="AF48" s="33">
        <v>11.24</v>
      </c>
      <c r="AG48" s="28">
        <v>7.1</v>
      </c>
      <c r="AH48" s="28">
        <v>8.8699999999999992</v>
      </c>
      <c r="AI48" s="28">
        <v>7.73</v>
      </c>
      <c r="AJ48" s="33">
        <v>4.07</v>
      </c>
      <c r="AK48" s="34">
        <v>11.046178343949052</v>
      </c>
      <c r="AL48" s="34">
        <v>7.2529880478087616</v>
      </c>
      <c r="AM48" s="34">
        <v>8.7126225490196081</v>
      </c>
      <c r="AN48" s="34">
        <v>7.6736649931538032</v>
      </c>
      <c r="AO48" s="34">
        <v>4.6404293381037531</v>
      </c>
      <c r="AP48" s="34">
        <v>11.2</v>
      </c>
      <c r="AQ48" s="34">
        <v>7.2</v>
      </c>
      <c r="AR48" s="34">
        <v>8.6</v>
      </c>
      <c r="AS48" s="71">
        <v>7.6</v>
      </c>
      <c r="AT48" s="190">
        <v>4.5999999999999996</v>
      </c>
      <c r="AU48" s="71">
        <v>11.349785152538402</v>
      </c>
      <c r="AV48" s="71">
        <v>6.5607955059484251</v>
      </c>
      <c r="AW48" s="71">
        <v>8.6434512820755316</v>
      </c>
      <c r="AX48" s="34">
        <v>7.4849673474480607</v>
      </c>
      <c r="AY48" s="71">
        <v>3.8689511792114497</v>
      </c>
      <c r="AZ48" s="71">
        <v>11.499124145812644</v>
      </c>
      <c r="BA48" s="71">
        <v>6.9242247309023339</v>
      </c>
      <c r="BB48" s="191">
        <v>8.9160042388563951</v>
      </c>
      <c r="BC48" s="191">
        <v>7.5800351262187249</v>
      </c>
      <c r="BD48" s="191">
        <v>3.641773999830074</v>
      </c>
      <c r="BE48" s="33">
        <v>10.91</v>
      </c>
      <c r="BF48" s="33">
        <v>6.86</v>
      </c>
      <c r="BG48" s="33">
        <v>8.6300000000000008</v>
      </c>
      <c r="BH48" s="33">
        <v>7.27</v>
      </c>
      <c r="BI48" s="193">
        <v>3.5</v>
      </c>
      <c r="BJ48" s="33">
        <v>10.83</v>
      </c>
      <c r="BK48" s="33">
        <v>7.38</v>
      </c>
      <c r="BL48" s="33">
        <v>8.89</v>
      </c>
      <c r="BM48" s="33">
        <v>7.57</v>
      </c>
      <c r="BN48" s="33">
        <v>4.0999999999999996</v>
      </c>
      <c r="BO48" s="33">
        <v>11.08</v>
      </c>
      <c r="BP48" s="33">
        <v>7.58</v>
      </c>
      <c r="BQ48" s="33">
        <v>9.1300000000000008</v>
      </c>
      <c r="BR48" s="33">
        <v>7.77</v>
      </c>
      <c r="BS48" s="33">
        <v>4.4000000000000004</v>
      </c>
      <c r="BT48" s="33">
        <v>11.52</v>
      </c>
      <c r="BU48" s="33">
        <v>7.91</v>
      </c>
      <c r="BV48" s="33">
        <v>9.52</v>
      </c>
      <c r="BW48" s="33">
        <v>8.06</v>
      </c>
      <c r="BX48" s="33">
        <v>4.5999999999999996</v>
      </c>
      <c r="BY48" s="33">
        <v>11.25</v>
      </c>
      <c r="BZ48" s="33">
        <v>8.1</v>
      </c>
      <c r="CA48" s="33">
        <v>9.5299999999999994</v>
      </c>
      <c r="CB48" s="33">
        <v>8.0399999999999991</v>
      </c>
      <c r="CC48" s="33">
        <v>4.68</v>
      </c>
      <c r="CD48" s="33">
        <v>11.53</v>
      </c>
      <c r="CE48" s="33">
        <v>8.31</v>
      </c>
      <c r="CF48" s="33">
        <v>9.98</v>
      </c>
      <c r="CG48" s="33">
        <v>8.5299999999999994</v>
      </c>
      <c r="CH48" s="33">
        <v>5.0599999999999996</v>
      </c>
      <c r="CI48" s="33">
        <v>11.9</v>
      </c>
      <c r="CJ48" s="33">
        <v>8.65</v>
      </c>
      <c r="CK48" s="33">
        <v>10.35</v>
      </c>
      <c r="CL48" s="33">
        <v>8.73</v>
      </c>
      <c r="CM48" s="33">
        <v>5.03</v>
      </c>
    </row>
    <row r="49" spans="1:91" s="547" customFormat="1" ht="12" customHeight="1" x14ac:dyDescent="0.2">
      <c r="A49" s="398" t="s">
        <v>78</v>
      </c>
      <c r="B49" s="582">
        <v>9.25</v>
      </c>
      <c r="C49" s="582">
        <v>5.4</v>
      </c>
      <c r="D49" s="582">
        <v>7.09</v>
      </c>
      <c r="E49" s="398">
        <v>6.21</v>
      </c>
      <c r="F49" s="582">
        <v>2.92</v>
      </c>
      <c r="G49" s="582">
        <v>9.81</v>
      </c>
      <c r="H49" s="582">
        <v>5.6</v>
      </c>
      <c r="I49" s="582">
        <v>7.24</v>
      </c>
      <c r="J49" s="582">
        <v>6.28</v>
      </c>
      <c r="K49" s="582">
        <v>2.92</v>
      </c>
      <c r="L49" s="582">
        <v>10.01</v>
      </c>
      <c r="M49" s="582">
        <v>5.83</v>
      </c>
      <c r="N49" s="582">
        <v>7.46</v>
      </c>
      <c r="O49" s="582">
        <v>6.47</v>
      </c>
      <c r="P49" s="582">
        <v>3.33</v>
      </c>
      <c r="Q49" s="582">
        <v>10.15</v>
      </c>
      <c r="R49" s="582">
        <v>6.22</v>
      </c>
      <c r="S49" s="582">
        <v>7.77</v>
      </c>
      <c r="T49" s="582">
        <v>6.63</v>
      </c>
      <c r="U49" s="582">
        <v>3.11</v>
      </c>
      <c r="V49" s="582">
        <v>10.7</v>
      </c>
      <c r="W49" s="582">
        <v>6.3</v>
      </c>
      <c r="X49" s="582">
        <v>7.9</v>
      </c>
      <c r="Y49" s="582">
        <v>6.7</v>
      </c>
      <c r="Z49" s="582">
        <v>3.2</v>
      </c>
      <c r="AA49" s="25">
        <v>11</v>
      </c>
      <c r="AB49" s="25">
        <v>6.4</v>
      </c>
      <c r="AC49" s="25">
        <v>8</v>
      </c>
      <c r="AD49" s="25">
        <v>6.9</v>
      </c>
      <c r="AE49" s="25">
        <v>3.7</v>
      </c>
      <c r="AF49" s="33">
        <v>10.61</v>
      </c>
      <c r="AG49" s="28">
        <v>5.73</v>
      </c>
      <c r="AH49" s="28">
        <v>7.58</v>
      </c>
      <c r="AI49" s="28">
        <v>6.62</v>
      </c>
      <c r="AJ49" s="33">
        <v>3.22</v>
      </c>
      <c r="AK49" s="34">
        <v>10.889455782312918</v>
      </c>
      <c r="AL49" s="34">
        <v>5.9602122015915153</v>
      </c>
      <c r="AM49" s="34">
        <v>7.6463059918557237</v>
      </c>
      <c r="AN49" s="34">
        <v>6.6465669014084705</v>
      </c>
      <c r="AO49" s="34">
        <v>3.5388788426763114</v>
      </c>
      <c r="AP49" s="34">
        <v>10.6</v>
      </c>
      <c r="AQ49" s="34">
        <v>5.9</v>
      </c>
      <c r="AR49" s="34">
        <v>7.6</v>
      </c>
      <c r="AS49" s="71">
        <v>6.4</v>
      </c>
      <c r="AT49" s="190">
        <v>3.2</v>
      </c>
      <c r="AU49" s="71">
        <v>10.700600180993497</v>
      </c>
      <c r="AV49" s="71">
        <v>6.4237557863081616</v>
      </c>
      <c r="AW49" s="71">
        <v>8.2642050879070119</v>
      </c>
      <c r="AX49" s="34">
        <v>7.1541263623254023</v>
      </c>
      <c r="AY49" s="71">
        <v>3.6510529041409217</v>
      </c>
      <c r="AZ49" s="71">
        <v>10.990075185470017</v>
      </c>
      <c r="BA49" s="71">
        <v>6.9094573025715329</v>
      </c>
      <c r="BB49" s="191">
        <v>8.6671176263412537</v>
      </c>
      <c r="BC49" s="191">
        <v>7.477556016386175</v>
      </c>
      <c r="BD49" s="191">
        <v>3.9260146425240845</v>
      </c>
      <c r="BE49" s="33">
        <v>11.06</v>
      </c>
      <c r="BF49" s="33">
        <v>6.87</v>
      </c>
      <c r="BG49" s="33">
        <v>8.68</v>
      </c>
      <c r="BH49" s="33">
        <v>7.43</v>
      </c>
      <c r="BI49" s="193">
        <v>3.9</v>
      </c>
      <c r="BJ49" s="33">
        <v>11.22</v>
      </c>
      <c r="BK49" s="33">
        <v>7.07</v>
      </c>
      <c r="BL49" s="33">
        <v>8.8699999999999992</v>
      </c>
      <c r="BM49" s="33">
        <v>7.61</v>
      </c>
      <c r="BN49" s="33">
        <v>4.22</v>
      </c>
      <c r="BO49" s="33">
        <v>11.26</v>
      </c>
      <c r="BP49" s="33">
        <v>7.56</v>
      </c>
      <c r="BQ49" s="33">
        <v>9.17</v>
      </c>
      <c r="BR49" s="33">
        <v>7.84</v>
      </c>
      <c r="BS49" s="33">
        <v>4.45</v>
      </c>
      <c r="BT49" s="33">
        <v>11.32</v>
      </c>
      <c r="BU49" s="33">
        <v>7.72</v>
      </c>
      <c r="BV49" s="33">
        <v>9.31</v>
      </c>
      <c r="BW49" s="33">
        <v>7.87</v>
      </c>
      <c r="BX49" s="33">
        <v>4.3899999999999997</v>
      </c>
      <c r="BY49" s="33">
        <v>11.21</v>
      </c>
      <c r="BZ49" s="33">
        <v>7.37</v>
      </c>
      <c r="CA49" s="33">
        <v>9.08</v>
      </c>
      <c r="CB49" s="33">
        <v>7.65</v>
      </c>
      <c r="CC49" s="33">
        <v>4.34</v>
      </c>
      <c r="CD49" s="33">
        <v>11.66</v>
      </c>
      <c r="CE49" s="33">
        <v>8.33</v>
      </c>
      <c r="CF49" s="33">
        <v>10.050000000000001</v>
      </c>
      <c r="CG49" s="33">
        <v>8.44</v>
      </c>
      <c r="CH49" s="33">
        <v>4.57</v>
      </c>
      <c r="CI49" s="33">
        <v>11.44</v>
      </c>
      <c r="CJ49" s="33">
        <v>8.68</v>
      </c>
      <c r="CK49" s="33">
        <v>10.119999999999999</v>
      </c>
      <c r="CL49" s="33">
        <v>8.4600000000000009</v>
      </c>
      <c r="CM49" s="33">
        <v>4.6500000000000004</v>
      </c>
    </row>
    <row r="50" spans="1:91" s="547" customFormat="1" ht="12" customHeight="1" x14ac:dyDescent="0.2">
      <c r="A50" s="398" t="s">
        <v>59</v>
      </c>
      <c r="B50" s="582">
        <v>10.11</v>
      </c>
      <c r="C50" s="582">
        <v>6.06</v>
      </c>
      <c r="D50" s="582">
        <v>7.96</v>
      </c>
      <c r="E50" s="398">
        <v>7.04</v>
      </c>
      <c r="F50" s="582">
        <v>3.17</v>
      </c>
      <c r="G50" s="582">
        <v>10.31</v>
      </c>
      <c r="H50" s="582">
        <v>5.91</v>
      </c>
      <c r="I50" s="582">
        <v>7.89</v>
      </c>
      <c r="J50" s="582">
        <v>6.99</v>
      </c>
      <c r="K50" s="582">
        <v>3.23</v>
      </c>
      <c r="L50" s="582">
        <v>10.65</v>
      </c>
      <c r="M50" s="582">
        <v>6.22</v>
      </c>
      <c r="N50" s="582">
        <v>8.3000000000000007</v>
      </c>
      <c r="O50" s="582">
        <v>7.25</v>
      </c>
      <c r="P50" s="582">
        <v>2.95</v>
      </c>
      <c r="Q50" s="582">
        <v>10.8</v>
      </c>
      <c r="R50" s="582">
        <v>6.21</v>
      </c>
      <c r="S50" s="582">
        <v>8.27</v>
      </c>
      <c r="T50" s="582">
        <v>7.19</v>
      </c>
      <c r="U50" s="582">
        <v>3.1</v>
      </c>
      <c r="V50" s="582">
        <v>10.7</v>
      </c>
      <c r="W50" s="582">
        <v>6</v>
      </c>
      <c r="X50" s="582">
        <v>8</v>
      </c>
      <c r="Y50" s="582">
        <v>7</v>
      </c>
      <c r="Z50" s="582">
        <v>3.1</v>
      </c>
      <c r="AA50" s="25">
        <v>10.9</v>
      </c>
      <c r="AB50" s="25">
        <v>6.9</v>
      </c>
      <c r="AC50" s="25">
        <v>8.6</v>
      </c>
      <c r="AD50" s="25">
        <v>7.4</v>
      </c>
      <c r="AE50" s="25">
        <v>3.4</v>
      </c>
      <c r="AF50" s="33">
        <v>10.199999999999999</v>
      </c>
      <c r="AG50" s="28">
        <v>5.64</v>
      </c>
      <c r="AH50" s="28">
        <v>7.58</v>
      </c>
      <c r="AI50" s="28">
        <v>6.63</v>
      </c>
      <c r="AJ50" s="33">
        <v>3.57</v>
      </c>
      <c r="AK50" s="34">
        <v>9.5792207792207833</v>
      </c>
      <c r="AL50" s="34">
        <v>5.420077972709552</v>
      </c>
      <c r="AM50" s="34">
        <v>7.2032293986636837</v>
      </c>
      <c r="AN50" s="34">
        <v>6.3517329910141154</v>
      </c>
      <c r="AO50" s="34">
        <v>3.5249537892791158</v>
      </c>
      <c r="AP50" s="34">
        <v>9.9</v>
      </c>
      <c r="AQ50" s="34">
        <v>5.4</v>
      </c>
      <c r="AR50" s="34">
        <v>7.3</v>
      </c>
      <c r="AS50" s="71">
        <v>6.4</v>
      </c>
      <c r="AT50" s="190">
        <v>3.5</v>
      </c>
      <c r="AU50" s="71">
        <v>9.5854507274887268</v>
      </c>
      <c r="AV50" s="71">
        <v>5.57953022125918</v>
      </c>
      <c r="AW50" s="71">
        <v>7.5319540403351208</v>
      </c>
      <c r="AX50" s="34">
        <v>6.6204325394996415</v>
      </c>
      <c r="AY50" s="71">
        <v>3.3528588850287973</v>
      </c>
      <c r="AZ50" s="71">
        <v>9.424978370236115</v>
      </c>
      <c r="BA50" s="71">
        <v>5.5151845680727654</v>
      </c>
      <c r="BB50" s="191">
        <v>7.4246754836814963</v>
      </c>
      <c r="BC50" s="191">
        <v>6.5197921974824089</v>
      </c>
      <c r="BD50" s="191">
        <v>3.4443451611601388</v>
      </c>
      <c r="BE50" s="33">
        <v>10.039999999999999</v>
      </c>
      <c r="BF50" s="33">
        <v>6.01</v>
      </c>
      <c r="BG50" s="33">
        <v>7.99</v>
      </c>
      <c r="BH50" s="33">
        <v>6.96</v>
      </c>
      <c r="BI50" s="193">
        <v>3.63</v>
      </c>
      <c r="BJ50" s="33">
        <v>10.23</v>
      </c>
      <c r="BK50" s="33">
        <v>6.34</v>
      </c>
      <c r="BL50" s="33">
        <v>8.26</v>
      </c>
      <c r="BM50" s="33">
        <v>7.13</v>
      </c>
      <c r="BN50" s="33">
        <v>3.69</v>
      </c>
      <c r="BO50" s="33">
        <v>10.43</v>
      </c>
      <c r="BP50" s="33">
        <v>6.39</v>
      </c>
      <c r="BQ50" s="33">
        <v>8.4</v>
      </c>
      <c r="BR50" s="33">
        <v>7.24</v>
      </c>
      <c r="BS50" s="33">
        <v>3.9</v>
      </c>
      <c r="BT50" s="33">
        <v>10.84</v>
      </c>
      <c r="BU50" s="33">
        <v>6.41</v>
      </c>
      <c r="BV50" s="33">
        <v>8.6300000000000008</v>
      </c>
      <c r="BW50" s="33">
        <v>7.48</v>
      </c>
      <c r="BX50" s="33">
        <v>4.3</v>
      </c>
      <c r="BY50" s="33">
        <v>10.130000000000001</v>
      </c>
      <c r="BZ50" s="33">
        <v>6.5</v>
      </c>
      <c r="CA50" s="33">
        <v>8.34</v>
      </c>
      <c r="CB50" s="33">
        <v>7.14</v>
      </c>
      <c r="CC50" s="33">
        <v>3.96</v>
      </c>
      <c r="CD50" s="33">
        <v>10.47</v>
      </c>
      <c r="CE50" s="33">
        <v>6.8</v>
      </c>
      <c r="CF50" s="33">
        <v>8.7200000000000006</v>
      </c>
      <c r="CG50" s="33">
        <v>7.27</v>
      </c>
      <c r="CH50" s="33">
        <v>3.73</v>
      </c>
      <c r="CI50" s="33">
        <v>9.9</v>
      </c>
      <c r="CJ50" s="33">
        <v>6.35</v>
      </c>
      <c r="CK50" s="33">
        <v>8.23</v>
      </c>
      <c r="CL50" s="33">
        <v>6.84</v>
      </c>
      <c r="CM50" s="33">
        <v>3.6</v>
      </c>
    </row>
    <row r="51" spans="1:91" s="547" customFormat="1" ht="12" customHeight="1" x14ac:dyDescent="0.2">
      <c r="A51" s="398" t="s">
        <v>89</v>
      </c>
      <c r="B51" s="582">
        <v>7.54</v>
      </c>
      <c r="C51" s="582">
        <v>5.54</v>
      </c>
      <c r="D51" s="582">
        <v>6.63</v>
      </c>
      <c r="E51" s="398">
        <v>6.06</v>
      </c>
      <c r="F51" s="582">
        <v>3.3</v>
      </c>
      <c r="G51" s="582">
        <v>7.91</v>
      </c>
      <c r="H51" s="582">
        <v>5.8</v>
      </c>
      <c r="I51" s="582">
        <v>6.93</v>
      </c>
      <c r="J51" s="582">
        <v>6.21</v>
      </c>
      <c r="K51" s="582">
        <v>2.69</v>
      </c>
      <c r="L51" s="582">
        <v>8.8800000000000008</v>
      </c>
      <c r="M51" s="582">
        <v>5.68</v>
      </c>
      <c r="N51" s="582">
        <v>7.31</v>
      </c>
      <c r="O51" s="582">
        <v>6.54</v>
      </c>
      <c r="P51" s="582">
        <v>2.95</v>
      </c>
      <c r="Q51" s="582">
        <v>9.0299999999999994</v>
      </c>
      <c r="R51" s="582">
        <v>5.95</v>
      </c>
      <c r="S51" s="582">
        <v>7.51</v>
      </c>
      <c r="T51" s="582">
        <v>6.64</v>
      </c>
      <c r="U51" s="582">
        <v>3.07</v>
      </c>
      <c r="V51" s="582">
        <v>9.4</v>
      </c>
      <c r="W51" s="582">
        <v>5.9</v>
      </c>
      <c r="X51" s="582">
        <v>7.7</v>
      </c>
      <c r="Y51" s="582">
        <v>6.8</v>
      </c>
      <c r="Z51" s="582">
        <v>3.3</v>
      </c>
      <c r="AA51" s="25">
        <v>9.4</v>
      </c>
      <c r="AB51" s="25">
        <v>5.7</v>
      </c>
      <c r="AC51" s="25">
        <v>7.6</v>
      </c>
      <c r="AD51" s="25">
        <v>6.8</v>
      </c>
      <c r="AE51" s="25">
        <v>3</v>
      </c>
      <c r="AF51" s="33">
        <v>8.18</v>
      </c>
      <c r="AG51" s="28">
        <v>5.2</v>
      </c>
      <c r="AH51" s="28">
        <v>6.72</v>
      </c>
      <c r="AI51" s="28">
        <v>5.97</v>
      </c>
      <c r="AJ51" s="33">
        <v>2.87</v>
      </c>
      <c r="AK51" s="34">
        <v>8.5018094089264089</v>
      </c>
      <c r="AL51" s="34">
        <v>5.4556818181818194</v>
      </c>
      <c r="AM51" s="34">
        <v>6.9332943241661749</v>
      </c>
      <c r="AN51" s="34">
        <v>6.1838975297346748</v>
      </c>
      <c r="AO51" s="34">
        <v>3.4989517819706455</v>
      </c>
      <c r="AP51" s="34">
        <v>9.3000000000000007</v>
      </c>
      <c r="AQ51" s="34">
        <v>5.5</v>
      </c>
      <c r="AR51" s="34">
        <v>7.2</v>
      </c>
      <c r="AS51" s="71">
        <v>6.3</v>
      </c>
      <c r="AT51" s="190">
        <v>3</v>
      </c>
      <c r="AU51" s="71">
        <v>8.2032150591995627</v>
      </c>
      <c r="AV51" s="71">
        <v>4.537100668412986</v>
      </c>
      <c r="AW51" s="71">
        <v>6.6890853591617665</v>
      </c>
      <c r="AX51" s="34">
        <v>5.8330704789274801</v>
      </c>
      <c r="AY51" s="71">
        <v>2.2656845966268699</v>
      </c>
      <c r="AZ51" s="71">
        <v>8.1177120752786518</v>
      </c>
      <c r="BA51" s="71">
        <v>4.546703429660945</v>
      </c>
      <c r="BB51" s="191">
        <v>6.6480716212238811</v>
      </c>
      <c r="BC51" s="191">
        <v>5.8058306699063378</v>
      </c>
      <c r="BD51" s="191">
        <v>2.2190904359205375</v>
      </c>
      <c r="BE51" s="33">
        <v>8.3000000000000007</v>
      </c>
      <c r="BF51" s="33">
        <v>3.79</v>
      </c>
      <c r="BG51" s="33">
        <v>6.46</v>
      </c>
      <c r="BH51" s="33">
        <v>5.56</v>
      </c>
      <c r="BI51" s="193">
        <v>1.91</v>
      </c>
      <c r="BJ51" s="33">
        <v>8.66</v>
      </c>
      <c r="BK51" s="33">
        <v>4.34</v>
      </c>
      <c r="BL51" s="33">
        <v>6.9</v>
      </c>
      <c r="BM51" s="33">
        <v>5.95</v>
      </c>
      <c r="BN51" s="33">
        <v>2.2599999999999998</v>
      </c>
      <c r="BO51" s="33">
        <v>8.64</v>
      </c>
      <c r="BP51" s="33">
        <v>5.04</v>
      </c>
      <c r="BQ51" s="33">
        <v>7.2</v>
      </c>
      <c r="BR51" s="33">
        <v>6.17</v>
      </c>
      <c r="BS51" s="33">
        <v>2.4300000000000002</v>
      </c>
      <c r="BT51" s="33">
        <v>8.6300000000000008</v>
      </c>
      <c r="BU51" s="33">
        <v>5.0199999999999996</v>
      </c>
      <c r="BV51" s="33">
        <v>7.2</v>
      </c>
      <c r="BW51" s="33">
        <v>6.11</v>
      </c>
      <c r="BX51" s="33">
        <v>2.29</v>
      </c>
      <c r="BY51" s="33">
        <v>9.27</v>
      </c>
      <c r="BZ51" s="33">
        <v>4.71</v>
      </c>
      <c r="CA51" s="33">
        <v>7.49</v>
      </c>
      <c r="CB51" s="33">
        <v>6.37</v>
      </c>
      <c r="CC51" s="33">
        <v>2.61</v>
      </c>
      <c r="CD51" s="33">
        <v>9.6199999999999992</v>
      </c>
      <c r="CE51" s="33">
        <v>5.36</v>
      </c>
      <c r="CF51" s="33">
        <v>7.58</v>
      </c>
      <c r="CG51" s="33">
        <v>6.04</v>
      </c>
      <c r="CH51" s="33">
        <v>2.27</v>
      </c>
      <c r="CI51" s="33">
        <v>9.6199999999999992</v>
      </c>
      <c r="CJ51" s="33">
        <v>5.41</v>
      </c>
      <c r="CK51" s="33">
        <v>7.63</v>
      </c>
      <c r="CL51" s="33">
        <v>6.21</v>
      </c>
      <c r="CM51" s="33">
        <v>2.9</v>
      </c>
    </row>
    <row r="52" spans="1:91" s="547" customFormat="1" ht="12" customHeight="1" x14ac:dyDescent="0.2">
      <c r="A52" s="398" t="s">
        <v>69</v>
      </c>
      <c r="B52" s="582">
        <v>9.64</v>
      </c>
      <c r="C52" s="582">
        <v>6.6</v>
      </c>
      <c r="D52" s="582">
        <v>8.14</v>
      </c>
      <c r="E52" s="398">
        <v>7.24</v>
      </c>
      <c r="F52" s="582">
        <v>3.55</v>
      </c>
      <c r="G52" s="582">
        <v>10.130000000000001</v>
      </c>
      <c r="H52" s="582">
        <v>6.42</v>
      </c>
      <c r="I52" s="582">
        <v>8.25</v>
      </c>
      <c r="J52" s="582">
        <v>7.25</v>
      </c>
      <c r="K52" s="582">
        <v>3.8</v>
      </c>
      <c r="L52" s="582">
        <v>10.16</v>
      </c>
      <c r="M52" s="582">
        <v>6.15</v>
      </c>
      <c r="N52" s="582">
        <v>8.06</v>
      </c>
      <c r="O52" s="582">
        <v>6.97</v>
      </c>
      <c r="P52" s="582">
        <v>3.82</v>
      </c>
      <c r="Q52" s="582">
        <v>10.1</v>
      </c>
      <c r="R52" s="582">
        <v>6.48</v>
      </c>
      <c r="S52" s="582">
        <v>8.14</v>
      </c>
      <c r="T52" s="582">
        <v>7.11</v>
      </c>
      <c r="U52" s="582">
        <v>4.0599999999999996</v>
      </c>
      <c r="V52" s="582">
        <v>10</v>
      </c>
      <c r="W52" s="582">
        <v>6.4</v>
      </c>
      <c r="X52" s="582">
        <v>8.1</v>
      </c>
      <c r="Y52" s="582">
        <v>7.1</v>
      </c>
      <c r="Z52" s="582">
        <v>3.7</v>
      </c>
      <c r="AA52" s="25">
        <v>10.6</v>
      </c>
      <c r="AB52" s="25">
        <v>6.6</v>
      </c>
      <c r="AC52" s="25">
        <v>8.5</v>
      </c>
      <c r="AD52" s="25">
        <v>7.5</v>
      </c>
      <c r="AE52" s="25">
        <v>4.2</v>
      </c>
      <c r="AF52" s="33">
        <v>10.71</v>
      </c>
      <c r="AG52" s="28">
        <v>6.72</v>
      </c>
      <c r="AH52" s="28">
        <v>8.65</v>
      </c>
      <c r="AI52" s="28">
        <v>7.63</v>
      </c>
      <c r="AJ52" s="33">
        <v>4.29</v>
      </c>
      <c r="AK52" s="34">
        <v>10.793975903614449</v>
      </c>
      <c r="AL52" s="34">
        <v>7.2771493212669762</v>
      </c>
      <c r="AM52" s="34">
        <v>8.9801633605600699</v>
      </c>
      <c r="AN52" s="34">
        <v>7.9574279379157389</v>
      </c>
      <c r="AO52" s="34">
        <v>4.717190388170061</v>
      </c>
      <c r="AP52" s="34">
        <v>10.6</v>
      </c>
      <c r="AQ52" s="34">
        <v>7.3</v>
      </c>
      <c r="AR52" s="34">
        <v>8.9</v>
      </c>
      <c r="AS52" s="71">
        <v>7.8</v>
      </c>
      <c r="AT52" s="190">
        <v>4.5999999999999996</v>
      </c>
      <c r="AU52" s="71">
        <v>10.120247779716006</v>
      </c>
      <c r="AV52" s="71">
        <v>6.8461597420393936</v>
      </c>
      <c r="AW52" s="71">
        <v>8.4840601078066289</v>
      </c>
      <c r="AX52" s="34">
        <v>7.4628355803665603</v>
      </c>
      <c r="AY52" s="71">
        <v>4.580402605095415</v>
      </c>
      <c r="AZ52" s="71">
        <v>10.333014677885927</v>
      </c>
      <c r="BA52" s="71">
        <v>6.8610224907014707</v>
      </c>
      <c r="BB52" s="191">
        <v>8.5983119142794671</v>
      </c>
      <c r="BC52" s="191">
        <v>7.4847499366361658</v>
      </c>
      <c r="BD52" s="191">
        <v>4.3739284466031654</v>
      </c>
      <c r="BE52" s="33">
        <v>10.59</v>
      </c>
      <c r="BF52" s="33">
        <v>7.03</v>
      </c>
      <c r="BG52" s="33">
        <v>8.82</v>
      </c>
      <c r="BH52" s="33">
        <v>7.62</v>
      </c>
      <c r="BI52" s="193">
        <v>4.4400000000000004</v>
      </c>
      <c r="BJ52" s="33">
        <v>10.64</v>
      </c>
      <c r="BK52" s="33">
        <v>7.49</v>
      </c>
      <c r="BL52" s="33">
        <v>9.08</v>
      </c>
      <c r="BM52" s="33">
        <v>7.8</v>
      </c>
      <c r="BN52" s="33">
        <v>4.5599999999999996</v>
      </c>
      <c r="BO52" s="33">
        <v>10.69</v>
      </c>
      <c r="BP52" s="33">
        <v>7.62</v>
      </c>
      <c r="BQ52" s="33">
        <v>9.18</v>
      </c>
      <c r="BR52" s="33">
        <v>7.85</v>
      </c>
      <c r="BS52" s="33">
        <v>4.66</v>
      </c>
      <c r="BT52" s="33">
        <v>10.94</v>
      </c>
      <c r="BU52" s="33">
        <v>7.76</v>
      </c>
      <c r="BV52" s="33">
        <v>9.39</v>
      </c>
      <c r="BW52" s="33">
        <v>8.08</v>
      </c>
      <c r="BX52" s="33">
        <v>5.09</v>
      </c>
      <c r="BY52" s="33">
        <v>10.73</v>
      </c>
      <c r="BZ52" s="33">
        <v>7.99</v>
      </c>
      <c r="CA52" s="33">
        <v>9.42</v>
      </c>
      <c r="CB52" s="33">
        <v>7.94</v>
      </c>
      <c r="CC52" s="33">
        <v>4.75</v>
      </c>
      <c r="CD52" s="33">
        <v>11.49</v>
      </c>
      <c r="CE52" s="33">
        <v>8.5299999999999994</v>
      </c>
      <c r="CF52" s="33">
        <v>10.07</v>
      </c>
      <c r="CG52" s="33">
        <v>8.57</v>
      </c>
      <c r="CH52" s="33">
        <v>4.93</v>
      </c>
      <c r="CI52" s="33">
        <v>11.36</v>
      </c>
      <c r="CJ52" s="33">
        <v>8.27</v>
      </c>
      <c r="CK52" s="33">
        <v>9.9</v>
      </c>
      <c r="CL52" s="33">
        <v>8.43</v>
      </c>
      <c r="CM52" s="33">
        <v>5.07</v>
      </c>
    </row>
    <row r="53" spans="1:91" s="547" customFormat="1" ht="12" customHeight="1" x14ac:dyDescent="0.2">
      <c r="A53" s="398" t="s">
        <v>120</v>
      </c>
      <c r="B53" s="582">
        <v>9.9</v>
      </c>
      <c r="C53" s="582">
        <v>7.07</v>
      </c>
      <c r="D53" s="582">
        <v>8.49</v>
      </c>
      <c r="E53" s="398">
        <v>7.47</v>
      </c>
      <c r="F53" s="582">
        <v>4.1500000000000004</v>
      </c>
      <c r="G53" s="582">
        <v>10.11</v>
      </c>
      <c r="H53" s="582">
        <v>6.77</v>
      </c>
      <c r="I53" s="582">
        <v>8.3699999999999992</v>
      </c>
      <c r="J53" s="582">
        <v>7.37</v>
      </c>
      <c r="K53" s="582">
        <v>4.3</v>
      </c>
      <c r="L53" s="582">
        <v>9.92</v>
      </c>
      <c r="M53" s="582">
        <v>6.86</v>
      </c>
      <c r="N53" s="582">
        <v>8.26</v>
      </c>
      <c r="O53" s="582">
        <v>7.29</v>
      </c>
      <c r="P53" s="582">
        <v>4.26</v>
      </c>
      <c r="Q53" s="582">
        <v>10.52</v>
      </c>
      <c r="R53" s="582">
        <v>7</v>
      </c>
      <c r="S53" s="582">
        <v>8.6199999999999992</v>
      </c>
      <c r="T53" s="582">
        <v>7.66</v>
      </c>
      <c r="U53" s="582">
        <v>4.32</v>
      </c>
      <c r="V53" s="582">
        <v>10.8</v>
      </c>
      <c r="W53" s="582">
        <v>7.1</v>
      </c>
      <c r="X53" s="582">
        <v>8.8000000000000007</v>
      </c>
      <c r="Y53" s="582">
        <v>7.8</v>
      </c>
      <c r="Z53" s="582">
        <v>4.3</v>
      </c>
      <c r="AA53" s="25">
        <v>10.8</v>
      </c>
      <c r="AB53" s="25">
        <v>7.1</v>
      </c>
      <c r="AC53" s="25">
        <v>8.8000000000000007</v>
      </c>
      <c r="AD53" s="25">
        <v>7.7</v>
      </c>
      <c r="AE53" s="25">
        <v>4.7</v>
      </c>
      <c r="AF53" s="33">
        <v>10.220000000000001</v>
      </c>
      <c r="AG53" s="28">
        <v>6.71</v>
      </c>
      <c r="AH53" s="28">
        <v>8.31</v>
      </c>
      <c r="AI53" s="28">
        <v>7.36</v>
      </c>
      <c r="AJ53" s="33">
        <v>4.41</v>
      </c>
      <c r="AK53" s="34">
        <v>10.431914893617032</v>
      </c>
      <c r="AL53" s="34">
        <v>5.3146362839614412</v>
      </c>
      <c r="AM53" s="34">
        <v>7.6261412782316134</v>
      </c>
      <c r="AN53" s="34">
        <v>7.0165551250440235</v>
      </c>
      <c r="AO53" s="34">
        <v>5.3430079155672869</v>
      </c>
      <c r="AP53" s="34">
        <v>10.7</v>
      </c>
      <c r="AQ53" s="34">
        <v>6.8</v>
      </c>
      <c r="AR53" s="34">
        <v>8.5</v>
      </c>
      <c r="AS53" s="71">
        <v>7.5</v>
      </c>
      <c r="AT53" s="190">
        <v>4.8</v>
      </c>
      <c r="AU53" s="71">
        <v>10.005362092021057</v>
      </c>
      <c r="AV53" s="71">
        <v>6.3710817198230476</v>
      </c>
      <c r="AW53" s="71">
        <v>8.1048837341014277</v>
      </c>
      <c r="AX53" s="34">
        <v>7.0603938795863224</v>
      </c>
      <c r="AY53" s="71">
        <v>4.5938496838816603</v>
      </c>
      <c r="AZ53" s="71">
        <v>10.054932181186077</v>
      </c>
      <c r="BA53" s="71">
        <v>6.5120265343966697</v>
      </c>
      <c r="BB53" s="191">
        <v>8.2017845015184463</v>
      </c>
      <c r="BC53" s="191">
        <v>7.1212211437417441</v>
      </c>
      <c r="BD53" s="191">
        <v>4.4626276235544484</v>
      </c>
      <c r="BE53" s="33">
        <v>10.4</v>
      </c>
      <c r="BF53" s="33">
        <v>6.35</v>
      </c>
      <c r="BG53" s="33">
        <v>8.2799999999999994</v>
      </c>
      <c r="BH53" s="33">
        <v>7.11</v>
      </c>
      <c r="BI53" s="193">
        <v>4.38</v>
      </c>
      <c r="BJ53" s="33">
        <v>10.57</v>
      </c>
      <c r="BK53" s="33">
        <v>6.35</v>
      </c>
      <c r="BL53" s="33">
        <v>8.3800000000000008</v>
      </c>
      <c r="BM53" s="33">
        <v>7.16</v>
      </c>
      <c r="BN53" s="33">
        <v>4.46</v>
      </c>
      <c r="BO53" s="33">
        <v>10.72</v>
      </c>
      <c r="BP53" s="33">
        <v>7.08</v>
      </c>
      <c r="BQ53" s="33">
        <v>8.84</v>
      </c>
      <c r="BR53" s="33">
        <v>7.52</v>
      </c>
      <c r="BS53" s="33">
        <v>4.75</v>
      </c>
      <c r="BT53" s="33">
        <v>10.99</v>
      </c>
      <c r="BU53" s="33">
        <v>7.22</v>
      </c>
      <c r="BV53" s="33">
        <v>9.06</v>
      </c>
      <c r="BW53" s="33">
        <v>7.65</v>
      </c>
      <c r="BX53" s="33">
        <v>4.83</v>
      </c>
      <c r="BY53" s="33">
        <v>10.82</v>
      </c>
      <c r="BZ53" s="33">
        <v>7.75</v>
      </c>
      <c r="CA53" s="33">
        <v>9.27</v>
      </c>
      <c r="CB53" s="33">
        <v>7.77</v>
      </c>
      <c r="CC53" s="33">
        <v>4.9400000000000004</v>
      </c>
      <c r="CD53" s="33">
        <v>10.97</v>
      </c>
      <c r="CE53" s="33">
        <v>8.09</v>
      </c>
      <c r="CF53" s="33">
        <v>9.58</v>
      </c>
      <c r="CG53" s="33">
        <v>8.2200000000000006</v>
      </c>
      <c r="CH53" s="33">
        <v>4.97</v>
      </c>
      <c r="CI53" s="33">
        <v>10.76</v>
      </c>
      <c r="CJ53" s="33">
        <v>8.18</v>
      </c>
      <c r="CK53" s="33">
        <v>9.5299999999999994</v>
      </c>
      <c r="CL53" s="33">
        <v>8.26</v>
      </c>
      <c r="CM53" s="33">
        <v>5.34</v>
      </c>
    </row>
    <row r="54" spans="1:91" s="547" customFormat="1" ht="12" customHeight="1" x14ac:dyDescent="0.2">
      <c r="A54" s="398" t="s">
        <v>51</v>
      </c>
      <c r="B54" s="582">
        <v>9.92</v>
      </c>
      <c r="C54" s="582">
        <v>6.67</v>
      </c>
      <c r="D54" s="582">
        <v>8.31</v>
      </c>
      <c r="E54" s="398">
        <v>7.48</v>
      </c>
      <c r="F54" s="582">
        <v>3.88</v>
      </c>
      <c r="G54" s="582">
        <v>10.119999999999999</v>
      </c>
      <c r="H54" s="582">
        <v>7.03</v>
      </c>
      <c r="I54" s="582">
        <v>8.5399999999999991</v>
      </c>
      <c r="J54" s="582">
        <v>7.68</v>
      </c>
      <c r="K54" s="582">
        <v>3.87</v>
      </c>
      <c r="L54" s="582">
        <v>10.28</v>
      </c>
      <c r="M54" s="582">
        <v>6.47</v>
      </c>
      <c r="N54" s="582">
        <v>8.34</v>
      </c>
      <c r="O54" s="582">
        <v>7.46</v>
      </c>
      <c r="P54" s="582">
        <v>3.84</v>
      </c>
      <c r="Q54" s="582">
        <v>10.27</v>
      </c>
      <c r="R54" s="582">
        <v>6.36</v>
      </c>
      <c r="S54" s="582">
        <v>8.33</v>
      </c>
      <c r="T54" s="582">
        <v>7.46</v>
      </c>
      <c r="U54" s="582">
        <v>3.82</v>
      </c>
      <c r="V54" s="582">
        <v>10.6</v>
      </c>
      <c r="W54" s="582">
        <v>6.9</v>
      </c>
      <c r="X54" s="582">
        <v>8.6999999999999993</v>
      </c>
      <c r="Y54" s="582">
        <v>8</v>
      </c>
      <c r="Z54" s="582">
        <v>4.4000000000000004</v>
      </c>
      <c r="AA54" s="25">
        <v>10.7</v>
      </c>
      <c r="AB54" s="25">
        <v>7</v>
      </c>
      <c r="AC54" s="25">
        <v>8.8000000000000007</v>
      </c>
      <c r="AD54" s="25">
        <v>7.8</v>
      </c>
      <c r="AE54" s="25">
        <v>4.2</v>
      </c>
      <c r="AF54" s="33">
        <v>10.15</v>
      </c>
      <c r="AG54" s="28">
        <v>6.57</v>
      </c>
      <c r="AH54" s="28">
        <v>8.33</v>
      </c>
      <c r="AI54" s="28">
        <v>7.35</v>
      </c>
      <c r="AJ54" s="33">
        <v>3.84</v>
      </c>
      <c r="AK54" s="34">
        <v>10.014778325123158</v>
      </c>
      <c r="AL54" s="34">
        <v>6.2171893147502928</v>
      </c>
      <c r="AM54" s="34">
        <v>8.0603705917513206</v>
      </c>
      <c r="AN54" s="34">
        <v>7.1079679396511004</v>
      </c>
      <c r="AO54" s="34">
        <v>3.5513392857142883</v>
      </c>
      <c r="AP54" s="34">
        <v>9.8000000000000007</v>
      </c>
      <c r="AQ54" s="34">
        <v>5.9</v>
      </c>
      <c r="AR54" s="34">
        <v>7.7</v>
      </c>
      <c r="AS54" s="71">
        <v>6.9</v>
      </c>
      <c r="AT54" s="190">
        <v>3.7</v>
      </c>
      <c r="AU54" s="71">
        <v>10.490654970154283</v>
      </c>
      <c r="AV54" s="71">
        <v>7.6840164580042565</v>
      </c>
      <c r="AW54" s="71">
        <v>9.128559958815325</v>
      </c>
      <c r="AX54" s="34">
        <v>6.7603394869205431</v>
      </c>
      <c r="AY54" s="71">
        <v>5.1450745237748592</v>
      </c>
      <c r="AZ54" s="71">
        <v>9.59747719781695</v>
      </c>
      <c r="BA54" s="71">
        <v>6.0652950906203582</v>
      </c>
      <c r="BB54" s="191">
        <v>7.8956270700460083</v>
      </c>
      <c r="BC54" s="191">
        <v>6.876139985665759</v>
      </c>
      <c r="BD54" s="191">
        <v>3.6191312580750412</v>
      </c>
      <c r="BE54" s="33">
        <v>10.24</v>
      </c>
      <c r="BF54" s="33">
        <v>6.36</v>
      </c>
      <c r="BG54" s="33">
        <v>8.3699999999999992</v>
      </c>
      <c r="BH54" s="33">
        <v>7.29</v>
      </c>
      <c r="BI54" s="193">
        <v>4.04</v>
      </c>
      <c r="BJ54" s="33">
        <v>10.37</v>
      </c>
      <c r="BK54" s="33">
        <v>6.31</v>
      </c>
      <c r="BL54" s="33">
        <v>8.42</v>
      </c>
      <c r="BM54" s="33">
        <v>7.24</v>
      </c>
      <c r="BN54" s="33">
        <v>3.85</v>
      </c>
      <c r="BO54" s="33">
        <v>10.39</v>
      </c>
      <c r="BP54" s="33">
        <v>6.6</v>
      </c>
      <c r="BQ54" s="33">
        <v>8.6</v>
      </c>
      <c r="BR54" s="33">
        <v>7.32</v>
      </c>
      <c r="BS54" s="33">
        <v>3.8</v>
      </c>
      <c r="BT54" s="33">
        <v>10.48</v>
      </c>
      <c r="BU54" s="33">
        <v>6.68</v>
      </c>
      <c r="BV54" s="33">
        <v>8.68</v>
      </c>
      <c r="BW54" s="33">
        <v>7.4</v>
      </c>
      <c r="BX54" s="33">
        <v>4.1100000000000003</v>
      </c>
      <c r="BY54" s="33">
        <v>10.62</v>
      </c>
      <c r="BZ54" s="33">
        <v>7.12</v>
      </c>
      <c r="CA54" s="33">
        <v>8.99</v>
      </c>
      <c r="CB54" s="33">
        <v>7.7</v>
      </c>
      <c r="CC54" s="33">
        <v>4.5199999999999996</v>
      </c>
      <c r="CD54" s="33">
        <v>10.45</v>
      </c>
      <c r="CE54" s="33">
        <v>7.29</v>
      </c>
      <c r="CF54" s="33">
        <v>8.93</v>
      </c>
      <c r="CG54" s="33">
        <v>7.58</v>
      </c>
      <c r="CH54" s="33">
        <v>4.3</v>
      </c>
      <c r="CI54" s="33">
        <v>10.85</v>
      </c>
      <c r="CJ54" s="33">
        <v>7.58</v>
      </c>
      <c r="CK54" s="33">
        <v>9.3000000000000007</v>
      </c>
      <c r="CL54" s="33">
        <v>7.89</v>
      </c>
      <c r="CM54" s="33">
        <v>4.6399999999999997</v>
      </c>
    </row>
    <row r="55" spans="1:91" s="547" customFormat="1" ht="12" customHeight="1" x14ac:dyDescent="0.2">
      <c r="A55" s="398" t="s">
        <v>63</v>
      </c>
      <c r="B55" s="582">
        <v>8.93</v>
      </c>
      <c r="C55" s="582">
        <v>6.16</v>
      </c>
      <c r="D55" s="582">
        <v>7.74</v>
      </c>
      <c r="E55" s="398">
        <v>7.17</v>
      </c>
      <c r="F55" s="582">
        <v>4.09</v>
      </c>
      <c r="G55" s="582">
        <v>8.2899999999999991</v>
      </c>
      <c r="H55" s="582">
        <v>6.23</v>
      </c>
      <c r="I55" s="582">
        <v>7.28</v>
      </c>
      <c r="J55" s="582">
        <v>6.71</v>
      </c>
      <c r="K55" s="582">
        <v>4.0999999999999996</v>
      </c>
      <c r="L55" s="582">
        <v>7.8</v>
      </c>
      <c r="M55" s="582">
        <v>5.43</v>
      </c>
      <c r="N55" s="582">
        <v>6.68</v>
      </c>
      <c r="O55" s="582">
        <v>6.18</v>
      </c>
      <c r="P55" s="582">
        <v>3.67</v>
      </c>
      <c r="Q55" s="582">
        <v>8.49</v>
      </c>
      <c r="R55" s="582">
        <v>5.82</v>
      </c>
      <c r="S55" s="582">
        <v>7.14</v>
      </c>
      <c r="T55" s="582">
        <v>6.5</v>
      </c>
      <c r="U55" s="582">
        <v>3.72</v>
      </c>
      <c r="V55" s="582">
        <v>7.8</v>
      </c>
      <c r="W55" s="582">
        <v>6.5</v>
      </c>
      <c r="X55" s="582">
        <v>7.2</v>
      </c>
      <c r="Y55" s="582">
        <v>6.6</v>
      </c>
      <c r="Z55" s="582">
        <v>3.9</v>
      </c>
      <c r="AA55" s="25">
        <v>7.6</v>
      </c>
      <c r="AB55" s="25">
        <v>6.2</v>
      </c>
      <c r="AC55" s="25">
        <v>6.9</v>
      </c>
      <c r="AD55" s="25">
        <v>6.3</v>
      </c>
      <c r="AE55" s="25">
        <v>3.8</v>
      </c>
      <c r="AF55" s="33">
        <v>8.07</v>
      </c>
      <c r="AG55" s="28">
        <v>5.9</v>
      </c>
      <c r="AH55" s="28">
        <v>7.09</v>
      </c>
      <c r="AI55" s="28">
        <v>6.54</v>
      </c>
      <c r="AJ55" s="33">
        <v>3.99</v>
      </c>
      <c r="AK55" s="34">
        <v>8.5166475315729162</v>
      </c>
      <c r="AL55" s="34">
        <v>5.9331651954602753</v>
      </c>
      <c r="AM55" s="34">
        <v>7.2854567307692273</v>
      </c>
      <c r="AN55" s="34">
        <v>6.6495851634943914</v>
      </c>
      <c r="AO55" s="34">
        <v>3.901298701298701</v>
      </c>
      <c r="AP55" s="34">
        <v>8.6999999999999993</v>
      </c>
      <c r="AQ55" s="34">
        <v>5.8</v>
      </c>
      <c r="AR55" s="34">
        <v>7.3</v>
      </c>
      <c r="AS55" s="71">
        <v>6.7</v>
      </c>
      <c r="AT55" s="190">
        <v>4.3</v>
      </c>
      <c r="AU55" s="71">
        <v>16.244222764088885</v>
      </c>
      <c r="AV55" s="71">
        <v>9.1026010462037448</v>
      </c>
      <c r="AW55" s="71">
        <v>13.310140849738922</v>
      </c>
      <c r="AX55" s="34">
        <v>6.5312340511016274</v>
      </c>
      <c r="AY55" s="71">
        <v>3.9034002511173891</v>
      </c>
      <c r="AZ55" s="71">
        <v>8.5684459290103341</v>
      </c>
      <c r="BA55" s="71">
        <v>5.7423011305121294</v>
      </c>
      <c r="BB55" s="191">
        <v>7.3996627143698692</v>
      </c>
      <c r="BC55" s="191">
        <v>6.605548648500764</v>
      </c>
      <c r="BD55" s="191">
        <v>3.320711046998424</v>
      </c>
      <c r="BE55" s="33">
        <v>9.1300000000000008</v>
      </c>
      <c r="BF55" s="33">
        <v>5.96</v>
      </c>
      <c r="BG55" s="33">
        <v>7.79</v>
      </c>
      <c r="BH55" s="33">
        <v>6.97</v>
      </c>
      <c r="BI55" s="193">
        <v>3.86</v>
      </c>
      <c r="BJ55" s="33">
        <v>8.7899999999999991</v>
      </c>
      <c r="BK55" s="33">
        <v>5.7</v>
      </c>
      <c r="BL55" s="33">
        <v>7.51</v>
      </c>
      <c r="BM55" s="33">
        <v>6.79</v>
      </c>
      <c r="BN55" s="33">
        <v>4.1500000000000004</v>
      </c>
      <c r="BO55" s="33">
        <v>8.8699999999999992</v>
      </c>
      <c r="BP55" s="33">
        <v>6.09</v>
      </c>
      <c r="BQ55" s="33">
        <v>7.73</v>
      </c>
      <c r="BR55" s="33">
        <v>6.97</v>
      </c>
      <c r="BS55" s="33">
        <v>4.28</v>
      </c>
      <c r="BT55" s="33">
        <v>9.19</v>
      </c>
      <c r="BU55" s="33">
        <v>6.18</v>
      </c>
      <c r="BV55" s="33">
        <v>7.99</v>
      </c>
      <c r="BW55" s="33">
        <v>7.15</v>
      </c>
      <c r="BX55" s="33">
        <v>4.32</v>
      </c>
      <c r="BY55" s="33">
        <v>9.24</v>
      </c>
      <c r="BZ55" s="33">
        <v>6.86</v>
      </c>
      <c r="CA55" s="33">
        <v>8.2899999999999991</v>
      </c>
      <c r="CB55" s="33">
        <v>7.24</v>
      </c>
      <c r="CC55" s="33">
        <v>3.82</v>
      </c>
      <c r="CD55" s="33">
        <v>8.89</v>
      </c>
      <c r="CE55" s="33">
        <v>6.4</v>
      </c>
      <c r="CF55" s="33">
        <v>7.7</v>
      </c>
      <c r="CG55" s="33">
        <v>6.63</v>
      </c>
      <c r="CH55" s="33">
        <v>4.03</v>
      </c>
      <c r="CI55" s="33">
        <v>8.59</v>
      </c>
      <c r="CJ55" s="33">
        <v>6.61</v>
      </c>
      <c r="CK55" s="33">
        <v>7.67</v>
      </c>
      <c r="CL55" s="33">
        <v>6.71</v>
      </c>
      <c r="CM55" s="33">
        <v>4.42</v>
      </c>
    </row>
    <row r="56" spans="1:91" s="547" customFormat="1" ht="12" customHeight="1" x14ac:dyDescent="0.2">
      <c r="A56" s="398" t="s">
        <v>110</v>
      </c>
      <c r="B56" s="582">
        <v>9.5</v>
      </c>
      <c r="C56" s="582">
        <v>6.32</v>
      </c>
      <c r="D56" s="582">
        <v>7.74</v>
      </c>
      <c r="E56" s="398">
        <v>6.89</v>
      </c>
      <c r="F56" s="582">
        <v>3.99</v>
      </c>
      <c r="G56" s="582">
        <v>9.75</v>
      </c>
      <c r="H56" s="582">
        <v>6.41</v>
      </c>
      <c r="I56" s="582">
        <v>7.83</v>
      </c>
      <c r="J56" s="582">
        <v>6.93</v>
      </c>
      <c r="K56" s="582">
        <v>4.22</v>
      </c>
      <c r="L56" s="582">
        <v>10.47</v>
      </c>
      <c r="M56" s="582">
        <v>6.31</v>
      </c>
      <c r="N56" s="582">
        <v>8.27</v>
      </c>
      <c r="O56" s="582">
        <v>7.23</v>
      </c>
      <c r="P56" s="582">
        <v>4.0999999999999996</v>
      </c>
      <c r="Q56" s="582">
        <v>10.28</v>
      </c>
      <c r="R56" s="582">
        <v>6.41</v>
      </c>
      <c r="S56" s="582">
        <v>8.1999999999999993</v>
      </c>
      <c r="T56" s="582">
        <v>7.19</v>
      </c>
      <c r="U56" s="582">
        <v>4.1900000000000004</v>
      </c>
      <c r="V56" s="582">
        <v>10.5</v>
      </c>
      <c r="W56" s="582">
        <v>6.1</v>
      </c>
      <c r="X56" s="582">
        <v>8.1</v>
      </c>
      <c r="Y56" s="582">
        <v>7.1</v>
      </c>
      <c r="Z56" s="582">
        <v>4.2</v>
      </c>
      <c r="AA56" s="25">
        <v>10.9</v>
      </c>
      <c r="AB56" s="25">
        <v>7.3</v>
      </c>
      <c r="AC56" s="25">
        <v>8.8000000000000007</v>
      </c>
      <c r="AD56" s="25">
        <v>7.7</v>
      </c>
      <c r="AE56" s="25">
        <v>4.7</v>
      </c>
      <c r="AF56" s="33">
        <v>10.43</v>
      </c>
      <c r="AG56" s="28">
        <v>7.2</v>
      </c>
      <c r="AH56" s="28">
        <v>8.66</v>
      </c>
      <c r="AI56" s="28">
        <v>7.68</v>
      </c>
      <c r="AJ56" s="33">
        <v>4.33</v>
      </c>
      <c r="AK56" s="34">
        <v>10.57567185289958</v>
      </c>
      <c r="AL56" s="34">
        <v>7.1029411764705914</v>
      </c>
      <c r="AM56" s="34">
        <v>8.5828812537673311</v>
      </c>
      <c r="AN56" s="34">
        <v>7.4814814814814916</v>
      </c>
      <c r="AO56" s="34">
        <v>4.1891891891891877</v>
      </c>
      <c r="AP56" s="34">
        <v>10.9</v>
      </c>
      <c r="AQ56" s="34">
        <v>7</v>
      </c>
      <c r="AR56" s="34">
        <v>8.6999999999999993</v>
      </c>
      <c r="AS56" s="71">
        <v>7.5</v>
      </c>
      <c r="AT56" s="190">
        <v>4.5</v>
      </c>
      <c r="AU56" s="71">
        <v>11.101915170760783</v>
      </c>
      <c r="AV56" s="71">
        <v>6.6710000587376728</v>
      </c>
      <c r="AW56" s="71">
        <v>8.7034046485277852</v>
      </c>
      <c r="AX56" s="34">
        <v>7.3801407579722049</v>
      </c>
      <c r="AY56" s="71">
        <v>4.6486955463073949</v>
      </c>
      <c r="AZ56" s="71">
        <v>10.747460253720408</v>
      </c>
      <c r="BA56" s="71">
        <v>7.1660310010290287</v>
      </c>
      <c r="BB56" s="191">
        <v>8.8078874114775925</v>
      </c>
      <c r="BC56" s="191">
        <v>7.6406068906695834</v>
      </c>
      <c r="BD56" s="191">
        <v>4.5274437853252545</v>
      </c>
      <c r="BE56" s="33">
        <v>10.97</v>
      </c>
      <c r="BF56" s="33">
        <v>7.65</v>
      </c>
      <c r="BG56" s="33">
        <v>9.18</v>
      </c>
      <c r="BH56" s="33">
        <v>7.88</v>
      </c>
      <c r="BI56" s="193">
        <v>4.6100000000000003</v>
      </c>
      <c r="BJ56" s="33">
        <v>10.88</v>
      </c>
      <c r="BK56" s="33">
        <v>7.57</v>
      </c>
      <c r="BL56" s="33">
        <v>9.1</v>
      </c>
      <c r="BM56" s="33">
        <v>7.85</v>
      </c>
      <c r="BN56" s="33">
        <v>4.8600000000000003</v>
      </c>
      <c r="BO56" s="33">
        <v>10.57</v>
      </c>
      <c r="BP56" s="33">
        <v>7.58</v>
      </c>
      <c r="BQ56" s="33">
        <v>8.9700000000000006</v>
      </c>
      <c r="BR56" s="33">
        <v>7.65</v>
      </c>
      <c r="BS56" s="33">
        <v>4.67</v>
      </c>
      <c r="BT56" s="33">
        <v>11.1</v>
      </c>
      <c r="BU56" s="33">
        <v>7.52</v>
      </c>
      <c r="BV56" s="33">
        <v>9.1999999999999993</v>
      </c>
      <c r="BW56" s="33">
        <v>7.75</v>
      </c>
      <c r="BX56" s="33">
        <v>4.6399999999999997</v>
      </c>
      <c r="BY56" s="33">
        <v>11.12</v>
      </c>
      <c r="BZ56" s="33">
        <v>7.42</v>
      </c>
      <c r="CA56" s="33">
        <v>9.19</v>
      </c>
      <c r="CB56" s="33">
        <v>7.74</v>
      </c>
      <c r="CC56" s="33">
        <v>4.78</v>
      </c>
      <c r="CD56" s="33">
        <v>11.15</v>
      </c>
      <c r="CE56" s="33">
        <v>7.92</v>
      </c>
      <c r="CF56" s="33">
        <v>9.59</v>
      </c>
      <c r="CG56" s="33">
        <v>8.3000000000000007</v>
      </c>
      <c r="CH56" s="33">
        <v>5.2</v>
      </c>
      <c r="CI56" s="33">
        <v>11.39</v>
      </c>
      <c r="CJ56" s="33">
        <v>7.97</v>
      </c>
      <c r="CK56" s="33">
        <v>9.76</v>
      </c>
      <c r="CL56" s="33">
        <v>8.2799999999999994</v>
      </c>
      <c r="CM56" s="33">
        <v>4.91</v>
      </c>
    </row>
    <row r="57" spans="1:91" s="547" customFormat="1" ht="12" customHeight="1" x14ac:dyDescent="0.2">
      <c r="A57" s="398" t="s">
        <v>82</v>
      </c>
      <c r="B57" s="582">
        <v>10.49</v>
      </c>
      <c r="C57" s="582">
        <v>6.51</v>
      </c>
      <c r="D57" s="582">
        <v>8.59</v>
      </c>
      <c r="E57" s="398">
        <v>7.64</v>
      </c>
      <c r="F57" s="582">
        <v>4.1500000000000004</v>
      </c>
      <c r="G57" s="582">
        <v>10.87</v>
      </c>
      <c r="H57" s="582">
        <v>6.99</v>
      </c>
      <c r="I57" s="582">
        <v>8.98</v>
      </c>
      <c r="J57" s="582">
        <v>7.94</v>
      </c>
      <c r="K57" s="582">
        <v>4.37</v>
      </c>
      <c r="L57" s="582">
        <v>10.97</v>
      </c>
      <c r="M57" s="582">
        <v>7.48</v>
      </c>
      <c r="N57" s="582">
        <v>9.24</v>
      </c>
      <c r="O57" s="582">
        <v>8.2200000000000006</v>
      </c>
      <c r="P57" s="582">
        <v>4.6100000000000003</v>
      </c>
      <c r="Q57" s="582">
        <v>11.01</v>
      </c>
      <c r="R57" s="582">
        <v>7.46</v>
      </c>
      <c r="S57" s="582">
        <v>9.15</v>
      </c>
      <c r="T57" s="582">
        <v>8.25</v>
      </c>
      <c r="U57" s="582">
        <v>4.8</v>
      </c>
      <c r="V57" s="582">
        <v>11</v>
      </c>
      <c r="W57" s="582">
        <v>7.6</v>
      </c>
      <c r="X57" s="582">
        <v>9.1</v>
      </c>
      <c r="Y57" s="582">
        <v>8.1999999999999993</v>
      </c>
      <c r="Z57" s="582">
        <v>5</v>
      </c>
      <c r="AA57" s="25">
        <v>10.9</v>
      </c>
      <c r="AB57" s="25">
        <v>7.7</v>
      </c>
      <c r="AC57" s="25">
        <v>9.3000000000000007</v>
      </c>
      <c r="AD57" s="25">
        <v>8.3000000000000007</v>
      </c>
      <c r="AE57" s="25">
        <v>4.9000000000000004</v>
      </c>
      <c r="AF57" s="33">
        <v>11.19</v>
      </c>
      <c r="AG57" s="28">
        <v>7.47</v>
      </c>
      <c r="AH57" s="28">
        <v>9.32</v>
      </c>
      <c r="AI57" s="28">
        <v>8.42</v>
      </c>
      <c r="AJ57" s="33">
        <v>5.0199999999999996</v>
      </c>
      <c r="AK57" s="34">
        <v>11.555989583333341</v>
      </c>
      <c r="AL57" s="34">
        <v>8.057754010695179</v>
      </c>
      <c r="AM57" s="34">
        <v>9.6353493834409907</v>
      </c>
      <c r="AN57" s="34">
        <v>8.5906829488919012</v>
      </c>
      <c r="AO57" s="34">
        <v>5.0885826771653555</v>
      </c>
      <c r="AP57" s="34">
        <v>11.7</v>
      </c>
      <c r="AQ57" s="34">
        <v>8</v>
      </c>
      <c r="AR57" s="34">
        <v>9.6999999999999993</v>
      </c>
      <c r="AS57" s="71">
        <v>8.5</v>
      </c>
      <c r="AT57" s="190">
        <v>5</v>
      </c>
      <c r="AU57" s="71">
        <v>11.105332979287541</v>
      </c>
      <c r="AV57" s="71">
        <v>7.335157386404302</v>
      </c>
      <c r="AW57" s="71">
        <v>9.3119809623222451</v>
      </c>
      <c r="AX57" s="34">
        <v>8.2174688269219534</v>
      </c>
      <c r="AY57" s="71">
        <v>4.5467585833108348</v>
      </c>
      <c r="AZ57" s="71">
        <v>11.16450795065923</v>
      </c>
      <c r="BA57" s="71">
        <v>7.5601047872790392</v>
      </c>
      <c r="BB57" s="191">
        <v>9.4542597105594055</v>
      </c>
      <c r="BC57" s="191">
        <v>8.210117186833525</v>
      </c>
      <c r="BD57" s="191">
        <v>4.2668785545745926</v>
      </c>
      <c r="BE57" s="33">
        <v>11.26</v>
      </c>
      <c r="BF57" s="33">
        <v>7.56</v>
      </c>
      <c r="BG57" s="33">
        <v>9.51</v>
      </c>
      <c r="BH57" s="33">
        <v>8.26</v>
      </c>
      <c r="BI57" s="193">
        <v>4.49</v>
      </c>
      <c r="BJ57" s="33">
        <v>11.07</v>
      </c>
      <c r="BK57" s="33">
        <v>7.55</v>
      </c>
      <c r="BL57" s="33">
        <v>9.42</v>
      </c>
      <c r="BM57" s="33">
        <v>8.11</v>
      </c>
      <c r="BN57" s="33">
        <v>4.4000000000000004</v>
      </c>
      <c r="BO57" s="33">
        <v>11.33</v>
      </c>
      <c r="BP57" s="33">
        <v>7.97</v>
      </c>
      <c r="BQ57" s="33">
        <v>9.76</v>
      </c>
      <c r="BR57" s="33">
        <v>8.3699999999999992</v>
      </c>
      <c r="BS57" s="33">
        <v>4.5999999999999996</v>
      </c>
      <c r="BT57" s="33">
        <v>11.31</v>
      </c>
      <c r="BU57" s="33">
        <v>8.58</v>
      </c>
      <c r="BV57" s="33">
        <v>10.050000000000001</v>
      </c>
      <c r="BW57" s="33">
        <v>8.68</v>
      </c>
      <c r="BX57" s="33">
        <v>5.15</v>
      </c>
      <c r="BY57" s="33">
        <v>11.45</v>
      </c>
      <c r="BZ57" s="33">
        <v>8.8699999999999992</v>
      </c>
      <c r="CA57" s="33">
        <v>10.27</v>
      </c>
      <c r="CB57" s="33">
        <v>8.86</v>
      </c>
      <c r="CC57" s="33">
        <v>5.42</v>
      </c>
      <c r="CD57" s="33">
        <v>11.41</v>
      </c>
      <c r="CE57" s="33">
        <v>8.26</v>
      </c>
      <c r="CF57" s="33">
        <v>9.89</v>
      </c>
      <c r="CG57" s="33">
        <v>8.5299999999999994</v>
      </c>
      <c r="CH57" s="33">
        <v>5.26</v>
      </c>
      <c r="CI57" s="33">
        <v>11.39</v>
      </c>
      <c r="CJ57" s="33">
        <v>8.58</v>
      </c>
      <c r="CK57" s="33">
        <v>10.06</v>
      </c>
      <c r="CL57" s="33">
        <v>8.69</v>
      </c>
      <c r="CM57" s="33">
        <v>5.57</v>
      </c>
    </row>
    <row r="58" spans="1:91" s="547" customFormat="1" ht="12" customHeight="1" x14ac:dyDescent="0.2">
      <c r="A58" s="398" t="s">
        <v>81</v>
      </c>
      <c r="B58" s="582">
        <v>9.9700000000000006</v>
      </c>
      <c r="C58" s="582">
        <v>6.6</v>
      </c>
      <c r="D58" s="582">
        <v>8.18</v>
      </c>
      <c r="E58" s="398">
        <v>7.15</v>
      </c>
      <c r="F58" s="582">
        <v>3.77</v>
      </c>
      <c r="G58" s="582">
        <v>10.08</v>
      </c>
      <c r="H58" s="582">
        <v>6.51</v>
      </c>
      <c r="I58" s="582">
        <v>8.11</v>
      </c>
      <c r="J58" s="582">
        <v>7.06</v>
      </c>
      <c r="K58" s="582">
        <v>4.08</v>
      </c>
      <c r="L58" s="582">
        <v>10.119999999999999</v>
      </c>
      <c r="M58" s="582">
        <v>6.28</v>
      </c>
      <c r="N58" s="582">
        <v>7.98</v>
      </c>
      <c r="O58" s="582">
        <v>6.9</v>
      </c>
      <c r="P58" s="582">
        <v>3.77</v>
      </c>
      <c r="Q58" s="582">
        <v>10.08</v>
      </c>
      <c r="R58" s="582">
        <v>6.66</v>
      </c>
      <c r="S58" s="582">
        <v>8.2100000000000009</v>
      </c>
      <c r="T58" s="582">
        <v>7.16</v>
      </c>
      <c r="U58" s="582">
        <v>3.84</v>
      </c>
      <c r="V58" s="582">
        <v>10.3</v>
      </c>
      <c r="W58" s="582">
        <v>7.3</v>
      </c>
      <c r="X58" s="582">
        <v>8.6999999999999993</v>
      </c>
      <c r="Y58" s="582">
        <v>7.5</v>
      </c>
      <c r="Z58" s="582">
        <v>3.8</v>
      </c>
      <c r="AA58" s="25">
        <v>10.3</v>
      </c>
      <c r="AB58" s="25">
        <v>7.5</v>
      </c>
      <c r="AC58" s="25">
        <v>8.8000000000000007</v>
      </c>
      <c r="AD58" s="25">
        <v>7.5</v>
      </c>
      <c r="AE58" s="25">
        <v>4</v>
      </c>
      <c r="AF58" s="33">
        <v>10.41</v>
      </c>
      <c r="AG58" s="28">
        <v>6.94</v>
      </c>
      <c r="AH58" s="28">
        <v>8.4499999999999993</v>
      </c>
      <c r="AI58" s="28">
        <v>7.45</v>
      </c>
      <c r="AJ58" s="33">
        <v>4.45</v>
      </c>
      <c r="AK58" s="34">
        <v>10.393659180977551</v>
      </c>
      <c r="AL58" s="34">
        <v>7.1212765957446829</v>
      </c>
      <c r="AM58" s="34">
        <v>8.5810253388332267</v>
      </c>
      <c r="AN58" s="34">
        <v>7.5066552168312528</v>
      </c>
      <c r="AO58" s="34">
        <v>4.6218354430379671</v>
      </c>
      <c r="AP58" s="34">
        <v>10.7</v>
      </c>
      <c r="AQ58" s="34">
        <v>6.9</v>
      </c>
      <c r="AR58" s="34">
        <v>8.6</v>
      </c>
      <c r="AS58" s="71">
        <v>7.4</v>
      </c>
      <c r="AT58" s="190">
        <v>4.4000000000000004</v>
      </c>
      <c r="AU58" s="71">
        <v>10.480865118109463</v>
      </c>
      <c r="AV58" s="71">
        <v>6.4373157661606699</v>
      </c>
      <c r="AW58" s="71">
        <v>8.3432632687745123</v>
      </c>
      <c r="AX58" s="34">
        <v>7.2122066124982318</v>
      </c>
      <c r="AY58" s="71">
        <v>4.2143363915746512</v>
      </c>
      <c r="AZ58" s="71">
        <v>10.454573627762162</v>
      </c>
      <c r="BA58" s="71">
        <v>6.7302986408745094</v>
      </c>
      <c r="BB58" s="191">
        <v>8.4873175020453182</v>
      </c>
      <c r="BC58" s="191">
        <v>7.2571475257792732</v>
      </c>
      <c r="BD58" s="191">
        <v>4.1709972713345529</v>
      </c>
      <c r="BE58" s="33">
        <v>10.76</v>
      </c>
      <c r="BF58" s="28">
        <v>7.05</v>
      </c>
      <c r="BG58" s="33">
        <v>8.8000000000000007</v>
      </c>
      <c r="BH58" s="33">
        <v>7.52</v>
      </c>
      <c r="BI58" s="192">
        <v>4.46</v>
      </c>
      <c r="BJ58" s="33">
        <v>10.83</v>
      </c>
      <c r="BK58" s="28">
        <v>7.47</v>
      </c>
      <c r="BL58" s="33">
        <v>9.07</v>
      </c>
      <c r="BM58" s="33">
        <v>7.63</v>
      </c>
      <c r="BN58" s="28">
        <v>4.3899999999999997</v>
      </c>
      <c r="BO58" s="33">
        <v>10.89</v>
      </c>
      <c r="BP58" s="28">
        <v>7.76</v>
      </c>
      <c r="BQ58" s="33">
        <v>9.26</v>
      </c>
      <c r="BR58" s="33">
        <v>7.74</v>
      </c>
      <c r="BS58" s="28">
        <v>4.51</v>
      </c>
      <c r="BT58" s="33">
        <v>11.02</v>
      </c>
      <c r="BU58" s="28">
        <v>8.1</v>
      </c>
      <c r="BV58" s="33">
        <v>9.51</v>
      </c>
      <c r="BW58" s="33">
        <v>7.95</v>
      </c>
      <c r="BX58" s="28">
        <v>4.79</v>
      </c>
      <c r="BY58" s="33">
        <v>11.01</v>
      </c>
      <c r="BZ58" s="28">
        <v>8.16</v>
      </c>
      <c r="CA58" s="33">
        <v>9.5500000000000007</v>
      </c>
      <c r="CB58" s="33">
        <v>7.96</v>
      </c>
      <c r="CC58" s="28">
        <v>4.88</v>
      </c>
      <c r="CD58" s="33">
        <v>11.61</v>
      </c>
      <c r="CE58" s="28">
        <v>8.49</v>
      </c>
      <c r="CF58" s="33">
        <v>10.11</v>
      </c>
      <c r="CG58" s="33">
        <v>8.6199999999999992</v>
      </c>
      <c r="CH58" s="28">
        <v>5.0199999999999996</v>
      </c>
      <c r="CI58" s="33">
        <v>11.42</v>
      </c>
      <c r="CJ58" s="28">
        <v>8.76</v>
      </c>
      <c r="CK58" s="33">
        <v>10.17</v>
      </c>
      <c r="CL58" s="33">
        <v>8.65</v>
      </c>
      <c r="CM58" s="28">
        <v>5.13</v>
      </c>
    </row>
    <row r="59" spans="1:91" s="547" customFormat="1" ht="12" customHeight="1" x14ac:dyDescent="0.2">
      <c r="A59" s="398" t="s">
        <v>84</v>
      </c>
      <c r="B59" s="582">
        <v>9.5500000000000007</v>
      </c>
      <c r="C59" s="582">
        <v>6.06</v>
      </c>
      <c r="D59" s="582">
        <v>7.75</v>
      </c>
      <c r="E59" s="398">
        <v>6.91</v>
      </c>
      <c r="F59" s="582">
        <v>3.75</v>
      </c>
      <c r="G59" s="582">
        <v>9.8800000000000008</v>
      </c>
      <c r="H59" s="582">
        <v>6.57</v>
      </c>
      <c r="I59" s="582">
        <v>8.09</v>
      </c>
      <c r="J59" s="582">
        <v>7.18</v>
      </c>
      <c r="K59" s="582">
        <v>3.08</v>
      </c>
      <c r="L59" s="582">
        <v>10.210000000000001</v>
      </c>
      <c r="M59" s="582">
        <v>6.48</v>
      </c>
      <c r="N59" s="582">
        <v>8.24</v>
      </c>
      <c r="O59" s="582">
        <v>7.41</v>
      </c>
      <c r="P59" s="582">
        <v>4.1100000000000003</v>
      </c>
      <c r="Q59" s="582">
        <v>10.199999999999999</v>
      </c>
      <c r="R59" s="582">
        <v>6.52</v>
      </c>
      <c r="S59" s="582">
        <v>8.31</v>
      </c>
      <c r="T59" s="582">
        <v>7.46</v>
      </c>
      <c r="U59" s="582">
        <v>4.1900000000000004</v>
      </c>
      <c r="V59" s="582">
        <v>10.4</v>
      </c>
      <c r="W59" s="582">
        <v>6.6</v>
      </c>
      <c r="X59" s="582">
        <v>8.5</v>
      </c>
      <c r="Y59" s="582">
        <v>7.6</v>
      </c>
      <c r="Z59" s="582">
        <v>4.0999999999999996</v>
      </c>
      <c r="AA59" s="25">
        <v>10.4</v>
      </c>
      <c r="AB59" s="25">
        <v>7.1</v>
      </c>
      <c r="AC59" s="25">
        <v>8.6</v>
      </c>
      <c r="AD59" s="25">
        <v>7.6</v>
      </c>
      <c r="AE59" s="25">
        <v>4.0999999999999996</v>
      </c>
      <c r="AF59" s="33">
        <v>10.220000000000001</v>
      </c>
      <c r="AG59" s="28">
        <v>6.44</v>
      </c>
      <c r="AH59" s="28">
        <v>8.2100000000000009</v>
      </c>
      <c r="AI59" s="28">
        <v>7.23</v>
      </c>
      <c r="AJ59" s="33">
        <v>4.13</v>
      </c>
      <c r="AK59" s="34">
        <v>10.388040712468181</v>
      </c>
      <c r="AL59" s="34">
        <v>6.8695652173913064</v>
      </c>
      <c r="AM59" s="34">
        <v>8.4480593607305838</v>
      </c>
      <c r="AN59" s="34">
        <v>7.640186915887841</v>
      </c>
      <c r="AO59" s="34">
        <v>5.2890365448505063</v>
      </c>
      <c r="AP59" s="34">
        <v>10.5</v>
      </c>
      <c r="AQ59" s="34">
        <v>6.5</v>
      </c>
      <c r="AR59" s="34">
        <v>8.1999999999999993</v>
      </c>
      <c r="AS59" s="71">
        <v>7.2</v>
      </c>
      <c r="AT59" s="190">
        <v>4.5</v>
      </c>
      <c r="AU59" s="71">
        <v>10.512033193267136</v>
      </c>
      <c r="AV59" s="71">
        <v>6.0609504871942539</v>
      </c>
      <c r="AW59" s="71">
        <v>8.2876450648979354</v>
      </c>
      <c r="AX59" s="34">
        <v>7.2671943953059221</v>
      </c>
      <c r="AY59" s="71">
        <v>4.1624190882720553</v>
      </c>
      <c r="AZ59" s="71">
        <v>10.538200706244716</v>
      </c>
      <c r="BA59" s="71">
        <v>6.358885017679003</v>
      </c>
      <c r="BB59" s="191">
        <v>8.4525996307807336</v>
      </c>
      <c r="BC59" s="191">
        <v>7.3751085729567247</v>
      </c>
      <c r="BD59" s="191">
        <v>4.212049057009903</v>
      </c>
      <c r="BE59" s="33">
        <v>10.34</v>
      </c>
      <c r="BF59" s="28">
        <v>6.49</v>
      </c>
      <c r="BG59" s="33">
        <v>8.42</v>
      </c>
      <c r="BH59" s="33">
        <v>7.33</v>
      </c>
      <c r="BI59" s="192">
        <v>4.3</v>
      </c>
      <c r="BJ59" s="33">
        <v>10.67</v>
      </c>
      <c r="BK59" s="28">
        <v>6.47</v>
      </c>
      <c r="BL59" s="33">
        <v>8.59</v>
      </c>
      <c r="BM59" s="33">
        <v>7.36</v>
      </c>
      <c r="BN59" s="28">
        <v>4.12</v>
      </c>
      <c r="BO59" s="33">
        <v>10.71</v>
      </c>
      <c r="BP59" s="28">
        <v>6.53</v>
      </c>
      <c r="BQ59" s="33">
        <v>8.65</v>
      </c>
      <c r="BR59" s="33">
        <v>7.31</v>
      </c>
      <c r="BS59" s="28">
        <v>3.95</v>
      </c>
      <c r="BT59" s="33">
        <v>10.62</v>
      </c>
      <c r="BU59" s="28">
        <v>7.14</v>
      </c>
      <c r="BV59" s="33">
        <v>8.92</v>
      </c>
      <c r="BW59" s="33">
        <v>7.58</v>
      </c>
      <c r="BX59" s="28">
        <v>4.4000000000000004</v>
      </c>
      <c r="BY59" s="33">
        <v>10.96</v>
      </c>
      <c r="BZ59" s="28">
        <v>7.48</v>
      </c>
      <c r="CA59" s="33">
        <v>9.2899999999999991</v>
      </c>
      <c r="CB59" s="33">
        <v>7.89</v>
      </c>
      <c r="CC59" s="28">
        <v>4.7300000000000004</v>
      </c>
      <c r="CD59" s="33">
        <v>11.28</v>
      </c>
      <c r="CE59" s="28">
        <v>8.1</v>
      </c>
      <c r="CF59" s="33">
        <v>9.76</v>
      </c>
      <c r="CG59" s="33">
        <v>8.34</v>
      </c>
      <c r="CH59" s="28">
        <v>4.9000000000000004</v>
      </c>
      <c r="CI59" s="33">
        <v>11.09</v>
      </c>
      <c r="CJ59" s="28">
        <v>8.15</v>
      </c>
      <c r="CK59" s="33">
        <v>9.6999999999999993</v>
      </c>
      <c r="CL59" s="33">
        <v>8.24</v>
      </c>
      <c r="CM59" s="28">
        <v>4.8600000000000003</v>
      </c>
    </row>
    <row r="60" spans="1:91" s="547" customFormat="1" ht="12" customHeight="1" x14ac:dyDescent="0.2">
      <c r="A60" s="398" t="s">
        <v>95</v>
      </c>
      <c r="B60" s="582">
        <v>9.8699999999999992</v>
      </c>
      <c r="C60" s="582">
        <v>6.78</v>
      </c>
      <c r="D60" s="582">
        <v>8.5399999999999991</v>
      </c>
      <c r="E60" s="398">
        <v>7.61</v>
      </c>
      <c r="F60" s="582">
        <v>3.96</v>
      </c>
      <c r="G60" s="582">
        <v>10.06</v>
      </c>
      <c r="H60" s="582">
        <v>7.07</v>
      </c>
      <c r="I60" s="582">
        <v>8.77</v>
      </c>
      <c r="J60" s="582">
        <v>7.89</v>
      </c>
      <c r="K60" s="582">
        <v>4.28</v>
      </c>
      <c r="L60" s="582">
        <v>10.17</v>
      </c>
      <c r="M60" s="582">
        <v>7.18</v>
      </c>
      <c r="N60" s="582">
        <v>8.77</v>
      </c>
      <c r="O60" s="582">
        <v>7.96</v>
      </c>
      <c r="P60" s="582">
        <v>4.3</v>
      </c>
      <c r="Q60" s="582">
        <v>10.050000000000001</v>
      </c>
      <c r="R60" s="582">
        <v>6.97</v>
      </c>
      <c r="S60" s="582">
        <v>8.57</v>
      </c>
      <c r="T60" s="582">
        <v>7.79</v>
      </c>
      <c r="U60" s="582">
        <v>4.3899999999999997</v>
      </c>
      <c r="V60" s="582">
        <v>10</v>
      </c>
      <c r="W60" s="582">
        <v>8</v>
      </c>
      <c r="X60" s="582">
        <v>9</v>
      </c>
      <c r="Y60" s="582">
        <v>8.1999999999999993</v>
      </c>
      <c r="Z60" s="582">
        <v>5</v>
      </c>
      <c r="AA60" s="25">
        <v>10</v>
      </c>
      <c r="AB60" s="25">
        <v>7.8</v>
      </c>
      <c r="AC60" s="25">
        <v>9</v>
      </c>
      <c r="AD60" s="25">
        <v>8.1</v>
      </c>
      <c r="AE60" s="25">
        <v>5</v>
      </c>
      <c r="AF60" s="33">
        <v>10.06</v>
      </c>
      <c r="AG60" s="28">
        <v>6.57</v>
      </c>
      <c r="AH60" s="28">
        <v>8.42</v>
      </c>
      <c r="AI60" s="28">
        <v>7.57</v>
      </c>
      <c r="AJ60" s="33">
        <v>4.2</v>
      </c>
      <c r="AK60" s="34">
        <v>9.937634408602154</v>
      </c>
      <c r="AL60" s="34">
        <v>6.1286894923258481</v>
      </c>
      <c r="AM60" s="34">
        <v>8.1221159257175159</v>
      </c>
      <c r="AN60" s="34">
        <v>7.0842293906810179</v>
      </c>
      <c r="AO60" s="34">
        <v>3.030769230769232</v>
      </c>
      <c r="AP60" s="34">
        <v>10.4</v>
      </c>
      <c r="AQ60" s="34">
        <v>7.2</v>
      </c>
      <c r="AR60" s="34">
        <v>8.9</v>
      </c>
      <c r="AS60" s="71">
        <v>7.9</v>
      </c>
      <c r="AT60" s="190">
        <v>4.3</v>
      </c>
      <c r="AU60" s="71">
        <v>10.387302510951224</v>
      </c>
      <c r="AV60" s="71">
        <v>8.1200863097621578</v>
      </c>
      <c r="AW60" s="71">
        <v>9.3454470678557762</v>
      </c>
      <c r="AX60" s="34">
        <v>8.2124350805569861</v>
      </c>
      <c r="AY60" s="71">
        <v>4.8968849687724445</v>
      </c>
      <c r="AZ60" s="71">
        <v>10.165848429057789</v>
      </c>
      <c r="BA60" s="71">
        <v>7.5330082621333192</v>
      </c>
      <c r="BB60" s="191">
        <v>8.9366714345720588</v>
      </c>
      <c r="BC60" s="191">
        <v>8.034630770261078</v>
      </c>
      <c r="BD60" s="191">
        <v>4.8857402922291273</v>
      </c>
      <c r="BE60" s="33">
        <v>10.16</v>
      </c>
      <c r="BF60" s="28">
        <v>7.21</v>
      </c>
      <c r="BG60" s="33">
        <v>8.7799999999999994</v>
      </c>
      <c r="BH60" s="33">
        <v>7.85</v>
      </c>
      <c r="BI60" s="192">
        <v>4.7</v>
      </c>
      <c r="BJ60" s="33">
        <v>9.9</v>
      </c>
      <c r="BK60" s="28">
        <v>7.94</v>
      </c>
      <c r="BL60" s="33">
        <v>8.98</v>
      </c>
      <c r="BM60" s="33">
        <v>8.0399999999999991</v>
      </c>
      <c r="BN60" s="28">
        <v>5.0199999999999996</v>
      </c>
      <c r="BO60" s="33">
        <v>10.220000000000001</v>
      </c>
      <c r="BP60" s="28">
        <v>8.16</v>
      </c>
      <c r="BQ60" s="33">
        <v>9.25</v>
      </c>
      <c r="BR60" s="33">
        <v>8.32</v>
      </c>
      <c r="BS60" s="28">
        <v>5.45</v>
      </c>
      <c r="BT60" s="33">
        <v>10</v>
      </c>
      <c r="BU60" s="28">
        <v>8.0299999999999994</v>
      </c>
      <c r="BV60" s="33">
        <v>9.08</v>
      </c>
      <c r="BW60" s="33">
        <v>8.0500000000000007</v>
      </c>
      <c r="BX60" s="28">
        <v>5.0199999999999996</v>
      </c>
      <c r="BY60" s="33">
        <v>10.72</v>
      </c>
      <c r="BZ60" s="28">
        <v>8.16</v>
      </c>
      <c r="CA60" s="33">
        <v>9.52</v>
      </c>
      <c r="CB60" s="33">
        <v>8.43</v>
      </c>
      <c r="CC60" s="28">
        <v>5.33</v>
      </c>
      <c r="CD60" s="33">
        <v>10.62</v>
      </c>
      <c r="CE60" s="28">
        <v>8.27</v>
      </c>
      <c r="CF60" s="33">
        <v>9.5399999999999991</v>
      </c>
      <c r="CG60" s="33">
        <v>8.5399999999999991</v>
      </c>
      <c r="CH60" s="28">
        <v>5.49</v>
      </c>
      <c r="CI60" s="33">
        <v>10.85</v>
      </c>
      <c r="CJ60" s="28">
        <v>8.74</v>
      </c>
      <c r="CK60" s="33">
        <v>9.89</v>
      </c>
      <c r="CL60" s="33">
        <v>8.84</v>
      </c>
      <c r="CM60" s="28">
        <v>5.75</v>
      </c>
    </row>
    <row r="61" spans="1:91" s="547" customFormat="1" ht="12" customHeight="1" x14ac:dyDescent="0.2">
      <c r="A61" s="398" t="s">
        <v>49</v>
      </c>
      <c r="B61" s="582">
        <v>8.98</v>
      </c>
      <c r="C61" s="582">
        <v>6.22</v>
      </c>
      <c r="D61" s="582">
        <v>7.77</v>
      </c>
      <c r="E61" s="398">
        <v>6.98</v>
      </c>
      <c r="F61" s="582">
        <v>3.49</v>
      </c>
      <c r="G61" s="582">
        <v>9.01</v>
      </c>
      <c r="H61" s="582">
        <v>6.25</v>
      </c>
      <c r="I61" s="582">
        <v>7.74</v>
      </c>
      <c r="J61" s="582">
        <v>6.99</v>
      </c>
      <c r="K61" s="582">
        <v>3.73</v>
      </c>
      <c r="L61" s="582">
        <v>9.6</v>
      </c>
      <c r="M61" s="582">
        <v>6.49</v>
      </c>
      <c r="N61" s="582">
        <v>8.11</v>
      </c>
      <c r="O61" s="582">
        <v>7.26</v>
      </c>
      <c r="P61" s="582">
        <v>3.63</v>
      </c>
      <c r="Q61" s="582">
        <v>9.6999999999999993</v>
      </c>
      <c r="R61" s="582">
        <v>6.93</v>
      </c>
      <c r="S61" s="582">
        <v>8.3699999999999992</v>
      </c>
      <c r="T61" s="582">
        <v>7.42</v>
      </c>
      <c r="U61" s="582">
        <v>3.58</v>
      </c>
      <c r="V61" s="582">
        <v>10.1</v>
      </c>
      <c r="W61" s="582">
        <v>6.7</v>
      </c>
      <c r="X61" s="582">
        <v>8.4</v>
      </c>
      <c r="Y61" s="582">
        <v>7.5</v>
      </c>
      <c r="Z61" s="582">
        <v>3.7</v>
      </c>
      <c r="AA61" s="25">
        <v>9.9</v>
      </c>
      <c r="AB61" s="25">
        <v>6.8</v>
      </c>
      <c r="AC61" s="25">
        <v>8.4</v>
      </c>
      <c r="AD61" s="25">
        <v>7.5</v>
      </c>
      <c r="AE61" s="25">
        <v>3.8</v>
      </c>
      <c r="AF61" s="33">
        <v>9.6</v>
      </c>
      <c r="AG61" s="28">
        <v>6.42</v>
      </c>
      <c r="AH61" s="28">
        <v>8.08</v>
      </c>
      <c r="AI61" s="28">
        <v>7.3</v>
      </c>
      <c r="AJ61" s="33">
        <v>4.03</v>
      </c>
      <c r="AK61" s="34">
        <v>9.3149448345035299</v>
      </c>
      <c r="AL61" s="34">
        <v>6.2426160337552732</v>
      </c>
      <c r="AM61" s="34">
        <v>7.8174807197943492</v>
      </c>
      <c r="AN61" s="34">
        <v>6.9873572593800866</v>
      </c>
      <c r="AO61" s="34">
        <v>3.8027613412228773</v>
      </c>
      <c r="AP61" s="34">
        <v>9.6</v>
      </c>
      <c r="AQ61" s="34">
        <v>6.6</v>
      </c>
      <c r="AR61" s="34">
        <v>8.1</v>
      </c>
      <c r="AS61" s="71">
        <v>7.1</v>
      </c>
      <c r="AT61" s="190">
        <v>3.7</v>
      </c>
      <c r="AU61" s="71">
        <v>10.348886611233773</v>
      </c>
      <c r="AV61" s="71">
        <v>7.3722244106069361</v>
      </c>
      <c r="AW61" s="71">
        <v>9.0231914994697178</v>
      </c>
      <c r="AX61" s="34">
        <v>7.6273765794361399</v>
      </c>
      <c r="AY61" s="71">
        <v>4.3955487925543775</v>
      </c>
      <c r="AZ61" s="71">
        <v>9.602891139805088</v>
      </c>
      <c r="BA61" s="71">
        <v>6.7357395773849067</v>
      </c>
      <c r="BB61" s="191">
        <v>8.3112487514488915</v>
      </c>
      <c r="BC61" s="191">
        <v>7.4531084717863374</v>
      </c>
      <c r="BD61" s="191">
        <v>3.770484424337591</v>
      </c>
      <c r="BE61" s="33">
        <v>9.32</v>
      </c>
      <c r="BF61" s="28">
        <v>6.56</v>
      </c>
      <c r="BG61" s="33">
        <v>8.07</v>
      </c>
      <c r="BH61" s="33">
        <v>7.22</v>
      </c>
      <c r="BI61" s="192">
        <v>3.71</v>
      </c>
      <c r="BJ61" s="33">
        <v>9.44</v>
      </c>
      <c r="BK61" s="28">
        <v>6.72</v>
      </c>
      <c r="BL61" s="33">
        <v>8.2100000000000009</v>
      </c>
      <c r="BM61" s="33">
        <v>7.34</v>
      </c>
      <c r="BN61" s="28">
        <v>3.93</v>
      </c>
      <c r="BO61" s="33">
        <v>9.6</v>
      </c>
      <c r="BP61" s="28">
        <v>6.99</v>
      </c>
      <c r="BQ61" s="33">
        <v>8.43</v>
      </c>
      <c r="BR61" s="33">
        <v>7.56</v>
      </c>
      <c r="BS61" s="28">
        <v>4.33</v>
      </c>
      <c r="BT61" s="33">
        <v>9.6999999999999993</v>
      </c>
      <c r="BU61" s="28">
        <v>7.54</v>
      </c>
      <c r="BV61" s="33">
        <v>8.73</v>
      </c>
      <c r="BW61" s="33">
        <v>7.78</v>
      </c>
      <c r="BX61" s="28">
        <v>4.34</v>
      </c>
      <c r="BY61" s="33">
        <v>10.19</v>
      </c>
      <c r="BZ61" s="28">
        <v>7.58</v>
      </c>
      <c r="CA61" s="33">
        <v>9.01</v>
      </c>
      <c r="CB61" s="33">
        <v>7.99</v>
      </c>
      <c r="CC61" s="28">
        <v>4.4400000000000004</v>
      </c>
      <c r="CD61" s="33">
        <v>9.6</v>
      </c>
      <c r="CE61" s="28">
        <v>7.72</v>
      </c>
      <c r="CF61" s="33">
        <v>8.7100000000000009</v>
      </c>
      <c r="CG61" s="33">
        <v>7.71</v>
      </c>
      <c r="CH61" s="28">
        <v>4.76</v>
      </c>
      <c r="CI61" s="33">
        <v>10.58</v>
      </c>
      <c r="CJ61" s="28">
        <v>8.16</v>
      </c>
      <c r="CK61" s="33">
        <v>9.44</v>
      </c>
      <c r="CL61" s="33">
        <v>8.19</v>
      </c>
      <c r="CM61" s="28">
        <v>4.66</v>
      </c>
    </row>
    <row r="62" spans="1:91" s="547" customFormat="1" ht="12" customHeight="1" x14ac:dyDescent="0.2">
      <c r="A62" s="398" t="s">
        <v>111</v>
      </c>
      <c r="B62" s="582">
        <v>9.7899999999999991</v>
      </c>
      <c r="C62" s="582">
        <v>6.31</v>
      </c>
      <c r="D62" s="582">
        <v>8.0500000000000007</v>
      </c>
      <c r="E62" s="398">
        <v>7.11</v>
      </c>
      <c r="F62" s="582">
        <v>3.71</v>
      </c>
      <c r="G62" s="582">
        <v>9.83</v>
      </c>
      <c r="H62" s="582">
        <v>6.46</v>
      </c>
      <c r="I62" s="582">
        <v>8.07</v>
      </c>
      <c r="J62" s="582">
        <v>7.23</v>
      </c>
      <c r="K62" s="582">
        <v>4.21</v>
      </c>
      <c r="L62" s="582">
        <v>10.53</v>
      </c>
      <c r="M62" s="582">
        <v>6.75</v>
      </c>
      <c r="N62" s="582">
        <v>8.65</v>
      </c>
      <c r="O62" s="582">
        <v>7.7</v>
      </c>
      <c r="P62" s="582">
        <v>4.12</v>
      </c>
      <c r="Q62" s="582">
        <v>10.89</v>
      </c>
      <c r="R62" s="582">
        <v>6.76</v>
      </c>
      <c r="S62" s="582">
        <v>8.8000000000000007</v>
      </c>
      <c r="T62" s="582">
        <v>7.79</v>
      </c>
      <c r="U62" s="582">
        <v>4.04</v>
      </c>
      <c r="V62" s="582">
        <v>10.1</v>
      </c>
      <c r="W62" s="582">
        <v>7.2</v>
      </c>
      <c r="X62" s="582">
        <v>8.6</v>
      </c>
      <c r="Y62" s="582">
        <v>7.5</v>
      </c>
      <c r="Z62" s="582">
        <v>4.0999999999999996</v>
      </c>
      <c r="AA62" s="25">
        <v>10.199999999999999</v>
      </c>
      <c r="AB62" s="25">
        <v>7.4</v>
      </c>
      <c r="AC62" s="25">
        <v>8.6999999999999993</v>
      </c>
      <c r="AD62" s="25">
        <v>7.6</v>
      </c>
      <c r="AE62" s="25">
        <v>4.4000000000000004</v>
      </c>
      <c r="AF62" s="33">
        <v>10.119999999999999</v>
      </c>
      <c r="AG62" s="28">
        <v>6.4</v>
      </c>
      <c r="AH62" s="28">
        <v>8.1</v>
      </c>
      <c r="AI62" s="28">
        <v>7.07</v>
      </c>
      <c r="AJ62" s="33">
        <v>4.07</v>
      </c>
      <c r="AK62" s="34">
        <v>9.7907227615965482</v>
      </c>
      <c r="AL62" s="34">
        <v>6.4143646408839858</v>
      </c>
      <c r="AM62" s="34">
        <v>7.9692001987083829</v>
      </c>
      <c r="AN62" s="34">
        <v>6.9004376367614979</v>
      </c>
      <c r="AO62" s="34">
        <v>3.9492455418381374</v>
      </c>
      <c r="AP62" s="34">
        <v>9.9</v>
      </c>
      <c r="AQ62" s="34">
        <v>6.6</v>
      </c>
      <c r="AR62" s="34">
        <v>8.1999999999999993</v>
      </c>
      <c r="AS62" s="71">
        <v>7.1</v>
      </c>
      <c r="AT62" s="190">
        <v>4.2</v>
      </c>
      <c r="AU62" s="71">
        <v>10.092402856871253</v>
      </c>
      <c r="AV62" s="71">
        <v>7.1576442100542632</v>
      </c>
      <c r="AW62" s="71">
        <v>8.6096584738358608</v>
      </c>
      <c r="AX62" s="34">
        <v>7.2537719007992738</v>
      </c>
      <c r="AY62" s="71">
        <v>4.1291215290722203</v>
      </c>
      <c r="AZ62" s="71">
        <v>10.20756633991572</v>
      </c>
      <c r="BA62" s="71">
        <v>6.8025258430534397</v>
      </c>
      <c r="BB62" s="191">
        <v>8.471759735029913</v>
      </c>
      <c r="BC62" s="191">
        <v>7.4047008692893153</v>
      </c>
      <c r="BD62" s="191">
        <v>4.2760741691800037</v>
      </c>
      <c r="BE62" s="33">
        <v>10.06</v>
      </c>
      <c r="BF62" s="28">
        <v>6.54</v>
      </c>
      <c r="BG62" s="33">
        <v>8.26</v>
      </c>
      <c r="BH62" s="33">
        <v>7.19</v>
      </c>
      <c r="BI62" s="192">
        <v>4.1900000000000004</v>
      </c>
      <c r="BJ62" s="33">
        <v>10.220000000000001</v>
      </c>
      <c r="BK62" s="28">
        <v>6.69</v>
      </c>
      <c r="BL62" s="33">
        <v>8.4</v>
      </c>
      <c r="BM62" s="33">
        <v>7.31</v>
      </c>
      <c r="BN62" s="28">
        <v>4.37</v>
      </c>
      <c r="BO62" s="33">
        <v>10.43</v>
      </c>
      <c r="BP62" s="28">
        <v>7.11</v>
      </c>
      <c r="BQ62" s="33">
        <v>8.7100000000000009</v>
      </c>
      <c r="BR62" s="33">
        <v>7.52</v>
      </c>
      <c r="BS62" s="28">
        <v>4.45</v>
      </c>
      <c r="BT62" s="33">
        <v>10.34</v>
      </c>
      <c r="BU62" s="28">
        <v>7.29</v>
      </c>
      <c r="BV62" s="33">
        <v>8.75</v>
      </c>
      <c r="BW62" s="33">
        <v>7.58</v>
      </c>
      <c r="BX62" s="28">
        <v>4.71</v>
      </c>
      <c r="BY62" s="33">
        <v>10.18</v>
      </c>
      <c r="BZ62" s="28">
        <v>7.27</v>
      </c>
      <c r="CA62" s="33">
        <v>8.68</v>
      </c>
      <c r="CB62" s="33">
        <v>7.49</v>
      </c>
      <c r="CC62" s="28">
        <v>4.67</v>
      </c>
      <c r="CD62" s="33">
        <v>10.58</v>
      </c>
      <c r="CE62" s="28">
        <v>8.06</v>
      </c>
      <c r="CF62" s="33">
        <v>9.3800000000000008</v>
      </c>
      <c r="CG62" s="33">
        <v>8.25</v>
      </c>
      <c r="CH62" s="28">
        <v>4.96</v>
      </c>
      <c r="CI62" s="33">
        <v>10.69</v>
      </c>
      <c r="CJ62" s="28">
        <v>8.1300000000000008</v>
      </c>
      <c r="CK62" s="33">
        <v>9.48</v>
      </c>
      <c r="CL62" s="33">
        <v>8.26</v>
      </c>
      <c r="CM62" s="28">
        <v>4.87</v>
      </c>
    </row>
    <row r="63" spans="1:91" s="547" customFormat="1" ht="12" customHeight="1" x14ac:dyDescent="0.2">
      <c r="A63" s="398" t="s">
        <v>65</v>
      </c>
      <c r="B63" s="582">
        <v>10.01</v>
      </c>
      <c r="C63" s="582">
        <v>7.02</v>
      </c>
      <c r="D63" s="582">
        <v>8.9</v>
      </c>
      <c r="E63" s="398">
        <v>8.26</v>
      </c>
      <c r="F63" s="582">
        <v>4.16</v>
      </c>
      <c r="G63" s="582">
        <v>9.91</v>
      </c>
      <c r="H63" s="582">
        <v>6.93</v>
      </c>
      <c r="I63" s="582">
        <v>8.75</v>
      </c>
      <c r="J63" s="582">
        <v>8.06</v>
      </c>
      <c r="K63" s="582">
        <v>4.18</v>
      </c>
      <c r="L63" s="582">
        <v>10.16</v>
      </c>
      <c r="M63" s="582">
        <v>7.3</v>
      </c>
      <c r="N63" s="582">
        <v>8.9700000000000006</v>
      </c>
      <c r="O63" s="582">
        <v>8.27</v>
      </c>
      <c r="P63" s="582">
        <v>4.34</v>
      </c>
      <c r="Q63" s="582">
        <v>10.31</v>
      </c>
      <c r="R63" s="582">
        <v>7.4</v>
      </c>
      <c r="S63" s="582">
        <v>9.1199999999999992</v>
      </c>
      <c r="T63" s="582">
        <v>8.3699999999999992</v>
      </c>
      <c r="U63" s="582">
        <v>4.3600000000000003</v>
      </c>
      <c r="V63" s="582">
        <v>10.5</v>
      </c>
      <c r="W63" s="582">
        <v>7.7</v>
      </c>
      <c r="X63" s="582">
        <v>9.3000000000000007</v>
      </c>
      <c r="Y63" s="582">
        <v>8.6</v>
      </c>
      <c r="Z63" s="582">
        <v>4.5999999999999996</v>
      </c>
      <c r="AA63" s="25">
        <v>10.6</v>
      </c>
      <c r="AB63" s="25">
        <v>8</v>
      </c>
      <c r="AC63" s="25">
        <v>9.5</v>
      </c>
      <c r="AD63" s="25">
        <v>8.6</v>
      </c>
      <c r="AE63" s="25">
        <v>4.5999999999999996</v>
      </c>
      <c r="AF63" s="33">
        <v>10.51</v>
      </c>
      <c r="AG63" s="28">
        <v>8.5399999999999991</v>
      </c>
      <c r="AH63" s="28">
        <v>9.67</v>
      </c>
      <c r="AI63" s="28">
        <v>9.08</v>
      </c>
      <c r="AJ63" s="33">
        <v>5.71</v>
      </c>
      <c r="AK63" s="34">
        <v>10.374199451052149</v>
      </c>
      <c r="AL63" s="34">
        <v>8.2243436754176642</v>
      </c>
      <c r="AM63" s="34">
        <v>9.4412221646815215</v>
      </c>
      <c r="AN63" s="34">
        <v>8.7330220713072979</v>
      </c>
      <c r="AO63" s="34">
        <v>5.5152941176470573</v>
      </c>
      <c r="AP63" s="34">
        <v>10.6</v>
      </c>
      <c r="AQ63" s="34">
        <v>8</v>
      </c>
      <c r="AR63" s="34">
        <v>9.5</v>
      </c>
      <c r="AS63" s="71">
        <v>8.6999999999999993</v>
      </c>
      <c r="AT63" s="190">
        <v>5.0999999999999996</v>
      </c>
      <c r="AU63" s="71">
        <v>10.983180686185131</v>
      </c>
      <c r="AV63" s="71">
        <v>8.1172766123334643</v>
      </c>
      <c r="AW63" s="71">
        <v>9.7371812166307006</v>
      </c>
      <c r="AX63" s="34">
        <v>8.0971691815478728</v>
      </c>
      <c r="AY63" s="71">
        <v>5.6930831300482057</v>
      </c>
      <c r="AZ63" s="71">
        <v>9.9213131306121323</v>
      </c>
      <c r="BA63" s="71">
        <v>7.9622804940060457</v>
      </c>
      <c r="BB63" s="191">
        <v>9.0495278547188658</v>
      </c>
      <c r="BC63" s="191">
        <v>8.3741863037264981</v>
      </c>
      <c r="BD63" s="191">
        <v>4.9881104399075786</v>
      </c>
      <c r="BE63" s="33">
        <v>10.18</v>
      </c>
      <c r="BF63" s="28">
        <v>8.76</v>
      </c>
      <c r="BG63" s="33">
        <v>9.5399999999999991</v>
      </c>
      <c r="BH63" s="33">
        <v>8.86</v>
      </c>
      <c r="BI63" s="192">
        <v>5.59</v>
      </c>
      <c r="BJ63" s="33">
        <v>9.77</v>
      </c>
      <c r="BK63" s="28">
        <v>8.74</v>
      </c>
      <c r="BL63" s="33">
        <v>9.2899999999999991</v>
      </c>
      <c r="BM63" s="33">
        <v>8.57</v>
      </c>
      <c r="BN63" s="28">
        <v>5.25</v>
      </c>
      <c r="BO63" s="33">
        <v>9.31</v>
      </c>
      <c r="BP63" s="28">
        <v>8.19</v>
      </c>
      <c r="BQ63" s="33">
        <v>8.7799999999999994</v>
      </c>
      <c r="BR63" s="33">
        <v>8.08</v>
      </c>
      <c r="BS63" s="28">
        <v>4.9800000000000004</v>
      </c>
      <c r="BT63" s="33">
        <v>9.61</v>
      </c>
      <c r="BU63" s="28">
        <v>8.59</v>
      </c>
      <c r="BV63" s="33">
        <v>9.11</v>
      </c>
      <c r="BW63" s="33">
        <v>8.42</v>
      </c>
      <c r="BX63" s="28">
        <v>5.52</v>
      </c>
      <c r="BY63" s="33">
        <v>9.8699999999999992</v>
      </c>
      <c r="BZ63" s="28">
        <v>9.1199999999999992</v>
      </c>
      <c r="CA63" s="33">
        <v>9.5</v>
      </c>
      <c r="CB63" s="33">
        <v>8.76</v>
      </c>
      <c r="CC63" s="28">
        <v>5.82</v>
      </c>
      <c r="CD63" s="33">
        <v>10.27</v>
      </c>
      <c r="CE63" s="28">
        <v>9.08</v>
      </c>
      <c r="CF63" s="33">
        <v>9.75</v>
      </c>
      <c r="CG63" s="33">
        <v>9.2200000000000006</v>
      </c>
      <c r="CH63" s="28">
        <v>6.26</v>
      </c>
      <c r="CI63" s="33">
        <v>11.01</v>
      </c>
      <c r="CJ63" s="28">
        <v>9.73</v>
      </c>
      <c r="CK63" s="33">
        <v>10.44</v>
      </c>
      <c r="CL63" s="33">
        <v>9.77</v>
      </c>
      <c r="CM63" s="28">
        <v>6.27</v>
      </c>
    </row>
    <row r="64" spans="1:91" s="547" customFormat="1" ht="12" customHeight="1" x14ac:dyDescent="0.2">
      <c r="A64" s="398" t="s">
        <v>106</v>
      </c>
      <c r="B64" s="582">
        <v>8.8000000000000007</v>
      </c>
      <c r="C64" s="582">
        <v>5.95</v>
      </c>
      <c r="D64" s="582">
        <v>8.0299999999999994</v>
      </c>
      <c r="E64" s="398">
        <v>7.62</v>
      </c>
      <c r="F64" s="582">
        <v>4.0599999999999996</v>
      </c>
      <c r="G64" s="582">
        <v>8.8800000000000008</v>
      </c>
      <c r="H64" s="582">
        <v>6.4</v>
      </c>
      <c r="I64" s="582">
        <v>8.16</v>
      </c>
      <c r="J64" s="582">
        <v>7.71</v>
      </c>
      <c r="K64" s="582">
        <v>4.18</v>
      </c>
      <c r="L64" s="582">
        <v>9.01</v>
      </c>
      <c r="M64" s="582">
        <v>6.46</v>
      </c>
      <c r="N64" s="582">
        <v>8.1300000000000008</v>
      </c>
      <c r="O64" s="582">
        <v>7.66</v>
      </c>
      <c r="P64" s="582">
        <v>4.0599999999999996</v>
      </c>
      <c r="Q64" s="582">
        <v>9.07</v>
      </c>
      <c r="R64" s="582">
        <v>6.67</v>
      </c>
      <c r="S64" s="582">
        <v>8.25</v>
      </c>
      <c r="T64" s="582">
        <v>7.77</v>
      </c>
      <c r="U64" s="582">
        <v>4.33</v>
      </c>
      <c r="V64" s="582">
        <v>8.6999999999999993</v>
      </c>
      <c r="W64" s="582">
        <v>6.6</v>
      </c>
      <c r="X64" s="582">
        <v>7.9</v>
      </c>
      <c r="Y64" s="582">
        <v>7.4</v>
      </c>
      <c r="Z64" s="582">
        <v>3.7</v>
      </c>
      <c r="AA64" s="25">
        <v>8.9</v>
      </c>
      <c r="AB64" s="25">
        <v>6.5</v>
      </c>
      <c r="AC64" s="25">
        <v>8</v>
      </c>
      <c r="AD64" s="25">
        <v>7.6</v>
      </c>
      <c r="AE64" s="25">
        <v>4</v>
      </c>
      <c r="AF64" s="33">
        <v>7.18</v>
      </c>
      <c r="AG64" s="28">
        <v>6.61</v>
      </c>
      <c r="AH64" s="28">
        <v>6.99</v>
      </c>
      <c r="AI64" s="28">
        <v>6.75</v>
      </c>
      <c r="AJ64" s="33">
        <v>4.72</v>
      </c>
      <c r="AK64" s="34">
        <v>8.0024732069249715</v>
      </c>
      <c r="AL64" s="34">
        <v>6.8624260355029563</v>
      </c>
      <c r="AM64" s="34">
        <v>7.5944944415034374</v>
      </c>
      <c r="AN64" s="34">
        <v>7.2152908067542292</v>
      </c>
      <c r="AO64" s="34">
        <v>4.2674897119341582</v>
      </c>
      <c r="AP64" s="34">
        <v>8.1</v>
      </c>
      <c r="AQ64" s="34">
        <v>7.3</v>
      </c>
      <c r="AR64" s="34">
        <v>7.8</v>
      </c>
      <c r="AS64" s="71">
        <v>7.4</v>
      </c>
      <c r="AT64" s="190">
        <v>4.2</v>
      </c>
      <c r="AU64" s="71">
        <v>21.721064842050762</v>
      </c>
      <c r="AV64" s="71">
        <v>8.9604388999820799</v>
      </c>
      <c r="AW64" s="71">
        <v>18.02919890864564</v>
      </c>
      <c r="AX64" s="34">
        <v>7.3484075104206674</v>
      </c>
      <c r="AY64" s="71">
        <v>4.1360680755509849</v>
      </c>
      <c r="AZ64" s="71">
        <v>8.6663170826979865</v>
      </c>
      <c r="BA64" s="71">
        <v>7.4633338782664191</v>
      </c>
      <c r="BB64" s="191">
        <v>8.2930532278266327</v>
      </c>
      <c r="BC64" s="191">
        <v>7.9354258620855322</v>
      </c>
      <c r="BD64" s="191">
        <v>4.4460758550261144</v>
      </c>
      <c r="BE64" s="33">
        <v>9.19</v>
      </c>
      <c r="BF64" s="28">
        <v>7.88</v>
      </c>
      <c r="BG64" s="33">
        <v>8.76</v>
      </c>
      <c r="BH64" s="33">
        <v>8.3800000000000008</v>
      </c>
      <c r="BI64" s="192">
        <v>4.91</v>
      </c>
      <c r="BJ64" s="33">
        <v>9.2799999999999994</v>
      </c>
      <c r="BK64" s="28">
        <v>7.71</v>
      </c>
      <c r="BL64" s="33">
        <v>8.74</v>
      </c>
      <c r="BM64" s="33">
        <v>8.36</v>
      </c>
      <c r="BN64" s="28">
        <v>5.22</v>
      </c>
      <c r="BO64" s="33">
        <v>9.68</v>
      </c>
      <c r="BP64" s="28">
        <v>8.25</v>
      </c>
      <c r="BQ64" s="33">
        <v>9.15</v>
      </c>
      <c r="BR64" s="33">
        <v>8.6300000000000008</v>
      </c>
      <c r="BS64" s="28">
        <v>4.92</v>
      </c>
      <c r="BT64" s="33">
        <v>10.32</v>
      </c>
      <c r="BU64" s="28">
        <v>8.49</v>
      </c>
      <c r="BV64" s="33">
        <v>9.66</v>
      </c>
      <c r="BW64" s="33">
        <v>9.08</v>
      </c>
      <c r="BX64" s="28">
        <v>4.82</v>
      </c>
      <c r="BY64" s="33">
        <v>10.029999999999999</v>
      </c>
      <c r="BZ64" s="28">
        <v>8.0299999999999994</v>
      </c>
      <c r="CA64" s="33">
        <v>9.2899999999999991</v>
      </c>
      <c r="CB64" s="33">
        <v>8.74</v>
      </c>
      <c r="CC64" s="28">
        <v>4.8600000000000003</v>
      </c>
      <c r="CD64" s="33">
        <v>9.6199999999999992</v>
      </c>
      <c r="CE64" s="28">
        <v>9.68</v>
      </c>
      <c r="CF64" s="33">
        <v>9.65</v>
      </c>
      <c r="CG64" s="33">
        <v>9.1999999999999993</v>
      </c>
      <c r="CH64" s="28">
        <v>6.62</v>
      </c>
      <c r="CI64" s="33">
        <v>9.7899999999999991</v>
      </c>
      <c r="CJ64" s="28">
        <v>8.5</v>
      </c>
      <c r="CK64" s="33">
        <v>9.23</v>
      </c>
      <c r="CL64" s="33">
        <v>8.7100000000000009</v>
      </c>
      <c r="CM64" s="28">
        <v>6.08</v>
      </c>
    </row>
    <row r="65" spans="1:91" s="547" customFormat="1" ht="12" customHeight="1" x14ac:dyDescent="0.2">
      <c r="A65" s="398" t="s">
        <v>105</v>
      </c>
      <c r="B65" s="582">
        <v>9.84</v>
      </c>
      <c r="C65" s="582">
        <v>7.19</v>
      </c>
      <c r="D65" s="582">
        <v>8.5500000000000007</v>
      </c>
      <c r="E65" s="398">
        <v>7.5</v>
      </c>
      <c r="F65" s="582">
        <v>4.09</v>
      </c>
      <c r="G65" s="582">
        <v>9.8699999999999992</v>
      </c>
      <c r="H65" s="582">
        <v>7.18</v>
      </c>
      <c r="I65" s="582">
        <v>8.5</v>
      </c>
      <c r="J65" s="582">
        <v>7.52</v>
      </c>
      <c r="K65" s="582">
        <v>4.41</v>
      </c>
      <c r="L65" s="582">
        <v>9.7100000000000009</v>
      </c>
      <c r="M65" s="582">
        <v>7.25</v>
      </c>
      <c r="N65" s="582">
        <v>8.48</v>
      </c>
      <c r="O65" s="582">
        <v>7.53</v>
      </c>
      <c r="P65" s="582">
        <v>4.45</v>
      </c>
      <c r="Q65" s="582">
        <v>10.02</v>
      </c>
      <c r="R65" s="582">
        <v>7.52</v>
      </c>
      <c r="S65" s="582">
        <v>8.7899999999999991</v>
      </c>
      <c r="T65" s="582">
        <v>7.74</v>
      </c>
      <c r="U65" s="582">
        <v>4.3899999999999997</v>
      </c>
      <c r="V65" s="582">
        <v>10.4</v>
      </c>
      <c r="W65" s="582">
        <v>7.5</v>
      </c>
      <c r="X65" s="582">
        <v>9</v>
      </c>
      <c r="Y65" s="582">
        <v>8.1</v>
      </c>
      <c r="Z65" s="582">
        <v>5.0999999999999996</v>
      </c>
      <c r="AA65" s="25">
        <v>10.5</v>
      </c>
      <c r="AB65" s="25">
        <v>7.7</v>
      </c>
      <c r="AC65" s="25">
        <v>9.1</v>
      </c>
      <c r="AD65" s="25">
        <v>8</v>
      </c>
      <c r="AE65" s="25">
        <v>5</v>
      </c>
      <c r="AF65" s="33">
        <v>10.49</v>
      </c>
      <c r="AG65" s="28">
        <v>8.68</v>
      </c>
      <c r="AH65" s="28">
        <v>9.59</v>
      </c>
      <c r="AI65" s="28">
        <v>8.4</v>
      </c>
      <c r="AJ65" s="33">
        <v>5.0599999999999996</v>
      </c>
      <c r="AK65" s="34">
        <v>10.221532091097327</v>
      </c>
      <c r="AL65" s="34">
        <v>8.443902439024388</v>
      </c>
      <c r="AM65" s="34">
        <v>9.3063787041687611</v>
      </c>
      <c r="AN65" s="34">
        <v>8.284000000000022</v>
      </c>
      <c r="AO65" s="34">
        <v>5.6021080368906411</v>
      </c>
      <c r="AP65" s="34">
        <v>10.5</v>
      </c>
      <c r="AQ65" s="34">
        <v>8.1999999999999993</v>
      </c>
      <c r="AR65" s="34">
        <v>9.3000000000000007</v>
      </c>
      <c r="AS65" s="71">
        <v>8.4</v>
      </c>
      <c r="AT65" s="190">
        <v>6.3</v>
      </c>
      <c r="AU65" s="71">
        <v>10.202584368563326</v>
      </c>
      <c r="AV65" s="71">
        <v>8.0028738157666819</v>
      </c>
      <c r="AW65" s="71">
        <v>9.1536049896177314</v>
      </c>
      <c r="AX65" s="34">
        <v>8.1499990023504889</v>
      </c>
      <c r="AY65" s="71">
        <v>5.3762751628239824</v>
      </c>
      <c r="AZ65" s="71">
        <v>10.448517845315125</v>
      </c>
      <c r="BA65" s="71">
        <v>8.1494567533375317</v>
      </c>
      <c r="BB65" s="191">
        <v>9.3428551107412598</v>
      </c>
      <c r="BC65" s="191">
        <v>8.2152594183577108</v>
      </c>
      <c r="BD65" s="191">
        <v>5.0559997000284218</v>
      </c>
      <c r="BE65" s="33">
        <v>10.45</v>
      </c>
      <c r="BF65" s="28">
        <v>8.14</v>
      </c>
      <c r="BG65" s="33">
        <v>9.33</v>
      </c>
      <c r="BH65" s="33">
        <v>8.25</v>
      </c>
      <c r="BI65" s="192">
        <v>5.33</v>
      </c>
      <c r="BJ65" s="33">
        <v>10.23</v>
      </c>
      <c r="BK65" s="28">
        <v>8.1300000000000008</v>
      </c>
      <c r="BL65" s="33">
        <v>9.2100000000000009</v>
      </c>
      <c r="BM65" s="33">
        <v>8.17</v>
      </c>
      <c r="BN65" s="28">
        <v>5.49</v>
      </c>
      <c r="BO65" s="33">
        <v>9.68</v>
      </c>
      <c r="BP65" s="28">
        <v>8.3699999999999992</v>
      </c>
      <c r="BQ65" s="33">
        <v>9.0399999999999991</v>
      </c>
      <c r="BR65" s="33">
        <v>7.98</v>
      </c>
      <c r="BS65" s="28">
        <v>5.35</v>
      </c>
      <c r="BT65" s="33">
        <v>9.99</v>
      </c>
      <c r="BU65" s="28">
        <v>8.5</v>
      </c>
      <c r="BV65" s="33">
        <v>9.26</v>
      </c>
      <c r="BW65" s="33">
        <v>8.26</v>
      </c>
      <c r="BX65" s="28">
        <v>5.88</v>
      </c>
      <c r="BY65" s="33">
        <v>10.51</v>
      </c>
      <c r="BZ65" s="28">
        <v>8.85</v>
      </c>
      <c r="CA65" s="33">
        <v>9.7100000000000009</v>
      </c>
      <c r="CB65" s="33">
        <v>8.59</v>
      </c>
      <c r="CC65" s="28">
        <v>6.03</v>
      </c>
      <c r="CD65" s="33">
        <v>10.039999999999999</v>
      </c>
      <c r="CE65" s="28">
        <v>9.26</v>
      </c>
      <c r="CF65" s="33">
        <v>9.69</v>
      </c>
      <c r="CG65" s="33">
        <v>8.91</v>
      </c>
      <c r="CH65" s="28">
        <v>6.46</v>
      </c>
      <c r="CI65" s="33">
        <v>10.5</v>
      </c>
      <c r="CJ65" s="28">
        <v>9.41</v>
      </c>
      <c r="CK65" s="33">
        <v>10.01</v>
      </c>
      <c r="CL65" s="33">
        <v>9.25</v>
      </c>
      <c r="CM65" s="28">
        <v>6.95</v>
      </c>
    </row>
    <row r="66" spans="1:91" s="547" customFormat="1" ht="12" customHeight="1" x14ac:dyDescent="0.2">
      <c r="A66" s="398" t="s">
        <v>83</v>
      </c>
      <c r="B66" s="582">
        <v>9.73</v>
      </c>
      <c r="C66" s="582">
        <v>6.36</v>
      </c>
      <c r="D66" s="582">
        <v>8.25</v>
      </c>
      <c r="E66" s="398">
        <v>7.48</v>
      </c>
      <c r="F66" s="582">
        <v>4.18</v>
      </c>
      <c r="G66" s="582">
        <v>9.83</v>
      </c>
      <c r="H66" s="582">
        <v>6.35</v>
      </c>
      <c r="I66" s="582">
        <v>8.3000000000000007</v>
      </c>
      <c r="J66" s="582">
        <v>7.44</v>
      </c>
      <c r="K66" s="582">
        <v>4.01</v>
      </c>
      <c r="L66" s="582">
        <v>9.92</v>
      </c>
      <c r="M66" s="582">
        <v>6.38</v>
      </c>
      <c r="N66" s="582">
        <v>8.34</v>
      </c>
      <c r="O66" s="582">
        <v>7.54</v>
      </c>
      <c r="P66" s="582">
        <v>4.2300000000000004</v>
      </c>
      <c r="Q66" s="582">
        <v>9.93</v>
      </c>
      <c r="R66" s="582">
        <v>6.76</v>
      </c>
      <c r="S66" s="582">
        <v>8.4</v>
      </c>
      <c r="T66" s="582">
        <v>7.59</v>
      </c>
      <c r="U66" s="582">
        <v>4.25</v>
      </c>
      <c r="V66" s="582">
        <v>10.3</v>
      </c>
      <c r="W66" s="582">
        <v>7</v>
      </c>
      <c r="X66" s="582">
        <v>8.6999999999999993</v>
      </c>
      <c r="Y66" s="582">
        <v>7.8</v>
      </c>
      <c r="Z66" s="582">
        <v>4.5999999999999996</v>
      </c>
      <c r="AA66" s="25">
        <v>10.6</v>
      </c>
      <c r="AB66" s="25">
        <v>7.2</v>
      </c>
      <c r="AC66" s="25">
        <v>8.9</v>
      </c>
      <c r="AD66" s="25">
        <v>8</v>
      </c>
      <c r="AE66" s="25">
        <v>4.5999999999999996</v>
      </c>
      <c r="AF66" s="33">
        <v>10.68</v>
      </c>
      <c r="AG66" s="28">
        <v>7.16</v>
      </c>
      <c r="AH66" s="28">
        <v>9.08</v>
      </c>
      <c r="AI66" s="28">
        <v>8.15</v>
      </c>
      <c r="AJ66" s="33">
        <v>4.6399999999999997</v>
      </c>
      <c r="AK66" s="34">
        <v>10.742547425474237</v>
      </c>
      <c r="AL66" s="34">
        <v>7.5867507886435286</v>
      </c>
      <c r="AM66" s="34">
        <v>9.2842565597667353</v>
      </c>
      <c r="AN66" s="34">
        <v>8.3728236184708518</v>
      </c>
      <c r="AO66" s="34">
        <v>5.16095890410958</v>
      </c>
      <c r="AP66" s="34">
        <v>10.8</v>
      </c>
      <c r="AQ66" s="34">
        <v>7.7</v>
      </c>
      <c r="AR66" s="34">
        <v>9.3000000000000007</v>
      </c>
      <c r="AS66" s="71">
        <v>8.3000000000000007</v>
      </c>
      <c r="AT66" s="190">
        <v>4.7</v>
      </c>
      <c r="AU66" s="71">
        <v>11.560682809533098</v>
      </c>
      <c r="AV66" s="71">
        <v>8.5162237590122825</v>
      </c>
      <c r="AW66" s="71">
        <v>10.182332754791632</v>
      </c>
      <c r="AX66" s="34">
        <v>8.3330630495182927</v>
      </c>
      <c r="AY66" s="71">
        <v>5.3012761050614214</v>
      </c>
      <c r="AZ66" s="71">
        <v>10.494671754681077</v>
      </c>
      <c r="BA66" s="71">
        <v>7.7159925285954083</v>
      </c>
      <c r="BB66" s="191">
        <v>9.2270051760287419</v>
      </c>
      <c r="BC66" s="191">
        <v>8.2379654447489266</v>
      </c>
      <c r="BD66" s="191">
        <v>4.7960273809319327</v>
      </c>
      <c r="BE66" s="33">
        <v>10.58</v>
      </c>
      <c r="BF66" s="28">
        <v>7.89</v>
      </c>
      <c r="BG66" s="33">
        <v>9.33</v>
      </c>
      <c r="BH66" s="33">
        <v>8.3800000000000008</v>
      </c>
      <c r="BI66" s="192">
        <v>5.27</v>
      </c>
      <c r="BJ66" s="33">
        <v>10.93</v>
      </c>
      <c r="BK66" s="28">
        <v>8.1300000000000008</v>
      </c>
      <c r="BL66" s="33">
        <v>9.61</v>
      </c>
      <c r="BM66" s="33">
        <v>8.75</v>
      </c>
      <c r="BN66" s="28">
        <v>6.02</v>
      </c>
      <c r="BO66" s="33">
        <v>10.91</v>
      </c>
      <c r="BP66" s="28">
        <v>8.65</v>
      </c>
      <c r="BQ66" s="33">
        <v>9.86</v>
      </c>
      <c r="BR66" s="33">
        <v>8.9</v>
      </c>
      <c r="BS66" s="28">
        <v>5.96</v>
      </c>
      <c r="BT66" s="33">
        <v>10.88</v>
      </c>
      <c r="BU66" s="28">
        <v>8.64</v>
      </c>
      <c r="BV66" s="33">
        <v>9.85</v>
      </c>
      <c r="BW66" s="33">
        <v>8.77</v>
      </c>
      <c r="BX66" s="28">
        <v>5.6</v>
      </c>
      <c r="BY66" s="33">
        <v>10.75</v>
      </c>
      <c r="BZ66" s="28">
        <v>8.6999999999999993</v>
      </c>
      <c r="CA66" s="33">
        <v>9.81</v>
      </c>
      <c r="CB66" s="33">
        <v>8.6999999999999993</v>
      </c>
      <c r="CC66" s="28">
        <v>5.56</v>
      </c>
      <c r="CD66" s="33">
        <v>10.85</v>
      </c>
      <c r="CE66" s="28">
        <v>8.86</v>
      </c>
      <c r="CF66" s="33">
        <v>9.94</v>
      </c>
      <c r="CG66" s="33">
        <v>9.01</v>
      </c>
      <c r="CH66" s="28">
        <v>6.2</v>
      </c>
      <c r="CI66" s="33">
        <v>11.15</v>
      </c>
      <c r="CJ66" s="28">
        <v>8.5399999999999991</v>
      </c>
      <c r="CK66" s="33">
        <v>9.9499999999999993</v>
      </c>
      <c r="CL66" s="33">
        <v>8.8699999999999992</v>
      </c>
      <c r="CM66" s="28">
        <v>5.73</v>
      </c>
    </row>
    <row r="67" spans="1:91" s="547" customFormat="1" ht="12" customHeight="1" x14ac:dyDescent="0.2">
      <c r="A67" s="398" t="s">
        <v>75</v>
      </c>
      <c r="B67" s="582">
        <v>9.26</v>
      </c>
      <c r="C67" s="582">
        <v>6.42</v>
      </c>
      <c r="D67" s="582">
        <v>8.0299999999999994</v>
      </c>
      <c r="E67" s="398">
        <v>7.33</v>
      </c>
      <c r="F67" s="582">
        <v>3.96</v>
      </c>
      <c r="G67" s="582">
        <v>9.51</v>
      </c>
      <c r="H67" s="582">
        <v>6.73</v>
      </c>
      <c r="I67" s="582">
        <v>8.33</v>
      </c>
      <c r="J67" s="582">
        <v>7.59</v>
      </c>
      <c r="K67" s="582">
        <v>3.85</v>
      </c>
      <c r="L67" s="582">
        <v>9.6300000000000008</v>
      </c>
      <c r="M67" s="582">
        <v>6.61</v>
      </c>
      <c r="N67" s="582">
        <v>8.3000000000000007</v>
      </c>
      <c r="O67" s="582">
        <v>7.61</v>
      </c>
      <c r="P67" s="582">
        <v>3.91</v>
      </c>
      <c r="Q67" s="582">
        <v>10.06</v>
      </c>
      <c r="R67" s="582">
        <v>6.92</v>
      </c>
      <c r="S67" s="582">
        <v>8.65</v>
      </c>
      <c r="T67" s="582">
        <v>7.9</v>
      </c>
      <c r="U67" s="582">
        <v>3.84</v>
      </c>
      <c r="V67" s="582">
        <v>10.199999999999999</v>
      </c>
      <c r="W67" s="582">
        <v>6.9</v>
      </c>
      <c r="X67" s="582">
        <v>8.8000000000000007</v>
      </c>
      <c r="Y67" s="582">
        <v>8</v>
      </c>
      <c r="Z67" s="582">
        <v>4.2</v>
      </c>
      <c r="AA67" s="25">
        <v>10.199999999999999</v>
      </c>
      <c r="AB67" s="25">
        <v>7.1</v>
      </c>
      <c r="AC67" s="25">
        <v>8.8000000000000007</v>
      </c>
      <c r="AD67" s="25">
        <v>8</v>
      </c>
      <c r="AE67" s="25">
        <v>4.4000000000000004</v>
      </c>
      <c r="AF67" s="33">
        <v>9.77</v>
      </c>
      <c r="AG67" s="28">
        <v>7.47</v>
      </c>
      <c r="AH67" s="28">
        <v>8.7799999999999994</v>
      </c>
      <c r="AI67" s="28">
        <v>8.1</v>
      </c>
      <c r="AJ67" s="33">
        <v>4.6399999999999997</v>
      </c>
      <c r="AK67" s="34">
        <v>9.6201486374896792</v>
      </c>
      <c r="AL67" s="34">
        <v>6.8800393313667616</v>
      </c>
      <c r="AM67" s="34">
        <v>8.3693895870736004</v>
      </c>
      <c r="AN67" s="34">
        <v>7.6393928174750183</v>
      </c>
      <c r="AO67" s="34">
        <v>4.2008456659619453</v>
      </c>
      <c r="AP67" s="34">
        <v>9.8000000000000007</v>
      </c>
      <c r="AQ67" s="34">
        <v>7.4</v>
      </c>
      <c r="AR67" s="34">
        <v>8.6999999999999993</v>
      </c>
      <c r="AS67" s="71">
        <v>8</v>
      </c>
      <c r="AT67" s="190">
        <v>4.9000000000000004</v>
      </c>
      <c r="AU67" s="71">
        <v>10.838232265964928</v>
      </c>
      <c r="AV67" s="71">
        <v>8.0635284981284467</v>
      </c>
      <c r="AW67" s="71">
        <v>9.6465877737346801</v>
      </c>
      <c r="AX67" s="34">
        <v>7.8617412565363436</v>
      </c>
      <c r="AY67" s="71">
        <v>6.4250587078436086</v>
      </c>
      <c r="AZ67" s="71">
        <v>9.3801419429738484</v>
      </c>
      <c r="BA67" s="71">
        <v>7.0942445529751295</v>
      </c>
      <c r="BB67" s="191">
        <v>8.3852344994362511</v>
      </c>
      <c r="BC67" s="191">
        <v>7.7477568359542461</v>
      </c>
      <c r="BD67" s="191">
        <v>4.6727602408710291</v>
      </c>
      <c r="BE67" s="33">
        <v>9.94</v>
      </c>
      <c r="BF67" s="28">
        <v>7.67</v>
      </c>
      <c r="BG67" s="33">
        <v>8.94</v>
      </c>
      <c r="BH67" s="33">
        <v>8.26</v>
      </c>
      <c r="BI67" s="192">
        <v>5.14</v>
      </c>
      <c r="BJ67" s="33">
        <v>10.1</v>
      </c>
      <c r="BK67" s="28">
        <v>7.95</v>
      </c>
      <c r="BL67" s="33">
        <v>9.16</v>
      </c>
      <c r="BM67" s="33">
        <v>8.4600000000000009</v>
      </c>
      <c r="BN67" s="28">
        <v>5.44</v>
      </c>
      <c r="BO67" s="33">
        <v>9.94</v>
      </c>
      <c r="BP67" s="28">
        <v>7.7</v>
      </c>
      <c r="BQ67" s="33">
        <v>8.9499999999999993</v>
      </c>
      <c r="BR67" s="33">
        <v>8.2200000000000006</v>
      </c>
      <c r="BS67" s="28">
        <v>5.15</v>
      </c>
      <c r="BT67" s="33">
        <v>9.92</v>
      </c>
      <c r="BU67" s="28">
        <v>8</v>
      </c>
      <c r="BV67" s="33">
        <v>9.08</v>
      </c>
      <c r="BW67" s="33">
        <v>8.32</v>
      </c>
      <c r="BX67" s="28">
        <v>5.23</v>
      </c>
      <c r="BY67" s="33">
        <v>10.24</v>
      </c>
      <c r="BZ67" s="28">
        <v>7.7</v>
      </c>
      <c r="CA67" s="33">
        <v>9.1300000000000008</v>
      </c>
      <c r="CB67" s="33">
        <v>8.3699999999999992</v>
      </c>
      <c r="CC67" s="28">
        <v>5.46</v>
      </c>
      <c r="CD67" s="33">
        <v>10.77</v>
      </c>
      <c r="CE67" s="28">
        <v>8.77</v>
      </c>
      <c r="CF67" s="33">
        <v>9.86</v>
      </c>
      <c r="CG67" s="33">
        <v>8.99</v>
      </c>
      <c r="CH67" s="28">
        <v>6.29</v>
      </c>
      <c r="CI67" s="33">
        <v>10.54</v>
      </c>
      <c r="CJ67" s="28">
        <v>8.85</v>
      </c>
      <c r="CK67" s="33">
        <v>9.77</v>
      </c>
      <c r="CL67" s="33">
        <v>8.8000000000000007</v>
      </c>
      <c r="CM67" s="28">
        <v>5.93</v>
      </c>
    </row>
    <row r="68" spans="1:91" s="547" customFormat="1" ht="12" customHeight="1" x14ac:dyDescent="0.2">
      <c r="A68" s="398" t="s">
        <v>68</v>
      </c>
      <c r="B68" s="582">
        <v>10.51</v>
      </c>
      <c r="C68" s="582">
        <v>7.48</v>
      </c>
      <c r="D68" s="582">
        <v>9.23</v>
      </c>
      <c r="E68" s="398">
        <v>8.26</v>
      </c>
      <c r="F68" s="582">
        <v>4.1399999999999997</v>
      </c>
      <c r="G68" s="582">
        <v>10.23</v>
      </c>
      <c r="H68" s="582">
        <v>7.35</v>
      </c>
      <c r="I68" s="582">
        <v>8.98</v>
      </c>
      <c r="J68" s="582">
        <v>7.94</v>
      </c>
      <c r="K68" s="582">
        <v>4.03</v>
      </c>
      <c r="L68" s="582">
        <v>10.210000000000001</v>
      </c>
      <c r="M68" s="582">
        <v>7.2</v>
      </c>
      <c r="N68" s="582">
        <v>8.81</v>
      </c>
      <c r="O68" s="582">
        <v>7.94</v>
      </c>
      <c r="P68" s="582">
        <v>4.6399999999999997</v>
      </c>
      <c r="Q68" s="582">
        <v>10.46</v>
      </c>
      <c r="R68" s="582">
        <v>7.55</v>
      </c>
      <c r="S68" s="582">
        <v>9.11</v>
      </c>
      <c r="T68" s="582">
        <v>8.2100000000000009</v>
      </c>
      <c r="U68" s="582">
        <v>4.62</v>
      </c>
      <c r="V68" s="582">
        <v>10.6</v>
      </c>
      <c r="W68" s="582">
        <v>8</v>
      </c>
      <c r="X68" s="582">
        <v>9.4</v>
      </c>
      <c r="Y68" s="582">
        <v>8.5</v>
      </c>
      <c r="Z68" s="582">
        <v>5.4</v>
      </c>
      <c r="AA68" s="25">
        <v>11</v>
      </c>
      <c r="AB68" s="25">
        <v>7.6</v>
      </c>
      <c r="AC68" s="25">
        <v>9.4</v>
      </c>
      <c r="AD68" s="25">
        <v>8.4</v>
      </c>
      <c r="AE68" s="25">
        <v>5</v>
      </c>
      <c r="AF68" s="33">
        <v>10.58</v>
      </c>
      <c r="AG68" s="28">
        <v>8.11</v>
      </c>
      <c r="AH68" s="28">
        <v>9.43</v>
      </c>
      <c r="AI68" s="28">
        <v>8.44</v>
      </c>
      <c r="AJ68" s="33">
        <v>4.9400000000000004</v>
      </c>
      <c r="AK68" s="34">
        <v>10.779744346116026</v>
      </c>
      <c r="AL68" s="34">
        <v>8.1390433815350534</v>
      </c>
      <c r="AM68" s="34">
        <v>9.5407098121085507</v>
      </c>
      <c r="AN68" s="34">
        <v>8.634708737864095</v>
      </c>
      <c r="AO68" s="34">
        <v>5.5125899280575483</v>
      </c>
      <c r="AP68" s="34">
        <v>10.8</v>
      </c>
      <c r="AQ68" s="34">
        <v>8.1</v>
      </c>
      <c r="AR68" s="34">
        <v>9.5</v>
      </c>
      <c r="AS68" s="71">
        <v>8.5</v>
      </c>
      <c r="AT68" s="190">
        <v>4.9000000000000004</v>
      </c>
      <c r="AU68" s="71">
        <v>10.311221766860562</v>
      </c>
      <c r="AV68" s="71">
        <v>8.402836013165988</v>
      </c>
      <c r="AW68" s="71">
        <v>9.4283672327609196</v>
      </c>
      <c r="AX68" s="34">
        <v>8.4066011782892893</v>
      </c>
      <c r="AY68" s="71">
        <v>5.5256692764928381</v>
      </c>
      <c r="AZ68" s="71">
        <v>10.407201135046295</v>
      </c>
      <c r="BA68" s="71">
        <v>8.5306170694840091</v>
      </c>
      <c r="BB68" s="191">
        <v>9.5367809996405644</v>
      </c>
      <c r="BC68" s="191">
        <v>8.654351397402543</v>
      </c>
      <c r="BD68" s="191">
        <v>5.6328407563986946</v>
      </c>
      <c r="BE68" s="33">
        <v>10.43</v>
      </c>
      <c r="BF68" s="28">
        <v>8.43</v>
      </c>
      <c r="BG68" s="33">
        <v>9.48</v>
      </c>
      <c r="BH68" s="33">
        <v>8.51</v>
      </c>
      <c r="BI68" s="192">
        <v>5.27</v>
      </c>
      <c r="BJ68" s="33">
        <v>10.220000000000001</v>
      </c>
      <c r="BK68" s="28">
        <v>8.3800000000000008</v>
      </c>
      <c r="BL68" s="33">
        <v>9.34</v>
      </c>
      <c r="BM68" s="33">
        <v>8.3699999999999992</v>
      </c>
      <c r="BN68" s="28">
        <v>5.26</v>
      </c>
      <c r="BO68" s="33">
        <v>10.41</v>
      </c>
      <c r="BP68" s="28">
        <v>8.67</v>
      </c>
      <c r="BQ68" s="33">
        <v>9.57</v>
      </c>
      <c r="BR68" s="33">
        <v>8.49</v>
      </c>
      <c r="BS68" s="28">
        <v>5.14</v>
      </c>
      <c r="BT68" s="33">
        <v>10.69</v>
      </c>
      <c r="BU68" s="28">
        <v>8.69</v>
      </c>
      <c r="BV68" s="33">
        <v>9.7200000000000006</v>
      </c>
      <c r="BW68" s="33">
        <v>8.59</v>
      </c>
      <c r="BX68" s="28">
        <v>5.2</v>
      </c>
      <c r="BY68" s="33">
        <v>10.92</v>
      </c>
      <c r="BZ68" s="28">
        <v>9.16</v>
      </c>
      <c r="CA68" s="33">
        <v>10.07</v>
      </c>
      <c r="CB68" s="33">
        <v>8.9</v>
      </c>
      <c r="CC68" s="28">
        <v>5.57</v>
      </c>
      <c r="CD68" s="33">
        <v>11.38</v>
      </c>
      <c r="CE68" s="28">
        <v>9.52</v>
      </c>
      <c r="CF68" s="33">
        <v>10.54</v>
      </c>
      <c r="CG68" s="33">
        <v>9.64</v>
      </c>
      <c r="CH68" s="28">
        <v>6.09</v>
      </c>
      <c r="CI68" s="33">
        <v>11.23</v>
      </c>
      <c r="CJ68" s="28">
        <v>9.67</v>
      </c>
      <c r="CK68" s="33">
        <v>10.53</v>
      </c>
      <c r="CL68" s="33">
        <v>9.52</v>
      </c>
      <c r="CM68" s="28">
        <v>5.76</v>
      </c>
    </row>
    <row r="69" spans="1:91" s="547" customFormat="1" ht="12" customHeight="1" x14ac:dyDescent="0.2">
      <c r="A69" s="398" t="s">
        <v>47</v>
      </c>
      <c r="B69" s="582">
        <v>9.82</v>
      </c>
      <c r="C69" s="582">
        <v>6.81</v>
      </c>
      <c r="D69" s="582">
        <v>8.66</v>
      </c>
      <c r="E69" s="398">
        <v>8.08</v>
      </c>
      <c r="F69" s="582">
        <v>3.36</v>
      </c>
      <c r="G69" s="582">
        <v>9.85</v>
      </c>
      <c r="H69" s="582">
        <v>6.85</v>
      </c>
      <c r="I69" s="582">
        <v>8.6999999999999993</v>
      </c>
      <c r="J69" s="582">
        <v>8.07</v>
      </c>
      <c r="K69" s="582">
        <v>3.81</v>
      </c>
      <c r="L69" s="582">
        <v>10.23</v>
      </c>
      <c r="M69" s="582">
        <v>7.52</v>
      </c>
      <c r="N69" s="582">
        <v>9.19</v>
      </c>
      <c r="O69" s="582">
        <v>8.5</v>
      </c>
      <c r="P69" s="582">
        <v>4.28</v>
      </c>
      <c r="Q69" s="582">
        <v>10.01</v>
      </c>
      <c r="R69" s="582">
        <v>7.27</v>
      </c>
      <c r="S69" s="582">
        <v>8.93</v>
      </c>
      <c r="T69" s="582">
        <v>8.2200000000000006</v>
      </c>
      <c r="U69" s="582">
        <v>4.38</v>
      </c>
      <c r="V69" s="582">
        <v>10</v>
      </c>
      <c r="W69" s="582">
        <v>7.4</v>
      </c>
      <c r="X69" s="582">
        <v>8.9</v>
      </c>
      <c r="Y69" s="582">
        <v>8.3000000000000007</v>
      </c>
      <c r="Z69" s="582">
        <v>4.5</v>
      </c>
      <c r="AA69" s="25">
        <v>10.199999999999999</v>
      </c>
      <c r="AB69" s="25">
        <v>7.5</v>
      </c>
      <c r="AC69" s="25">
        <v>9</v>
      </c>
      <c r="AD69" s="25">
        <v>8.5</v>
      </c>
      <c r="AE69" s="25">
        <v>4.5999999999999996</v>
      </c>
      <c r="AF69" s="33">
        <v>10.42</v>
      </c>
      <c r="AG69" s="28">
        <v>8</v>
      </c>
      <c r="AH69" s="28">
        <v>9.4</v>
      </c>
      <c r="AI69" s="28">
        <v>8.6999999999999993</v>
      </c>
      <c r="AJ69" s="33">
        <v>4.66</v>
      </c>
      <c r="AK69" s="34">
        <v>11.039235412474845</v>
      </c>
      <c r="AL69" s="34">
        <v>8.1822784810126521</v>
      </c>
      <c r="AM69" s="34">
        <v>9.7741031390134356</v>
      </c>
      <c r="AN69" s="34">
        <v>9.1005747126436791</v>
      </c>
      <c r="AO69" s="34">
        <v>5.1480263157894752</v>
      </c>
      <c r="AP69" s="34">
        <v>10.9</v>
      </c>
      <c r="AQ69" s="34">
        <v>8.1</v>
      </c>
      <c r="AR69" s="34">
        <v>9.6</v>
      </c>
      <c r="AS69" s="71">
        <v>9</v>
      </c>
      <c r="AT69" s="190">
        <v>5.5</v>
      </c>
      <c r="AU69" s="71">
        <v>11.005994313696515</v>
      </c>
      <c r="AV69" s="71">
        <v>8.2522751999329582</v>
      </c>
      <c r="AW69" s="71">
        <v>9.8874943701501685</v>
      </c>
      <c r="AX69" s="34">
        <v>8.2831131656486523</v>
      </c>
      <c r="AY69" s="71">
        <v>4.0949472534377369</v>
      </c>
      <c r="AZ69" s="71">
        <v>10.207125987657072</v>
      </c>
      <c r="BA69" s="71">
        <v>7.0410925669298656</v>
      </c>
      <c r="BB69" s="191">
        <v>8.907951516459617</v>
      </c>
      <c r="BC69" s="191">
        <v>8.2559931976554548</v>
      </c>
      <c r="BD69" s="191">
        <v>4.4837136437757845</v>
      </c>
      <c r="BE69" s="33">
        <v>10.27</v>
      </c>
      <c r="BF69" s="28">
        <v>7.4</v>
      </c>
      <c r="BG69" s="33">
        <v>9.08</v>
      </c>
      <c r="BH69" s="33">
        <v>8.39</v>
      </c>
      <c r="BI69" s="192">
        <v>4.58</v>
      </c>
      <c r="BJ69" s="33">
        <v>10.3</v>
      </c>
      <c r="BK69" s="28">
        <v>7.83</v>
      </c>
      <c r="BL69" s="33">
        <v>9.27</v>
      </c>
      <c r="BM69" s="33">
        <v>8.5399999999999991</v>
      </c>
      <c r="BN69" s="28">
        <v>4.59</v>
      </c>
      <c r="BO69" s="33">
        <v>10.52</v>
      </c>
      <c r="BP69" s="28">
        <v>8.2200000000000006</v>
      </c>
      <c r="BQ69" s="33">
        <v>9.5399999999999991</v>
      </c>
      <c r="BR69" s="33">
        <v>8.7799999999999994</v>
      </c>
      <c r="BS69" s="28">
        <v>4.8099999999999996</v>
      </c>
      <c r="BT69" s="33">
        <v>10.32</v>
      </c>
      <c r="BU69" s="28">
        <v>8.34</v>
      </c>
      <c r="BV69" s="33">
        <v>9.48</v>
      </c>
      <c r="BW69" s="33">
        <v>8.73</v>
      </c>
      <c r="BX69" s="28">
        <v>4.9800000000000004</v>
      </c>
      <c r="BY69" s="33">
        <v>10.64</v>
      </c>
      <c r="BZ69" s="28">
        <v>8.1999999999999993</v>
      </c>
      <c r="CA69" s="33">
        <v>9.6</v>
      </c>
      <c r="CB69" s="33">
        <v>8.83</v>
      </c>
      <c r="CC69" s="28">
        <v>5.1100000000000003</v>
      </c>
      <c r="CD69" s="33">
        <v>10.96</v>
      </c>
      <c r="CE69" s="28">
        <v>9.17</v>
      </c>
      <c r="CF69" s="33">
        <v>10.18</v>
      </c>
      <c r="CG69" s="33">
        <v>9.2100000000000009</v>
      </c>
      <c r="CH69" s="28">
        <v>5.27</v>
      </c>
      <c r="CI69" s="33">
        <v>10.71</v>
      </c>
      <c r="CJ69" s="28">
        <v>8.9</v>
      </c>
      <c r="CK69" s="33">
        <v>9.93</v>
      </c>
      <c r="CL69" s="33">
        <v>8.9600000000000009</v>
      </c>
      <c r="CM69" s="28">
        <v>5.2</v>
      </c>
    </row>
    <row r="70" spans="1:91" s="547" customFormat="1" ht="12" customHeight="1" x14ac:dyDescent="0.2">
      <c r="A70" s="398" t="s">
        <v>79</v>
      </c>
      <c r="B70" s="582">
        <v>10.01</v>
      </c>
      <c r="C70" s="582">
        <v>8.32</v>
      </c>
      <c r="D70" s="582">
        <v>9.2200000000000006</v>
      </c>
      <c r="E70" s="398">
        <v>8.24</v>
      </c>
      <c r="F70" s="582">
        <v>4.2</v>
      </c>
      <c r="G70" s="582">
        <v>10.37</v>
      </c>
      <c r="H70" s="582">
        <v>8.23</v>
      </c>
      <c r="I70" s="582">
        <v>9.2899999999999991</v>
      </c>
      <c r="J70" s="582">
        <v>8.35</v>
      </c>
      <c r="K70" s="582">
        <v>4.68</v>
      </c>
      <c r="L70" s="582">
        <v>10.25</v>
      </c>
      <c r="M70" s="582">
        <v>8.01</v>
      </c>
      <c r="N70" s="582">
        <v>9.14</v>
      </c>
      <c r="O70" s="582">
        <v>8.2100000000000009</v>
      </c>
      <c r="P70" s="582">
        <v>4.6399999999999997</v>
      </c>
      <c r="Q70" s="582">
        <v>10.09</v>
      </c>
      <c r="R70" s="582">
        <v>8.01</v>
      </c>
      <c r="S70" s="582">
        <v>9.08</v>
      </c>
      <c r="T70" s="582">
        <v>8.17</v>
      </c>
      <c r="U70" s="582">
        <v>4.83</v>
      </c>
      <c r="V70" s="582">
        <v>10.4</v>
      </c>
      <c r="W70" s="582">
        <v>8.5</v>
      </c>
      <c r="X70" s="582">
        <v>9.5</v>
      </c>
      <c r="Y70" s="582">
        <v>8.5</v>
      </c>
      <c r="Z70" s="582">
        <v>5</v>
      </c>
      <c r="AA70" s="25">
        <v>10.9</v>
      </c>
      <c r="AB70" s="25">
        <v>8.5</v>
      </c>
      <c r="AC70" s="25">
        <v>9.6999999999999993</v>
      </c>
      <c r="AD70" s="25">
        <v>8.6999999999999993</v>
      </c>
      <c r="AE70" s="25">
        <v>5</v>
      </c>
      <c r="AF70" s="33">
        <v>10</v>
      </c>
      <c r="AG70" s="28">
        <v>7.54</v>
      </c>
      <c r="AH70" s="28">
        <v>8.85</v>
      </c>
      <c r="AI70" s="28">
        <v>8.11</v>
      </c>
      <c r="AJ70" s="33">
        <v>5.03</v>
      </c>
      <c r="AK70" s="34">
        <v>10.245856353591181</v>
      </c>
      <c r="AL70" s="34">
        <v>7.9305019305019249</v>
      </c>
      <c r="AM70" s="34">
        <v>9.0473017988008131</v>
      </c>
      <c r="AN70" s="34">
        <v>8.2691705790297476</v>
      </c>
      <c r="AO70" s="34">
        <v>5.461538461538459</v>
      </c>
      <c r="AP70" s="34">
        <v>10.6</v>
      </c>
      <c r="AQ70" s="34">
        <v>8.6</v>
      </c>
      <c r="AR70" s="34">
        <v>9.6</v>
      </c>
      <c r="AS70" s="71">
        <v>8.8000000000000007</v>
      </c>
      <c r="AT70" s="190">
        <v>6.2</v>
      </c>
      <c r="AU70" s="71">
        <v>11.022557716685185</v>
      </c>
      <c r="AV70" s="71">
        <v>7.8368575940766529</v>
      </c>
      <c r="AW70" s="71">
        <v>9.657340103154672</v>
      </c>
      <c r="AX70" s="34">
        <v>8.2217342010141579</v>
      </c>
      <c r="AY70" s="71">
        <v>5.1459523001422625</v>
      </c>
      <c r="AZ70" s="71">
        <v>10.054334713555869</v>
      </c>
      <c r="BA70" s="71">
        <v>7.7889636620318221</v>
      </c>
      <c r="BB70" s="191">
        <v>9.067197596367766</v>
      </c>
      <c r="BC70" s="191">
        <v>8.4255018730185895</v>
      </c>
      <c r="BD70" s="191">
        <v>5.2885868734084012</v>
      </c>
      <c r="BE70" s="33">
        <v>9.85</v>
      </c>
      <c r="BF70" s="33">
        <v>7.9</v>
      </c>
      <c r="BG70" s="33">
        <v>8.99</v>
      </c>
      <c r="BH70" s="33">
        <v>8.31</v>
      </c>
      <c r="BI70" s="193">
        <v>5.0599999999999996</v>
      </c>
      <c r="BJ70" s="33">
        <v>9.77</v>
      </c>
      <c r="BK70" s="33">
        <v>8.26</v>
      </c>
      <c r="BL70" s="33">
        <v>9.1</v>
      </c>
      <c r="BM70" s="33">
        <v>8.4499999999999993</v>
      </c>
      <c r="BN70" s="33">
        <v>5.51</v>
      </c>
      <c r="BO70" s="33">
        <v>9.75</v>
      </c>
      <c r="BP70" s="33">
        <v>8.3800000000000008</v>
      </c>
      <c r="BQ70" s="33">
        <v>9.14</v>
      </c>
      <c r="BR70" s="33">
        <v>8.42</v>
      </c>
      <c r="BS70" s="33">
        <v>5.21</v>
      </c>
      <c r="BT70" s="33">
        <v>9.9600000000000009</v>
      </c>
      <c r="BU70" s="33">
        <v>7.86</v>
      </c>
      <c r="BV70" s="33">
        <v>9.02</v>
      </c>
      <c r="BW70" s="33">
        <v>8.2799999999999994</v>
      </c>
      <c r="BX70" s="33">
        <v>5.08</v>
      </c>
      <c r="BY70" s="33">
        <v>9.9499999999999993</v>
      </c>
      <c r="BZ70" s="33">
        <v>8.09</v>
      </c>
      <c r="CA70" s="33">
        <v>9.11</v>
      </c>
      <c r="CB70" s="33">
        <v>8.39</v>
      </c>
      <c r="CC70" s="33">
        <v>5.38</v>
      </c>
      <c r="CD70" s="33">
        <v>10.3</v>
      </c>
      <c r="CE70" s="33">
        <v>8.75</v>
      </c>
      <c r="CF70" s="33">
        <v>9.6300000000000008</v>
      </c>
      <c r="CG70" s="33">
        <v>8.76</v>
      </c>
      <c r="CH70" s="33">
        <v>5.16</v>
      </c>
      <c r="CI70" s="33">
        <v>10.57</v>
      </c>
      <c r="CJ70" s="33">
        <v>8.92</v>
      </c>
      <c r="CK70" s="33">
        <v>9.86</v>
      </c>
      <c r="CL70" s="33">
        <v>9.06</v>
      </c>
      <c r="CM70" s="33">
        <v>5.86</v>
      </c>
    </row>
    <row r="71" spans="1:91" s="547" customFormat="1" ht="12" customHeight="1" x14ac:dyDescent="0.2">
      <c r="A71" s="398" t="s">
        <v>86</v>
      </c>
      <c r="B71" s="582">
        <v>10.58</v>
      </c>
      <c r="C71" s="582">
        <v>7.23</v>
      </c>
      <c r="D71" s="582">
        <v>9.48</v>
      </c>
      <c r="E71" s="398">
        <v>9.01</v>
      </c>
      <c r="F71" s="582">
        <v>4.5999999999999996</v>
      </c>
      <c r="G71" s="582">
        <v>10.47</v>
      </c>
      <c r="H71" s="582">
        <v>7.36</v>
      </c>
      <c r="I71" s="582">
        <v>9.36</v>
      </c>
      <c r="J71" s="582">
        <v>8.94</v>
      </c>
      <c r="K71" s="582">
        <v>4.17</v>
      </c>
      <c r="L71" s="582">
        <v>10.119999999999999</v>
      </c>
      <c r="M71" s="582">
        <v>7.46</v>
      </c>
      <c r="N71" s="582">
        <v>9.27</v>
      </c>
      <c r="O71" s="582">
        <v>8.8000000000000007</v>
      </c>
      <c r="P71" s="582">
        <v>4.43</v>
      </c>
      <c r="Q71" s="582">
        <v>10.53</v>
      </c>
      <c r="R71" s="582">
        <v>7.88</v>
      </c>
      <c r="S71" s="582">
        <v>9.66</v>
      </c>
      <c r="T71" s="582">
        <v>9.27</v>
      </c>
      <c r="U71" s="582">
        <v>5.16</v>
      </c>
      <c r="V71" s="582">
        <v>10.7</v>
      </c>
      <c r="W71" s="582">
        <v>8</v>
      </c>
      <c r="X71" s="582">
        <v>9.6999999999999993</v>
      </c>
      <c r="Y71" s="582">
        <v>9.1999999999999993</v>
      </c>
      <c r="Z71" s="582">
        <v>4.5999999999999996</v>
      </c>
      <c r="AA71" s="25">
        <v>9.6999999999999993</v>
      </c>
      <c r="AB71" s="25">
        <v>8.1999999999999993</v>
      </c>
      <c r="AC71" s="25">
        <v>9.1</v>
      </c>
      <c r="AD71" s="25">
        <v>8.5</v>
      </c>
      <c r="AE71" s="25">
        <v>4.0999999999999996</v>
      </c>
      <c r="AF71" s="33">
        <v>10.51</v>
      </c>
      <c r="AG71" s="28">
        <v>7.31</v>
      </c>
      <c r="AH71" s="28">
        <v>9.3699999999999992</v>
      </c>
      <c r="AI71" s="28">
        <v>8.89</v>
      </c>
      <c r="AJ71" s="33">
        <v>4.37</v>
      </c>
      <c r="AK71" s="34">
        <v>10.913202933985316</v>
      </c>
      <c r="AL71" s="34">
        <v>7.5670995670995662</v>
      </c>
      <c r="AM71" s="34">
        <v>9.7054687499999961</v>
      </c>
      <c r="AN71" s="34">
        <v>9.0961002785515213</v>
      </c>
      <c r="AO71" s="34">
        <v>4.0961538461538449</v>
      </c>
      <c r="AP71" s="34">
        <v>10.8</v>
      </c>
      <c r="AQ71" s="34">
        <v>8.3000000000000007</v>
      </c>
      <c r="AR71" s="34">
        <v>9.9</v>
      </c>
      <c r="AS71" s="71">
        <v>9.4</v>
      </c>
      <c r="AT71" s="190">
        <v>5.8</v>
      </c>
      <c r="AU71" s="71">
        <v>14.376366467970771</v>
      </c>
      <c r="AV71" s="71">
        <v>11.377885482064805</v>
      </c>
      <c r="AW71" s="71">
        <v>13.312812951652061</v>
      </c>
      <c r="AX71" s="34">
        <v>10.067016134410357</v>
      </c>
      <c r="AY71" s="71">
        <v>7.3263838752179522</v>
      </c>
      <c r="AZ71" s="71">
        <v>11.189152699763662</v>
      </c>
      <c r="BA71" s="71">
        <v>9.6004485703104372</v>
      </c>
      <c r="BB71" s="191">
        <v>10.617138802866799</v>
      </c>
      <c r="BC71" s="191">
        <v>10.188377251996604</v>
      </c>
      <c r="BD71" s="191">
        <v>6.909463172462643</v>
      </c>
      <c r="BE71" s="33">
        <v>11.03</v>
      </c>
      <c r="BF71" s="33">
        <v>9.36</v>
      </c>
      <c r="BG71" s="33">
        <v>10.43</v>
      </c>
      <c r="BH71" s="33">
        <v>9.91</v>
      </c>
      <c r="BI71" s="193">
        <v>6.02</v>
      </c>
      <c r="BJ71" s="33">
        <v>11.11</v>
      </c>
      <c r="BK71" s="33">
        <v>9.3000000000000007</v>
      </c>
      <c r="BL71" s="33">
        <v>10.45</v>
      </c>
      <c r="BM71" s="33">
        <v>9.8800000000000008</v>
      </c>
      <c r="BN71" s="33">
        <v>5.7</v>
      </c>
      <c r="BO71" s="33">
        <v>10.91</v>
      </c>
      <c r="BP71" s="33">
        <v>9.26</v>
      </c>
      <c r="BQ71" s="33">
        <v>10.3</v>
      </c>
      <c r="BR71" s="33">
        <v>9.7799999999999994</v>
      </c>
      <c r="BS71" s="33">
        <v>6.1</v>
      </c>
      <c r="BT71" s="33">
        <v>11.1</v>
      </c>
      <c r="BU71" s="33">
        <v>9.8699999999999992</v>
      </c>
      <c r="BV71" s="33">
        <v>10.64</v>
      </c>
      <c r="BW71" s="33">
        <v>10.1</v>
      </c>
      <c r="BX71" s="33">
        <v>6.37</v>
      </c>
      <c r="BY71" s="33">
        <v>11.48</v>
      </c>
      <c r="BZ71" s="33">
        <v>10.47</v>
      </c>
      <c r="CA71" s="33">
        <v>11.11</v>
      </c>
      <c r="CB71" s="33">
        <v>10.71</v>
      </c>
      <c r="CC71" s="33">
        <v>8.07</v>
      </c>
      <c r="CD71" s="33">
        <v>10.7</v>
      </c>
      <c r="CE71" s="33">
        <v>11.08</v>
      </c>
      <c r="CF71" s="33">
        <v>11.44</v>
      </c>
      <c r="CG71" s="33">
        <v>10.59</v>
      </c>
      <c r="CH71" s="33">
        <v>6.89</v>
      </c>
      <c r="CI71" s="33">
        <v>11.4</v>
      </c>
      <c r="CJ71" s="33">
        <v>10.69</v>
      </c>
      <c r="CK71" s="33">
        <v>11.1</v>
      </c>
      <c r="CL71" s="33">
        <v>10.4</v>
      </c>
      <c r="CM71" s="33">
        <v>7.51</v>
      </c>
    </row>
    <row r="72" spans="1:91" s="547" customFormat="1" ht="12" customHeight="1" x14ac:dyDescent="0.2">
      <c r="A72" s="398" t="s">
        <v>112</v>
      </c>
      <c r="B72" s="582">
        <v>10.02</v>
      </c>
      <c r="C72" s="582">
        <v>7.23</v>
      </c>
      <c r="D72" s="582">
        <v>8.89</v>
      </c>
      <c r="E72" s="398">
        <v>8.2100000000000009</v>
      </c>
      <c r="F72" s="582">
        <v>4.3</v>
      </c>
      <c r="G72" s="582">
        <v>9.98</v>
      </c>
      <c r="H72" s="582">
        <v>7.27</v>
      </c>
      <c r="I72" s="582">
        <v>8.92</v>
      </c>
      <c r="J72" s="582">
        <v>8.19</v>
      </c>
      <c r="K72" s="582">
        <v>4.54</v>
      </c>
      <c r="L72" s="582">
        <v>9.89</v>
      </c>
      <c r="M72" s="582">
        <v>7.29</v>
      </c>
      <c r="N72" s="582">
        <v>8.83</v>
      </c>
      <c r="O72" s="582">
        <v>8.1300000000000008</v>
      </c>
      <c r="P72" s="582">
        <v>4.28</v>
      </c>
      <c r="Q72" s="582">
        <v>10.029999999999999</v>
      </c>
      <c r="R72" s="582">
        <v>7.28</v>
      </c>
      <c r="S72" s="582">
        <v>8.8699999999999992</v>
      </c>
      <c r="T72" s="582">
        <v>8.08</v>
      </c>
      <c r="U72" s="582">
        <v>4.47</v>
      </c>
      <c r="V72" s="582">
        <v>10</v>
      </c>
      <c r="W72" s="582">
        <v>8</v>
      </c>
      <c r="X72" s="582">
        <v>9.1999999999999993</v>
      </c>
      <c r="Y72" s="582">
        <v>8.4</v>
      </c>
      <c r="Z72" s="582">
        <v>4.4000000000000004</v>
      </c>
      <c r="AA72" s="25">
        <v>9.8000000000000007</v>
      </c>
      <c r="AB72" s="25">
        <v>7.7</v>
      </c>
      <c r="AC72" s="25">
        <v>8.9</v>
      </c>
      <c r="AD72" s="25">
        <v>8.1999999999999993</v>
      </c>
      <c r="AE72" s="25">
        <v>4.3</v>
      </c>
      <c r="AF72" s="33">
        <v>9.9600000000000009</v>
      </c>
      <c r="AG72" s="28">
        <v>7.13</v>
      </c>
      <c r="AH72" s="28">
        <v>8.69</v>
      </c>
      <c r="AI72" s="28">
        <v>7.96</v>
      </c>
      <c r="AJ72" s="33">
        <v>4.28</v>
      </c>
      <c r="AK72" s="34">
        <v>10.194716242661441</v>
      </c>
      <c r="AL72" s="34">
        <v>7.019565217391297</v>
      </c>
      <c r="AM72" s="34">
        <v>8.6905252317198709</v>
      </c>
      <c r="AN72" s="34">
        <v>7.8651495996628835</v>
      </c>
      <c r="AO72" s="34">
        <v>4.1461716937355027</v>
      </c>
      <c r="AP72" s="34">
        <v>10.199999999999999</v>
      </c>
      <c r="AQ72" s="34">
        <v>7.8</v>
      </c>
      <c r="AR72" s="34">
        <v>9.1</v>
      </c>
      <c r="AS72" s="71">
        <v>8.1999999999999993</v>
      </c>
      <c r="AT72" s="190">
        <v>4.5</v>
      </c>
      <c r="AU72" s="71">
        <v>12.264751527725249</v>
      </c>
      <c r="AV72" s="71">
        <v>10.067498136193613</v>
      </c>
      <c r="AW72" s="71">
        <v>11.348360008088793</v>
      </c>
      <c r="AX72" s="34">
        <v>8.4392276161716904</v>
      </c>
      <c r="AY72" s="71">
        <v>5.0418054388863274</v>
      </c>
      <c r="AZ72" s="71">
        <v>9.8914634165910584</v>
      </c>
      <c r="BA72" s="71">
        <v>7.6473442173437469</v>
      </c>
      <c r="BB72" s="191">
        <v>8.9519856011807004</v>
      </c>
      <c r="BC72" s="191">
        <v>8.3026598246463728</v>
      </c>
      <c r="BD72" s="191">
        <v>5.0564342410969045</v>
      </c>
      <c r="BE72" s="33">
        <v>9.76</v>
      </c>
      <c r="BF72" s="33">
        <v>7.79</v>
      </c>
      <c r="BG72" s="33">
        <v>8.92</v>
      </c>
      <c r="BH72" s="33">
        <v>8.36</v>
      </c>
      <c r="BI72" s="193">
        <v>5.65</v>
      </c>
      <c r="BJ72" s="33">
        <v>9.5299999999999994</v>
      </c>
      <c r="BK72" s="33">
        <v>8.51</v>
      </c>
      <c r="BL72" s="33">
        <v>9.09</v>
      </c>
      <c r="BM72" s="33">
        <v>8.52</v>
      </c>
      <c r="BN72" s="33">
        <v>5.85</v>
      </c>
      <c r="BO72" s="33">
        <v>10.02</v>
      </c>
      <c r="BP72" s="33">
        <v>8.5</v>
      </c>
      <c r="BQ72" s="33">
        <v>9.36</v>
      </c>
      <c r="BR72" s="33">
        <v>8.67</v>
      </c>
      <c r="BS72" s="33">
        <v>5.62</v>
      </c>
      <c r="BT72" s="33">
        <v>10.43</v>
      </c>
      <c r="BU72" s="33">
        <v>8.69</v>
      </c>
      <c r="BV72" s="33">
        <v>9.67</v>
      </c>
      <c r="BW72" s="33">
        <v>8.98</v>
      </c>
      <c r="BX72" s="33">
        <v>5.98</v>
      </c>
      <c r="BY72" s="33">
        <v>9.9499999999999993</v>
      </c>
      <c r="BZ72" s="33">
        <v>8.4499999999999993</v>
      </c>
      <c r="CA72" s="33">
        <v>9.2899999999999991</v>
      </c>
      <c r="CB72" s="33">
        <v>8.56</v>
      </c>
      <c r="CC72" s="33">
        <v>5.51</v>
      </c>
      <c r="CD72" s="33">
        <v>10.07</v>
      </c>
      <c r="CE72" s="33">
        <v>8.93</v>
      </c>
      <c r="CF72" s="33">
        <v>9.59</v>
      </c>
      <c r="CG72" s="33">
        <v>8.9700000000000006</v>
      </c>
      <c r="CH72" s="33">
        <v>6.3</v>
      </c>
      <c r="CI72" s="33">
        <v>10.32</v>
      </c>
      <c r="CJ72" s="33">
        <v>9.0299999999999994</v>
      </c>
      <c r="CK72" s="33">
        <v>9.7799999999999994</v>
      </c>
      <c r="CL72" s="33">
        <v>9.11</v>
      </c>
      <c r="CM72" s="33">
        <v>6.34</v>
      </c>
    </row>
    <row r="73" spans="1:91" s="547" customFormat="1" ht="12" customHeight="1" x14ac:dyDescent="0.2">
      <c r="A73" s="398" t="s">
        <v>93</v>
      </c>
      <c r="B73" s="582">
        <v>8.6199999999999992</v>
      </c>
      <c r="C73" s="582">
        <v>6.78</v>
      </c>
      <c r="D73" s="582">
        <v>7.91</v>
      </c>
      <c r="E73" s="398">
        <v>7.42</v>
      </c>
      <c r="F73" s="582">
        <v>4.12</v>
      </c>
      <c r="G73" s="582">
        <v>9.07</v>
      </c>
      <c r="H73" s="582">
        <v>6.76</v>
      </c>
      <c r="I73" s="582">
        <v>8.15</v>
      </c>
      <c r="J73" s="582">
        <v>7.61</v>
      </c>
      <c r="K73" s="582">
        <v>4.26</v>
      </c>
      <c r="L73" s="582">
        <v>8.0399999999999991</v>
      </c>
      <c r="M73" s="582">
        <v>7.19</v>
      </c>
      <c r="N73" s="582">
        <v>7.68</v>
      </c>
      <c r="O73" s="582">
        <v>7.26</v>
      </c>
      <c r="P73" s="582">
        <v>4.55</v>
      </c>
      <c r="Q73" s="582">
        <v>8.4</v>
      </c>
      <c r="R73" s="582">
        <v>7.51</v>
      </c>
      <c r="S73" s="582">
        <v>8.0299999999999994</v>
      </c>
      <c r="T73" s="582">
        <v>7.53</v>
      </c>
      <c r="U73" s="582">
        <v>4.57</v>
      </c>
      <c r="V73" s="582">
        <v>8.9</v>
      </c>
      <c r="W73" s="582">
        <v>8</v>
      </c>
      <c r="X73" s="582">
        <v>8.5</v>
      </c>
      <c r="Y73" s="582">
        <v>7.9</v>
      </c>
      <c r="Z73" s="582">
        <v>4.8</v>
      </c>
      <c r="AA73" s="25">
        <v>8.9</v>
      </c>
      <c r="AB73" s="25">
        <v>7.2</v>
      </c>
      <c r="AC73" s="25">
        <v>8.1999999999999993</v>
      </c>
      <c r="AD73" s="25">
        <v>7.6</v>
      </c>
      <c r="AE73" s="25">
        <v>4.7</v>
      </c>
      <c r="AF73" s="33">
        <v>8.09</v>
      </c>
      <c r="AG73" s="28">
        <v>6.81</v>
      </c>
      <c r="AH73" s="28">
        <v>7.56</v>
      </c>
      <c r="AI73" s="28">
        <v>7.01</v>
      </c>
      <c r="AJ73" s="33">
        <v>3.73</v>
      </c>
      <c r="AK73" s="34">
        <v>8.9804496578690127</v>
      </c>
      <c r="AL73" s="34">
        <v>7.1900000000000039</v>
      </c>
      <c r="AM73" s="34">
        <v>8.1947339550192098</v>
      </c>
      <c r="AN73" s="34">
        <v>7.5660985720865899</v>
      </c>
      <c r="AO73" s="34">
        <v>4.2729885057471231</v>
      </c>
      <c r="AP73" s="34">
        <v>8.6999999999999993</v>
      </c>
      <c r="AQ73" s="34">
        <v>6.9</v>
      </c>
      <c r="AR73" s="34">
        <v>7.9</v>
      </c>
      <c r="AS73" s="71">
        <v>7.4</v>
      </c>
      <c r="AT73" s="190">
        <v>4.2</v>
      </c>
      <c r="AU73" s="71">
        <v>8.414259199288697</v>
      </c>
      <c r="AV73" s="71">
        <v>7.2256421495718266</v>
      </c>
      <c r="AW73" s="71">
        <v>7.966430656448571</v>
      </c>
      <c r="AX73" s="34">
        <v>7.5450999128204268</v>
      </c>
      <c r="AY73" s="71">
        <v>4.5176115338812819</v>
      </c>
      <c r="AZ73" s="71">
        <v>8.3498342832718073</v>
      </c>
      <c r="BA73" s="71">
        <v>7.2514612670311207</v>
      </c>
      <c r="BB73" s="191">
        <v>7.9323275824889734</v>
      </c>
      <c r="BC73" s="191">
        <v>7.5342870750520605</v>
      </c>
      <c r="BD73" s="191">
        <v>4.7563234441924527</v>
      </c>
      <c r="BE73" s="33">
        <v>8.9700000000000006</v>
      </c>
      <c r="BF73" s="33">
        <v>6.95</v>
      </c>
      <c r="BG73" s="33">
        <v>8.19</v>
      </c>
      <c r="BH73" s="33">
        <v>7.75</v>
      </c>
      <c r="BI73" s="193">
        <v>4.75</v>
      </c>
      <c r="BJ73" s="33">
        <v>9.02</v>
      </c>
      <c r="BK73" s="33">
        <v>7.13</v>
      </c>
      <c r="BL73" s="33">
        <v>8.2899999999999991</v>
      </c>
      <c r="BM73" s="33">
        <v>7.85</v>
      </c>
      <c r="BN73" s="33">
        <v>5.0199999999999996</v>
      </c>
      <c r="BO73" s="33">
        <v>9.16</v>
      </c>
      <c r="BP73" s="33">
        <v>7.76</v>
      </c>
      <c r="BQ73" s="33">
        <v>8.61</v>
      </c>
      <c r="BR73" s="33">
        <v>8.1999999999999993</v>
      </c>
      <c r="BS73" s="33">
        <v>5.58</v>
      </c>
      <c r="BT73" s="33">
        <v>9.2899999999999991</v>
      </c>
      <c r="BU73" s="33">
        <v>7.84</v>
      </c>
      <c r="BV73" s="33">
        <v>8.7200000000000006</v>
      </c>
      <c r="BW73" s="33">
        <v>8.2100000000000009</v>
      </c>
      <c r="BX73" s="33">
        <v>5.0999999999999996</v>
      </c>
      <c r="BY73" s="33">
        <v>9.44</v>
      </c>
      <c r="BZ73" s="33">
        <v>7.8</v>
      </c>
      <c r="CA73" s="33">
        <v>8.7899999999999991</v>
      </c>
      <c r="CB73" s="33">
        <v>8.23</v>
      </c>
      <c r="CC73" s="33">
        <v>4.92</v>
      </c>
      <c r="CD73" s="33">
        <v>9.01</v>
      </c>
      <c r="CE73" s="33">
        <v>7.87</v>
      </c>
      <c r="CF73" s="33">
        <v>8.5399999999999991</v>
      </c>
      <c r="CG73" s="33">
        <v>7.97</v>
      </c>
      <c r="CH73" s="33">
        <v>5.35</v>
      </c>
      <c r="CI73" s="33">
        <v>9.6300000000000008</v>
      </c>
      <c r="CJ73" s="33">
        <v>8.5</v>
      </c>
      <c r="CK73" s="33">
        <v>9.17</v>
      </c>
      <c r="CL73" s="33">
        <v>8.58</v>
      </c>
      <c r="CM73" s="33">
        <v>6.06</v>
      </c>
    </row>
    <row r="74" spans="1:91" s="547" customFormat="1" ht="12" customHeight="1" x14ac:dyDescent="0.2">
      <c r="A74" s="398" t="s">
        <v>58</v>
      </c>
      <c r="B74" s="582">
        <v>9.64</v>
      </c>
      <c r="C74" s="582">
        <v>7.53</v>
      </c>
      <c r="D74" s="582">
        <v>8.6999999999999993</v>
      </c>
      <c r="E74" s="398">
        <v>7.93</v>
      </c>
      <c r="F74" s="582">
        <v>4.67</v>
      </c>
      <c r="G74" s="582">
        <v>9.67</v>
      </c>
      <c r="H74" s="582">
        <v>7.31</v>
      </c>
      <c r="I74" s="582">
        <v>8.58</v>
      </c>
      <c r="J74" s="582">
        <v>7.83</v>
      </c>
      <c r="K74" s="582">
        <v>4.54</v>
      </c>
      <c r="L74" s="582">
        <v>10.050000000000001</v>
      </c>
      <c r="M74" s="582">
        <v>7.66</v>
      </c>
      <c r="N74" s="582">
        <v>8.8000000000000007</v>
      </c>
      <c r="O74" s="582">
        <v>8.1999999999999993</v>
      </c>
      <c r="P74" s="582">
        <v>5.14</v>
      </c>
      <c r="Q74" s="582">
        <v>10.18</v>
      </c>
      <c r="R74" s="582">
        <v>8.14</v>
      </c>
      <c r="S74" s="582">
        <v>9.19</v>
      </c>
      <c r="T74" s="582">
        <v>8.41</v>
      </c>
      <c r="U74" s="582">
        <v>5.04</v>
      </c>
      <c r="V74" s="582">
        <v>9.8000000000000007</v>
      </c>
      <c r="W74" s="582">
        <v>7.6</v>
      </c>
      <c r="X74" s="582">
        <v>8.9</v>
      </c>
      <c r="Y74" s="582">
        <v>8.1999999999999993</v>
      </c>
      <c r="Z74" s="582">
        <v>5.3</v>
      </c>
      <c r="AA74" s="25">
        <v>9.6999999999999993</v>
      </c>
      <c r="AB74" s="25">
        <v>7.6</v>
      </c>
      <c r="AC74" s="25">
        <v>8.6999999999999993</v>
      </c>
      <c r="AD74" s="25">
        <v>8</v>
      </c>
      <c r="AE74" s="25">
        <v>5.2</v>
      </c>
      <c r="AF74" s="33">
        <v>9.7899999999999991</v>
      </c>
      <c r="AG74" s="28">
        <v>7.19</v>
      </c>
      <c r="AH74" s="28">
        <v>8.59</v>
      </c>
      <c r="AI74" s="28">
        <v>7.89</v>
      </c>
      <c r="AJ74" s="33">
        <v>4.7699999999999996</v>
      </c>
      <c r="AK74" s="34">
        <v>9.4192269573835379</v>
      </c>
      <c r="AL74" s="34">
        <v>7.4213836477987343</v>
      </c>
      <c r="AM74" s="34">
        <v>8.4482934284258988</v>
      </c>
      <c r="AN74" s="34">
        <v>7.7984400656814659</v>
      </c>
      <c r="AO74" s="34">
        <v>5.1014799154334058</v>
      </c>
      <c r="AP74" s="34">
        <v>9.3000000000000007</v>
      </c>
      <c r="AQ74" s="34">
        <v>7.7</v>
      </c>
      <c r="AR74" s="34">
        <v>8.5</v>
      </c>
      <c r="AS74" s="71">
        <v>7.8</v>
      </c>
      <c r="AT74" s="190">
        <v>5</v>
      </c>
      <c r="AU74" s="71">
        <v>9.5805898210574831</v>
      </c>
      <c r="AV74" s="71">
        <v>7.5889101059147661</v>
      </c>
      <c r="AW74" s="71">
        <v>8.7165732856489644</v>
      </c>
      <c r="AX74" s="34">
        <v>8.0387604742846683</v>
      </c>
      <c r="AY74" s="71">
        <v>4.8990381348269718</v>
      </c>
      <c r="AZ74" s="71">
        <v>9.8963876118025258</v>
      </c>
      <c r="BA74" s="71">
        <v>7.7380224115943088</v>
      </c>
      <c r="BB74" s="191">
        <v>8.9508233066112322</v>
      </c>
      <c r="BC74" s="191">
        <v>8.2336326539174021</v>
      </c>
      <c r="BD74" s="191">
        <v>5.0179510510011838</v>
      </c>
      <c r="BE74" s="33">
        <v>10.15</v>
      </c>
      <c r="BF74" s="33">
        <v>7.97</v>
      </c>
      <c r="BG74" s="33">
        <v>9.19</v>
      </c>
      <c r="BH74" s="33">
        <v>8.4499999999999993</v>
      </c>
      <c r="BI74" s="193">
        <v>5.27</v>
      </c>
      <c r="BJ74" s="33">
        <v>10.07</v>
      </c>
      <c r="BK74" s="33">
        <v>7.94</v>
      </c>
      <c r="BL74" s="33">
        <v>9.1199999999999992</v>
      </c>
      <c r="BM74" s="33">
        <v>8.36</v>
      </c>
      <c r="BN74" s="33">
        <v>5.2</v>
      </c>
      <c r="BO74" s="33">
        <v>9.6999999999999993</v>
      </c>
      <c r="BP74" s="33">
        <v>8.09</v>
      </c>
      <c r="BQ74" s="33">
        <v>8.9700000000000006</v>
      </c>
      <c r="BR74" s="33">
        <v>8.25</v>
      </c>
      <c r="BS74" s="33">
        <v>5.31</v>
      </c>
      <c r="BT74" s="33">
        <v>9.69</v>
      </c>
      <c r="BU74" s="33">
        <v>7.97</v>
      </c>
      <c r="BV74" s="33">
        <v>8.91</v>
      </c>
      <c r="BW74" s="33">
        <v>8.2799999999999994</v>
      </c>
      <c r="BX74" s="33">
        <v>5.79</v>
      </c>
      <c r="BY74" s="33">
        <v>10.6</v>
      </c>
      <c r="BZ74" s="33">
        <v>8.74</v>
      </c>
      <c r="CA74" s="33">
        <v>9.76</v>
      </c>
      <c r="CB74" s="33">
        <v>8.98</v>
      </c>
      <c r="CC74" s="33">
        <v>6.05</v>
      </c>
      <c r="CD74" s="33">
        <v>10.050000000000001</v>
      </c>
      <c r="CE74" s="33">
        <v>8.56</v>
      </c>
      <c r="CF74" s="33">
        <v>9.43</v>
      </c>
      <c r="CG74" s="33">
        <v>8.7200000000000006</v>
      </c>
      <c r="CH74" s="33">
        <v>5.66</v>
      </c>
      <c r="CI74" s="33">
        <v>9.76</v>
      </c>
      <c r="CJ74" s="33">
        <v>8.9700000000000006</v>
      </c>
      <c r="CK74" s="33">
        <v>9.43</v>
      </c>
      <c r="CL74" s="33">
        <v>8.7200000000000006</v>
      </c>
      <c r="CM74" s="33">
        <v>5.77</v>
      </c>
    </row>
    <row r="75" spans="1:91" s="547" customFormat="1" ht="12" customHeight="1" x14ac:dyDescent="0.2">
      <c r="A75" s="398" t="s">
        <v>102</v>
      </c>
      <c r="B75" s="582">
        <v>10.56</v>
      </c>
      <c r="C75" s="582">
        <v>7.67</v>
      </c>
      <c r="D75" s="582">
        <v>9.4600000000000009</v>
      </c>
      <c r="E75" s="398">
        <v>8.58</v>
      </c>
      <c r="F75" s="582">
        <v>3.73</v>
      </c>
      <c r="G75" s="582">
        <v>10.52</v>
      </c>
      <c r="H75" s="582">
        <v>7.81</v>
      </c>
      <c r="I75" s="582">
        <v>9.43</v>
      </c>
      <c r="J75" s="582">
        <v>8.57</v>
      </c>
      <c r="K75" s="582">
        <v>4.08</v>
      </c>
      <c r="L75" s="582">
        <v>10.61</v>
      </c>
      <c r="M75" s="582">
        <v>7.68</v>
      </c>
      <c r="N75" s="582">
        <v>9.39</v>
      </c>
      <c r="O75" s="582">
        <v>8.4</v>
      </c>
      <c r="P75" s="582">
        <v>4.1399999999999997</v>
      </c>
      <c r="Q75" s="582">
        <v>11.1</v>
      </c>
      <c r="R75" s="582">
        <v>7.57</v>
      </c>
      <c r="S75" s="582">
        <v>9.59</v>
      </c>
      <c r="T75" s="582">
        <v>8.5500000000000007</v>
      </c>
      <c r="U75" s="582">
        <v>4.0199999999999996</v>
      </c>
      <c r="V75" s="582">
        <v>10.6</v>
      </c>
      <c r="W75" s="582">
        <v>7.5</v>
      </c>
      <c r="X75" s="582">
        <v>9.4</v>
      </c>
      <c r="Y75" s="582">
        <v>8.4</v>
      </c>
      <c r="Z75" s="582">
        <v>3.7</v>
      </c>
      <c r="AA75" s="25">
        <v>10.8</v>
      </c>
      <c r="AB75" s="25">
        <v>7.7</v>
      </c>
      <c r="AC75" s="25">
        <v>9.5</v>
      </c>
      <c r="AD75" s="25">
        <v>8.6</v>
      </c>
      <c r="AE75" s="25">
        <v>4.3</v>
      </c>
      <c r="AF75" s="33">
        <v>11.36</v>
      </c>
      <c r="AG75" s="28">
        <v>8.35</v>
      </c>
      <c r="AH75" s="28">
        <v>10.07</v>
      </c>
      <c r="AI75" s="28">
        <v>9.02</v>
      </c>
      <c r="AJ75" s="33">
        <v>4.32</v>
      </c>
      <c r="AK75" s="34">
        <v>11.199218750000007</v>
      </c>
      <c r="AL75" s="34">
        <v>8.4848130841121527</v>
      </c>
      <c r="AM75" s="34">
        <v>9.9632978723404335</v>
      </c>
      <c r="AN75" s="34">
        <v>9.116117850953211</v>
      </c>
      <c r="AO75" s="34">
        <v>5.3948598130841114</v>
      </c>
      <c r="AP75" s="34">
        <v>11.3</v>
      </c>
      <c r="AQ75" s="34">
        <v>8.8000000000000007</v>
      </c>
      <c r="AR75" s="34">
        <v>10.1</v>
      </c>
      <c r="AS75" s="71">
        <v>9.1</v>
      </c>
      <c r="AT75" s="190">
        <v>5.2</v>
      </c>
      <c r="AU75" s="71">
        <v>12.453821806259528</v>
      </c>
      <c r="AV75" s="71">
        <v>9.8332910476840549</v>
      </c>
      <c r="AW75" s="71">
        <v>11.386744855054836</v>
      </c>
      <c r="AX75" s="34">
        <v>9.3580291512505873</v>
      </c>
      <c r="AY75" s="71">
        <v>6.3515434212194073</v>
      </c>
      <c r="AZ75" s="71">
        <v>10.619529652955126</v>
      </c>
      <c r="BA75" s="71">
        <v>8.7064017381787977</v>
      </c>
      <c r="BB75" s="191">
        <v>9.8310474412914139</v>
      </c>
      <c r="BC75" s="191">
        <v>9.0531230738867094</v>
      </c>
      <c r="BD75" s="191">
        <v>5.3870795114654397</v>
      </c>
      <c r="BE75" s="33">
        <v>10.82</v>
      </c>
      <c r="BF75" s="33">
        <v>9.4499999999999993</v>
      </c>
      <c r="BG75" s="33">
        <v>10.24</v>
      </c>
      <c r="BH75" s="33">
        <v>9.3699999999999992</v>
      </c>
      <c r="BI75" s="193">
        <v>5.44</v>
      </c>
      <c r="BJ75" s="33">
        <v>10.86</v>
      </c>
      <c r="BK75" s="33">
        <v>8.86</v>
      </c>
      <c r="BL75" s="33">
        <v>10.01</v>
      </c>
      <c r="BM75" s="33">
        <v>9.07</v>
      </c>
      <c r="BN75" s="33">
        <v>4.99</v>
      </c>
      <c r="BO75" s="33">
        <v>10.99</v>
      </c>
      <c r="BP75" s="33">
        <v>8.81</v>
      </c>
      <c r="BQ75" s="33">
        <v>10.050000000000001</v>
      </c>
      <c r="BR75" s="33">
        <v>9.11</v>
      </c>
      <c r="BS75" s="33">
        <v>5.13</v>
      </c>
      <c r="BT75" s="33">
        <v>11.3</v>
      </c>
      <c r="BU75" s="33">
        <v>9.2899999999999991</v>
      </c>
      <c r="BV75" s="33">
        <v>10.44</v>
      </c>
      <c r="BW75" s="33">
        <v>9.43</v>
      </c>
      <c r="BX75" s="33">
        <v>5.33</v>
      </c>
      <c r="BY75" s="33">
        <v>11.53</v>
      </c>
      <c r="BZ75" s="33">
        <v>9.75</v>
      </c>
      <c r="CA75" s="33">
        <v>10.76</v>
      </c>
      <c r="CB75" s="33">
        <v>9.77</v>
      </c>
      <c r="CC75" s="33">
        <v>5.88</v>
      </c>
      <c r="CD75" s="33">
        <v>11.58</v>
      </c>
      <c r="CE75" s="33">
        <v>9.91</v>
      </c>
      <c r="CF75" s="33">
        <v>10.85</v>
      </c>
      <c r="CG75" s="33">
        <v>10.07</v>
      </c>
      <c r="CH75" s="33">
        <v>7.01</v>
      </c>
      <c r="CI75" s="33">
        <v>11.44</v>
      </c>
      <c r="CJ75" s="33">
        <v>9.9700000000000006</v>
      </c>
      <c r="CK75" s="33">
        <v>10.8</v>
      </c>
      <c r="CL75" s="33">
        <v>10.050000000000001</v>
      </c>
      <c r="CM75" s="33">
        <v>7.24</v>
      </c>
    </row>
    <row r="76" spans="1:91" s="547" customFormat="1" ht="12" customHeight="1" x14ac:dyDescent="0.2">
      <c r="A76" s="398" t="s">
        <v>103</v>
      </c>
      <c r="B76" s="582">
        <v>9.5399999999999991</v>
      </c>
      <c r="C76" s="582">
        <v>6.48</v>
      </c>
      <c r="D76" s="582">
        <v>8.25</v>
      </c>
      <c r="E76" s="398">
        <v>7.53</v>
      </c>
      <c r="F76" s="582">
        <v>3.5</v>
      </c>
      <c r="G76" s="582">
        <v>9.7200000000000006</v>
      </c>
      <c r="H76" s="582">
        <v>6.92</v>
      </c>
      <c r="I76" s="582">
        <v>8.57</v>
      </c>
      <c r="J76" s="582">
        <v>7.79</v>
      </c>
      <c r="K76" s="582">
        <v>3.37</v>
      </c>
      <c r="L76" s="582">
        <v>9.7100000000000009</v>
      </c>
      <c r="M76" s="582">
        <v>7.35</v>
      </c>
      <c r="N76" s="582">
        <v>8.7899999999999991</v>
      </c>
      <c r="O76" s="582">
        <v>8.01</v>
      </c>
      <c r="P76" s="582">
        <v>3.46</v>
      </c>
      <c r="Q76" s="582">
        <v>9.92</v>
      </c>
      <c r="R76" s="582">
        <v>7.34</v>
      </c>
      <c r="S76" s="582">
        <v>8.85</v>
      </c>
      <c r="T76" s="582">
        <v>8.09</v>
      </c>
      <c r="U76" s="582">
        <v>3.53</v>
      </c>
      <c r="V76" s="582">
        <v>9.6999999999999993</v>
      </c>
      <c r="W76" s="582">
        <v>7.2</v>
      </c>
      <c r="X76" s="582">
        <v>8.6</v>
      </c>
      <c r="Y76" s="582">
        <v>7.9</v>
      </c>
      <c r="Z76" s="582">
        <v>3.8</v>
      </c>
      <c r="AA76" s="25">
        <v>10.3</v>
      </c>
      <c r="AB76" s="25">
        <v>7.7</v>
      </c>
      <c r="AC76" s="25">
        <v>9.1999999999999993</v>
      </c>
      <c r="AD76" s="25">
        <v>8.3000000000000007</v>
      </c>
      <c r="AE76" s="25">
        <v>4.2</v>
      </c>
      <c r="AF76" s="33">
        <v>10.33</v>
      </c>
      <c r="AG76" s="28">
        <v>7.83</v>
      </c>
      <c r="AH76" s="28">
        <v>9.25</v>
      </c>
      <c r="AI76" s="28">
        <v>8.31</v>
      </c>
      <c r="AJ76" s="33">
        <v>4.16</v>
      </c>
      <c r="AK76" s="34">
        <v>10.125748502993995</v>
      </c>
      <c r="AL76" s="34">
        <v>7.8581997533908794</v>
      </c>
      <c r="AM76" s="34">
        <v>9.1114175399889774</v>
      </c>
      <c r="AN76" s="34">
        <v>8.2316409791477767</v>
      </c>
      <c r="AO76" s="34">
        <v>4.1730279898218852</v>
      </c>
      <c r="AP76" s="34">
        <v>10.4</v>
      </c>
      <c r="AQ76" s="34">
        <v>7.8</v>
      </c>
      <c r="AR76" s="34">
        <v>9.1</v>
      </c>
      <c r="AS76" s="71">
        <v>8.3000000000000007</v>
      </c>
      <c r="AT76" s="190">
        <v>4.5</v>
      </c>
      <c r="AU76" s="71">
        <v>10.18109083259173</v>
      </c>
      <c r="AV76" s="71">
        <v>7.8066576374242045</v>
      </c>
      <c r="AW76" s="71">
        <v>9.2049968962254773</v>
      </c>
      <c r="AX76" s="34">
        <v>8.440821671265228</v>
      </c>
      <c r="AY76" s="71">
        <v>4.5226838610093845</v>
      </c>
      <c r="AZ76" s="71">
        <v>10.476855368896626</v>
      </c>
      <c r="BA76" s="71">
        <v>7.904091622062583</v>
      </c>
      <c r="BB76" s="191">
        <v>9.4093369464204848</v>
      </c>
      <c r="BC76" s="191">
        <v>8.5979445158394423</v>
      </c>
      <c r="BD76" s="191">
        <v>4.3965499571478963</v>
      </c>
      <c r="BE76" s="33">
        <v>10.34</v>
      </c>
      <c r="BF76" s="33">
        <v>7.61</v>
      </c>
      <c r="BG76" s="33">
        <v>9.19</v>
      </c>
      <c r="BH76" s="33">
        <v>8.4</v>
      </c>
      <c r="BI76" s="193">
        <v>4.41</v>
      </c>
      <c r="BJ76" s="33">
        <v>10.42</v>
      </c>
      <c r="BK76" s="33">
        <v>8.26</v>
      </c>
      <c r="BL76" s="33">
        <v>9.5</v>
      </c>
      <c r="BM76" s="33">
        <v>8.64</v>
      </c>
      <c r="BN76" s="33">
        <v>4.4800000000000004</v>
      </c>
      <c r="BO76" s="33">
        <v>10.67</v>
      </c>
      <c r="BP76" s="33">
        <v>8.2899999999999991</v>
      </c>
      <c r="BQ76" s="33">
        <v>9.65</v>
      </c>
      <c r="BR76" s="33">
        <v>8.8000000000000007</v>
      </c>
      <c r="BS76" s="33">
        <v>4.83</v>
      </c>
      <c r="BT76" s="33">
        <v>10.58</v>
      </c>
      <c r="BU76" s="33">
        <v>8.43</v>
      </c>
      <c r="BV76" s="33">
        <v>9.65</v>
      </c>
      <c r="BW76" s="33">
        <v>8.8000000000000007</v>
      </c>
      <c r="BX76" s="33">
        <v>4.9800000000000004</v>
      </c>
      <c r="BY76" s="33">
        <v>10.57</v>
      </c>
      <c r="BZ76" s="33">
        <v>8.59</v>
      </c>
      <c r="CA76" s="33">
        <v>9.7100000000000009</v>
      </c>
      <c r="CB76" s="33">
        <v>8.82</v>
      </c>
      <c r="CC76" s="33">
        <v>4.95</v>
      </c>
      <c r="CD76" s="33">
        <v>10.83</v>
      </c>
      <c r="CE76" s="33">
        <v>9.17</v>
      </c>
      <c r="CF76" s="33">
        <v>10.08</v>
      </c>
      <c r="CG76" s="33">
        <v>9.11</v>
      </c>
      <c r="CH76" s="33">
        <v>5.39</v>
      </c>
      <c r="CI76" s="33">
        <v>10.67</v>
      </c>
      <c r="CJ76" s="33">
        <v>9.2799999999999994</v>
      </c>
      <c r="CK76" s="33">
        <v>10.039999999999999</v>
      </c>
      <c r="CL76" s="33">
        <v>9</v>
      </c>
      <c r="CM76" s="33">
        <v>5.14</v>
      </c>
    </row>
    <row r="77" spans="1:91" s="547" customFormat="1" ht="12" customHeight="1" x14ac:dyDescent="0.2">
      <c r="A77" s="398" t="s">
        <v>61</v>
      </c>
      <c r="B77" s="582">
        <v>10.23</v>
      </c>
      <c r="C77" s="582">
        <v>8.11</v>
      </c>
      <c r="D77" s="582">
        <v>9.31</v>
      </c>
      <c r="E77" s="398">
        <v>8.5299999999999994</v>
      </c>
      <c r="F77" s="582">
        <v>4.3899999999999997</v>
      </c>
      <c r="G77" s="582">
        <v>10.5</v>
      </c>
      <c r="H77" s="582">
        <v>8.26</v>
      </c>
      <c r="I77" s="582">
        <v>9.48</v>
      </c>
      <c r="J77" s="582">
        <v>8.68</v>
      </c>
      <c r="K77" s="582">
        <v>4.5199999999999996</v>
      </c>
      <c r="L77" s="582">
        <v>10.57</v>
      </c>
      <c r="M77" s="582">
        <v>7.58</v>
      </c>
      <c r="N77" s="582">
        <v>9.2200000000000006</v>
      </c>
      <c r="O77" s="582">
        <v>8.4499999999999993</v>
      </c>
      <c r="P77" s="582">
        <v>4.4800000000000004</v>
      </c>
      <c r="Q77" s="582">
        <v>10.92</v>
      </c>
      <c r="R77" s="582">
        <v>7.83</v>
      </c>
      <c r="S77" s="582">
        <v>9.4600000000000009</v>
      </c>
      <c r="T77" s="582">
        <v>8.59</v>
      </c>
      <c r="U77" s="582">
        <v>4.59</v>
      </c>
      <c r="V77" s="582">
        <v>10.7</v>
      </c>
      <c r="W77" s="582">
        <v>8.5</v>
      </c>
      <c r="X77" s="582">
        <v>9.6999999999999993</v>
      </c>
      <c r="Y77" s="582">
        <v>8.9</v>
      </c>
      <c r="Z77" s="582">
        <v>5.2</v>
      </c>
      <c r="AA77" s="25">
        <v>10.7</v>
      </c>
      <c r="AB77" s="25">
        <v>8.1999999999999993</v>
      </c>
      <c r="AC77" s="25">
        <v>9.6</v>
      </c>
      <c r="AD77" s="25">
        <v>8.8000000000000007</v>
      </c>
      <c r="AE77" s="25">
        <v>5.3</v>
      </c>
      <c r="AF77" s="33">
        <v>10.67</v>
      </c>
      <c r="AG77" s="28">
        <v>8.3000000000000007</v>
      </c>
      <c r="AH77" s="28">
        <v>9.59</v>
      </c>
      <c r="AI77" s="28">
        <v>8.8800000000000008</v>
      </c>
      <c r="AJ77" s="33">
        <v>5.22</v>
      </c>
      <c r="AK77" s="34">
        <v>10.678631051752937</v>
      </c>
      <c r="AL77" s="34">
        <v>7.8615847542627808</v>
      </c>
      <c r="AM77" s="34">
        <v>9.3990888382688045</v>
      </c>
      <c r="AN77" s="34">
        <v>8.6281669150521605</v>
      </c>
      <c r="AO77" s="34">
        <v>5.1676891615541916</v>
      </c>
      <c r="AP77" s="34">
        <v>10.8</v>
      </c>
      <c r="AQ77" s="34">
        <v>8.1999999999999993</v>
      </c>
      <c r="AR77" s="34">
        <v>9.6</v>
      </c>
      <c r="AS77" s="71">
        <v>8.8000000000000007</v>
      </c>
      <c r="AT77" s="190">
        <v>5.5</v>
      </c>
      <c r="AU77" s="71">
        <v>9.9656710796571328</v>
      </c>
      <c r="AV77" s="71">
        <v>7.0860801403442348</v>
      </c>
      <c r="AW77" s="71">
        <v>8.6667113196371854</v>
      </c>
      <c r="AX77" s="34">
        <v>7.9263116245170844</v>
      </c>
      <c r="AY77" s="71">
        <v>4.5086656226733908</v>
      </c>
      <c r="AZ77" s="71">
        <v>10.153639169159399</v>
      </c>
      <c r="BA77" s="71">
        <v>7.3865695962572904</v>
      </c>
      <c r="BB77" s="191">
        <v>8.8925799285112248</v>
      </c>
      <c r="BC77" s="191">
        <v>8.07973883666026</v>
      </c>
      <c r="BD77" s="191">
        <v>4.4438818863489988</v>
      </c>
      <c r="BE77" s="33">
        <v>10.77</v>
      </c>
      <c r="BF77" s="33">
        <v>8.08</v>
      </c>
      <c r="BG77" s="33">
        <v>9.5299999999999994</v>
      </c>
      <c r="BH77" s="33">
        <v>8.58</v>
      </c>
      <c r="BI77" s="193">
        <v>4.45</v>
      </c>
      <c r="BJ77" s="33">
        <v>10.54</v>
      </c>
      <c r="BK77" s="33">
        <v>8.26</v>
      </c>
      <c r="BL77" s="33">
        <v>9.48</v>
      </c>
      <c r="BM77" s="33">
        <v>8.5299999999999994</v>
      </c>
      <c r="BN77" s="33">
        <v>4.58</v>
      </c>
      <c r="BO77" s="33">
        <v>10.16</v>
      </c>
      <c r="BP77" s="33">
        <v>8.31</v>
      </c>
      <c r="BQ77" s="33">
        <v>9.2899999999999991</v>
      </c>
      <c r="BR77" s="33">
        <v>8.4499999999999993</v>
      </c>
      <c r="BS77" s="33">
        <v>5.0599999999999996</v>
      </c>
      <c r="BT77" s="33">
        <v>10.43</v>
      </c>
      <c r="BU77" s="33">
        <v>8.24</v>
      </c>
      <c r="BV77" s="33">
        <v>9.4</v>
      </c>
      <c r="BW77" s="33">
        <v>8.49</v>
      </c>
      <c r="BX77" s="33">
        <v>4.93</v>
      </c>
      <c r="BY77" s="33">
        <v>10.71</v>
      </c>
      <c r="BZ77" s="33">
        <v>8.5500000000000007</v>
      </c>
      <c r="CA77" s="33">
        <v>9.69</v>
      </c>
      <c r="CB77" s="33">
        <v>8.7100000000000009</v>
      </c>
      <c r="CC77" s="33">
        <v>5.03</v>
      </c>
      <c r="CD77" s="33">
        <v>10.98</v>
      </c>
      <c r="CE77" s="33">
        <v>8.94</v>
      </c>
      <c r="CF77" s="33">
        <v>10.07</v>
      </c>
      <c r="CG77" s="33">
        <v>9.18</v>
      </c>
      <c r="CH77" s="33">
        <v>5.68</v>
      </c>
      <c r="CI77" s="33">
        <v>10.88</v>
      </c>
      <c r="CJ77" s="33">
        <v>9.1</v>
      </c>
      <c r="CK77" s="33">
        <v>10.09</v>
      </c>
      <c r="CL77" s="33">
        <v>9.19</v>
      </c>
      <c r="CM77" s="33">
        <v>5.81</v>
      </c>
    </row>
    <row r="78" spans="1:91" s="547" customFormat="1" ht="12" customHeight="1" x14ac:dyDescent="0.2">
      <c r="A78" s="398" t="s">
        <v>80</v>
      </c>
      <c r="B78" s="582">
        <v>10.44</v>
      </c>
      <c r="C78" s="582">
        <v>7.89</v>
      </c>
      <c r="D78" s="582">
        <v>9.27</v>
      </c>
      <c r="E78" s="398">
        <v>8.26</v>
      </c>
      <c r="F78" s="582">
        <v>4.3499999999999996</v>
      </c>
      <c r="G78" s="582">
        <v>10.56</v>
      </c>
      <c r="H78" s="582">
        <v>8.0399999999999991</v>
      </c>
      <c r="I78" s="582">
        <v>9.34</v>
      </c>
      <c r="J78" s="582">
        <v>8.3000000000000007</v>
      </c>
      <c r="K78" s="582">
        <v>4.4800000000000004</v>
      </c>
      <c r="L78" s="582">
        <v>10.68</v>
      </c>
      <c r="M78" s="582">
        <v>8.2899999999999991</v>
      </c>
      <c r="N78" s="582">
        <v>9.52</v>
      </c>
      <c r="O78" s="582">
        <v>8.44</v>
      </c>
      <c r="P78" s="582">
        <v>4.4000000000000004</v>
      </c>
      <c r="Q78" s="582">
        <v>11.09</v>
      </c>
      <c r="R78" s="582">
        <v>8.58</v>
      </c>
      <c r="S78" s="582">
        <v>9.84</v>
      </c>
      <c r="T78" s="582">
        <v>8.6</v>
      </c>
      <c r="U78" s="582">
        <v>4.41</v>
      </c>
      <c r="V78" s="582">
        <v>11.2</v>
      </c>
      <c r="W78" s="582">
        <v>9.4</v>
      </c>
      <c r="X78" s="582">
        <v>10.3</v>
      </c>
      <c r="Y78" s="582">
        <v>8.9</v>
      </c>
      <c r="Z78" s="582">
        <v>5.0999999999999996</v>
      </c>
      <c r="AA78" s="25">
        <v>11.2</v>
      </c>
      <c r="AB78" s="25">
        <v>9.4</v>
      </c>
      <c r="AC78" s="25">
        <v>10.3</v>
      </c>
      <c r="AD78" s="25">
        <v>9.1</v>
      </c>
      <c r="AE78" s="25">
        <v>5.4</v>
      </c>
      <c r="AF78" s="33">
        <v>10.87</v>
      </c>
      <c r="AG78" s="28">
        <v>7.37</v>
      </c>
      <c r="AH78" s="28">
        <v>9.11</v>
      </c>
      <c r="AI78" s="28">
        <v>7.99</v>
      </c>
      <c r="AJ78" s="33">
        <v>4.57</v>
      </c>
      <c r="AK78" s="34">
        <v>10.802800466744449</v>
      </c>
      <c r="AL78" s="34">
        <v>7.422268907563021</v>
      </c>
      <c r="AM78" s="34">
        <v>9.0237700386954156</v>
      </c>
      <c r="AN78" s="34">
        <v>7.998304366256912</v>
      </c>
      <c r="AO78" s="34">
        <v>4.6254545454545397</v>
      </c>
      <c r="AP78" s="34">
        <v>11.1</v>
      </c>
      <c r="AQ78" s="34">
        <v>7.8</v>
      </c>
      <c r="AR78" s="34">
        <v>9.4</v>
      </c>
      <c r="AS78" s="71">
        <v>8.1999999999999993</v>
      </c>
      <c r="AT78" s="190">
        <v>4.7</v>
      </c>
      <c r="AU78" s="71">
        <v>10.575076136007402</v>
      </c>
      <c r="AV78" s="71">
        <v>7.7051928320796979</v>
      </c>
      <c r="AW78" s="71">
        <v>9.1983761127152075</v>
      </c>
      <c r="AX78" s="34">
        <v>8.0932216929572949</v>
      </c>
      <c r="AY78" s="71">
        <v>4.5539276301598894</v>
      </c>
      <c r="AZ78" s="71">
        <v>10.671526781845738</v>
      </c>
      <c r="BA78" s="71">
        <v>8.2480501208783981</v>
      </c>
      <c r="BB78" s="191">
        <v>9.4971582786931954</v>
      </c>
      <c r="BC78" s="191">
        <v>8.4107854444144614</v>
      </c>
      <c r="BD78" s="191">
        <v>4.8454543531523973</v>
      </c>
      <c r="BE78" s="33">
        <v>10.88</v>
      </c>
      <c r="BF78" s="33">
        <v>8.6300000000000008</v>
      </c>
      <c r="BG78" s="33">
        <v>9.77</v>
      </c>
      <c r="BH78" s="33">
        <v>8.59</v>
      </c>
      <c r="BI78" s="193">
        <v>4.82</v>
      </c>
      <c r="BJ78" s="33">
        <v>10.66</v>
      </c>
      <c r="BK78" s="33">
        <v>8.27</v>
      </c>
      <c r="BL78" s="33">
        <v>9.48</v>
      </c>
      <c r="BM78" s="33">
        <v>8.34</v>
      </c>
      <c r="BN78" s="33">
        <v>4.8600000000000003</v>
      </c>
      <c r="BO78" s="33">
        <v>10.83</v>
      </c>
      <c r="BP78" s="33">
        <v>8.67</v>
      </c>
      <c r="BQ78" s="33">
        <v>9.75</v>
      </c>
      <c r="BR78" s="33">
        <v>8.51</v>
      </c>
      <c r="BS78" s="33">
        <v>4.83</v>
      </c>
      <c r="BT78" s="33">
        <v>11.17</v>
      </c>
      <c r="BU78" s="33">
        <v>8.81</v>
      </c>
      <c r="BV78" s="33">
        <v>9.99</v>
      </c>
      <c r="BW78" s="33">
        <v>8.75</v>
      </c>
      <c r="BX78" s="33">
        <v>5.21</v>
      </c>
      <c r="BY78" s="33">
        <v>11.36</v>
      </c>
      <c r="BZ78" s="33">
        <v>9.02</v>
      </c>
      <c r="CA78" s="33">
        <v>10.18</v>
      </c>
      <c r="CB78" s="33">
        <v>8.91</v>
      </c>
      <c r="CC78" s="33">
        <v>5.43</v>
      </c>
      <c r="CD78" s="33">
        <v>11.4</v>
      </c>
      <c r="CE78" s="33">
        <v>9.43</v>
      </c>
      <c r="CF78" s="33">
        <v>10.5</v>
      </c>
      <c r="CG78" s="33">
        <v>9.5299999999999994</v>
      </c>
      <c r="CH78" s="33">
        <v>5.85</v>
      </c>
      <c r="CI78" s="33">
        <v>11.32</v>
      </c>
      <c r="CJ78" s="33">
        <v>9.64</v>
      </c>
      <c r="CK78" s="33">
        <v>10.56</v>
      </c>
      <c r="CL78" s="33">
        <v>9.57</v>
      </c>
      <c r="CM78" s="33">
        <v>5.96</v>
      </c>
    </row>
    <row r="79" spans="1:91" s="547" customFormat="1" ht="12" customHeight="1" x14ac:dyDescent="0.2">
      <c r="A79" s="398" t="s">
        <v>77</v>
      </c>
      <c r="B79" s="582">
        <v>9.14</v>
      </c>
      <c r="C79" s="582">
        <v>6.65</v>
      </c>
      <c r="D79" s="582">
        <v>8.14</v>
      </c>
      <c r="E79" s="398">
        <v>7.16</v>
      </c>
      <c r="F79" s="582">
        <v>2.75</v>
      </c>
      <c r="G79" s="582">
        <v>9.1</v>
      </c>
      <c r="H79" s="582">
        <v>6.52</v>
      </c>
      <c r="I79" s="582">
        <v>8.1</v>
      </c>
      <c r="J79" s="582">
        <v>7.12</v>
      </c>
      <c r="K79" s="582">
        <v>2.68</v>
      </c>
      <c r="L79" s="582">
        <v>9.06</v>
      </c>
      <c r="M79" s="582">
        <v>5.69</v>
      </c>
      <c r="N79" s="582">
        <v>7.8</v>
      </c>
      <c r="O79" s="582">
        <v>6.97</v>
      </c>
      <c r="P79" s="582">
        <v>2.95</v>
      </c>
      <c r="Q79" s="582">
        <v>9.51</v>
      </c>
      <c r="R79" s="582">
        <v>6.34</v>
      </c>
      <c r="S79" s="582">
        <v>8.27</v>
      </c>
      <c r="T79" s="582">
        <v>7.29</v>
      </c>
      <c r="U79" s="582">
        <v>3.13</v>
      </c>
      <c r="V79" s="582">
        <v>10.199999999999999</v>
      </c>
      <c r="W79" s="582">
        <v>7.3</v>
      </c>
      <c r="X79" s="582">
        <v>9</v>
      </c>
      <c r="Y79" s="582">
        <v>7.9</v>
      </c>
      <c r="Z79" s="582">
        <v>3.2</v>
      </c>
      <c r="AA79" s="25">
        <v>10.1</v>
      </c>
      <c r="AB79" s="25">
        <v>7</v>
      </c>
      <c r="AC79" s="25">
        <v>8.9</v>
      </c>
      <c r="AD79" s="25">
        <v>7.8</v>
      </c>
      <c r="AE79" s="25">
        <v>3.2</v>
      </c>
      <c r="AF79" s="33">
        <v>9.5299999999999994</v>
      </c>
      <c r="AG79" s="28">
        <v>6.92</v>
      </c>
      <c r="AH79" s="28">
        <v>8.4499999999999993</v>
      </c>
      <c r="AI79" s="28">
        <v>7.54</v>
      </c>
      <c r="AJ79" s="33">
        <v>3.7</v>
      </c>
      <c r="AK79" s="34">
        <v>9.9429373246024291</v>
      </c>
      <c r="AL79" s="34">
        <v>7.4787096774193502</v>
      </c>
      <c r="AM79" s="34">
        <v>8.9072668112798148</v>
      </c>
      <c r="AN79" s="34">
        <v>7.9195100612423364</v>
      </c>
      <c r="AO79" s="34">
        <v>3.798642533936655</v>
      </c>
      <c r="AP79" s="34">
        <v>10.199999999999999</v>
      </c>
      <c r="AQ79" s="34">
        <v>7.6</v>
      </c>
      <c r="AR79" s="34">
        <v>9.1</v>
      </c>
      <c r="AS79" s="71">
        <v>8.1</v>
      </c>
      <c r="AT79" s="190">
        <v>4.0999999999999996</v>
      </c>
      <c r="AU79" s="71">
        <v>11.103185005445081</v>
      </c>
      <c r="AV79" s="71">
        <v>7.8056596694902662</v>
      </c>
      <c r="AW79" s="71">
        <v>9.8616226665104936</v>
      </c>
      <c r="AX79" s="34">
        <v>7.7311694816847671</v>
      </c>
      <c r="AY79" s="71">
        <v>4.5452919043322284</v>
      </c>
      <c r="AZ79" s="71">
        <v>9.7141515703417181</v>
      </c>
      <c r="BA79" s="71">
        <v>7.8503089721852675</v>
      </c>
      <c r="BB79" s="191">
        <v>9.0023220708641833</v>
      </c>
      <c r="BC79" s="191">
        <v>8.052917101794133</v>
      </c>
      <c r="BD79" s="191">
        <v>3.6264791545009198</v>
      </c>
      <c r="BE79" s="33">
        <v>10</v>
      </c>
      <c r="BF79" s="33">
        <v>7.89</v>
      </c>
      <c r="BG79" s="33">
        <v>9.18</v>
      </c>
      <c r="BH79" s="33">
        <v>8.17</v>
      </c>
      <c r="BI79" s="193">
        <v>3.66</v>
      </c>
      <c r="BJ79" s="33">
        <v>9.84</v>
      </c>
      <c r="BK79" s="33">
        <v>7.4</v>
      </c>
      <c r="BL79" s="33">
        <v>8.8800000000000008</v>
      </c>
      <c r="BM79" s="33">
        <v>7.92</v>
      </c>
      <c r="BN79" s="33">
        <v>3.89</v>
      </c>
      <c r="BO79" s="33">
        <v>9.77</v>
      </c>
      <c r="BP79" s="33">
        <v>7.03</v>
      </c>
      <c r="BQ79" s="33">
        <v>8.68</v>
      </c>
      <c r="BR79" s="33">
        <v>7.7</v>
      </c>
      <c r="BS79" s="33">
        <v>3.67</v>
      </c>
      <c r="BT79" s="33">
        <v>10.119999999999999</v>
      </c>
      <c r="BU79" s="33">
        <v>7.32</v>
      </c>
      <c r="BV79" s="33">
        <v>9.01</v>
      </c>
      <c r="BW79" s="33">
        <v>7.96</v>
      </c>
      <c r="BX79" s="33">
        <v>3.73</v>
      </c>
      <c r="BY79" s="33">
        <v>10.18</v>
      </c>
      <c r="BZ79" s="33">
        <v>7.63</v>
      </c>
      <c r="CA79" s="33">
        <v>9.16</v>
      </c>
      <c r="CB79" s="33">
        <v>8.1999999999999993</v>
      </c>
      <c r="CC79" s="33">
        <v>4.45</v>
      </c>
      <c r="CD79" s="33">
        <v>10.039999999999999</v>
      </c>
      <c r="CE79" s="33">
        <v>7.63</v>
      </c>
      <c r="CF79" s="33">
        <v>8.9499999999999993</v>
      </c>
      <c r="CG79" s="33">
        <v>8</v>
      </c>
      <c r="CH79" s="33">
        <v>4.33</v>
      </c>
      <c r="CI79" s="33">
        <v>10.07</v>
      </c>
      <c r="CJ79" s="33">
        <v>7.35</v>
      </c>
      <c r="CK79" s="33">
        <v>8.85</v>
      </c>
      <c r="CL79" s="33">
        <v>7.95</v>
      </c>
      <c r="CM79" s="33">
        <v>4.67</v>
      </c>
    </row>
    <row r="80" spans="1:91" s="547" customFormat="1" ht="12" customHeight="1" x14ac:dyDescent="0.2">
      <c r="A80" s="398" t="s">
        <v>91</v>
      </c>
      <c r="B80" s="582">
        <v>9.89</v>
      </c>
      <c r="C80" s="582">
        <v>6.9</v>
      </c>
      <c r="D80" s="582">
        <v>8.7899999999999991</v>
      </c>
      <c r="E80" s="398">
        <v>7.96</v>
      </c>
      <c r="F80" s="582">
        <v>2.23</v>
      </c>
      <c r="G80" s="582">
        <v>9.9600000000000009</v>
      </c>
      <c r="H80" s="582">
        <v>7.15</v>
      </c>
      <c r="I80" s="582">
        <v>8.83</v>
      </c>
      <c r="J80" s="582">
        <v>7.97</v>
      </c>
      <c r="K80" s="582">
        <v>2.21</v>
      </c>
      <c r="L80" s="582">
        <v>10.31</v>
      </c>
      <c r="M80" s="582">
        <v>6.8</v>
      </c>
      <c r="N80" s="582">
        <v>8.83</v>
      </c>
      <c r="O80" s="582">
        <v>7.89</v>
      </c>
      <c r="P80" s="582">
        <v>2.64</v>
      </c>
      <c r="Q80" s="582">
        <v>10.64</v>
      </c>
      <c r="R80" s="582">
        <v>6.62</v>
      </c>
      <c r="S80" s="582">
        <v>8.89</v>
      </c>
      <c r="T80" s="582">
        <v>7.9</v>
      </c>
      <c r="U80" s="582">
        <v>2.5299999999999998</v>
      </c>
      <c r="V80" s="582">
        <v>10.199999999999999</v>
      </c>
      <c r="W80" s="582">
        <v>6.3</v>
      </c>
      <c r="X80" s="582">
        <v>8.6</v>
      </c>
      <c r="Y80" s="582">
        <v>7.7</v>
      </c>
      <c r="Z80" s="582">
        <v>2.7</v>
      </c>
      <c r="AA80" s="25">
        <v>10.7</v>
      </c>
      <c r="AB80" s="25">
        <v>6.8</v>
      </c>
      <c r="AC80" s="25">
        <v>9</v>
      </c>
      <c r="AD80" s="25">
        <v>8</v>
      </c>
      <c r="AE80" s="25">
        <v>2.5</v>
      </c>
      <c r="AF80" s="33">
        <v>10.61</v>
      </c>
      <c r="AG80" s="28">
        <v>6.54</v>
      </c>
      <c r="AH80" s="28">
        <v>8.92</v>
      </c>
      <c r="AI80" s="28">
        <v>7.97</v>
      </c>
      <c r="AJ80" s="33">
        <v>2.7</v>
      </c>
      <c r="AK80" s="34">
        <v>10.559322033898308</v>
      </c>
      <c r="AL80" s="34">
        <v>6.6907340553549872</v>
      </c>
      <c r="AM80" s="34">
        <v>8.7481690140845085</v>
      </c>
      <c r="AN80" s="34">
        <v>7.7472992015030568</v>
      </c>
      <c r="AO80" s="34">
        <v>2.7288135593220346</v>
      </c>
      <c r="AP80" s="34">
        <v>11.1</v>
      </c>
      <c r="AQ80" s="34">
        <v>7.1</v>
      </c>
      <c r="AR80" s="34">
        <v>9.1999999999999993</v>
      </c>
      <c r="AS80" s="71">
        <v>8.1</v>
      </c>
      <c r="AT80" s="190">
        <v>2.6</v>
      </c>
      <c r="AU80" s="71">
        <v>10.589877192361104</v>
      </c>
      <c r="AV80" s="71">
        <v>7.525604922842251</v>
      </c>
      <c r="AW80" s="71">
        <v>9.3809406725099542</v>
      </c>
      <c r="AX80" s="34">
        <v>8.2148644954590182</v>
      </c>
      <c r="AY80" s="71">
        <v>6.4943603439925566</v>
      </c>
      <c r="AZ80" s="71">
        <v>10.518683270948301</v>
      </c>
      <c r="BA80" s="71">
        <v>7.6644814500653187</v>
      </c>
      <c r="BB80" s="191">
        <v>9.3830481364326701</v>
      </c>
      <c r="BC80" s="191">
        <v>8.5137740127761816</v>
      </c>
      <c r="BD80" s="191">
        <v>3.5196174101881224</v>
      </c>
      <c r="BE80" s="33">
        <v>10.49</v>
      </c>
      <c r="BF80" s="33">
        <v>7.6</v>
      </c>
      <c r="BG80" s="33">
        <v>9.32</v>
      </c>
      <c r="BH80" s="33">
        <v>8.4600000000000009</v>
      </c>
      <c r="BI80" s="193">
        <v>3.74</v>
      </c>
      <c r="BJ80" s="33">
        <v>10.47</v>
      </c>
      <c r="BK80" s="33">
        <v>7.62</v>
      </c>
      <c r="BL80" s="33">
        <v>9.31</v>
      </c>
      <c r="BM80" s="33">
        <v>8.3800000000000008</v>
      </c>
      <c r="BN80" s="33">
        <v>3.4</v>
      </c>
      <c r="BO80" s="33">
        <v>10.69</v>
      </c>
      <c r="BP80" s="33">
        <v>8.0500000000000007</v>
      </c>
      <c r="BQ80" s="33">
        <v>9.61</v>
      </c>
      <c r="BR80" s="33">
        <v>8.6300000000000008</v>
      </c>
      <c r="BS80" s="33">
        <v>3.56</v>
      </c>
      <c r="BT80" s="33">
        <v>10.59</v>
      </c>
      <c r="BU80" s="33">
        <v>8.19</v>
      </c>
      <c r="BV80" s="33">
        <v>9.6</v>
      </c>
      <c r="BW80" s="33">
        <v>8.66</v>
      </c>
      <c r="BX80" s="33">
        <v>3.88</v>
      </c>
      <c r="BY80" s="33">
        <v>10.57</v>
      </c>
      <c r="BZ80" s="33">
        <v>8.2100000000000009</v>
      </c>
      <c r="CA80" s="33">
        <v>9.59</v>
      </c>
      <c r="CB80" s="33">
        <v>8.6199999999999992</v>
      </c>
      <c r="CC80" s="33">
        <v>4.07</v>
      </c>
      <c r="CD80" s="33">
        <v>11.33</v>
      </c>
      <c r="CE80" s="33">
        <v>9.01</v>
      </c>
      <c r="CF80" s="33">
        <v>10.28</v>
      </c>
      <c r="CG80" s="33">
        <v>9.17</v>
      </c>
      <c r="CH80" s="33">
        <v>4.7300000000000004</v>
      </c>
      <c r="CI80" s="33">
        <v>11.3</v>
      </c>
      <c r="CJ80" s="33">
        <v>9.02</v>
      </c>
      <c r="CK80" s="33">
        <v>10.27</v>
      </c>
      <c r="CL80" s="33">
        <v>9.23</v>
      </c>
      <c r="CM80" s="33">
        <v>5.24</v>
      </c>
    </row>
    <row r="81" spans="1:91" s="547" customFormat="1" ht="12" customHeight="1" x14ac:dyDescent="0.2">
      <c r="A81" s="413" t="s">
        <v>71</v>
      </c>
      <c r="B81" s="585">
        <v>9.5500000000000007</v>
      </c>
      <c r="C81" s="585">
        <v>6.23</v>
      </c>
      <c r="D81" s="585">
        <v>7.61</v>
      </c>
      <c r="E81" s="413">
        <v>6.9</v>
      </c>
      <c r="F81" s="585">
        <v>2.29</v>
      </c>
      <c r="G81" s="585">
        <v>8.6300000000000008</v>
      </c>
      <c r="H81" s="585">
        <v>6.4</v>
      </c>
      <c r="I81" s="585">
        <v>7.72</v>
      </c>
      <c r="J81" s="585">
        <v>6.92</v>
      </c>
      <c r="K81" s="585">
        <v>2.36</v>
      </c>
      <c r="L81" s="585">
        <v>8.94</v>
      </c>
      <c r="M81" s="585">
        <v>6.33</v>
      </c>
      <c r="N81" s="585">
        <v>7.94</v>
      </c>
      <c r="O81" s="585">
        <v>7.09</v>
      </c>
      <c r="P81" s="585">
        <v>2.0699999999999998</v>
      </c>
      <c r="Q81" s="585">
        <v>9.6999999999999993</v>
      </c>
      <c r="R81" s="585">
        <v>6.69</v>
      </c>
      <c r="S81" s="585">
        <v>8.42</v>
      </c>
      <c r="T81" s="585">
        <v>7.46</v>
      </c>
      <c r="U81" s="585">
        <v>2.35</v>
      </c>
      <c r="V81" s="585">
        <v>9.9</v>
      </c>
      <c r="W81" s="585">
        <v>7</v>
      </c>
      <c r="X81" s="585">
        <v>8.6999999999999993</v>
      </c>
      <c r="Y81" s="585">
        <v>7.8</v>
      </c>
      <c r="Z81" s="585">
        <v>2.8</v>
      </c>
      <c r="AA81" s="101">
        <v>9.6</v>
      </c>
      <c r="AB81" s="101">
        <v>6.8</v>
      </c>
      <c r="AC81" s="101">
        <v>8.6</v>
      </c>
      <c r="AD81" s="101">
        <v>7.6</v>
      </c>
      <c r="AE81" s="101">
        <v>2.5</v>
      </c>
      <c r="AF81" s="67">
        <v>9.14</v>
      </c>
      <c r="AG81" s="68">
        <v>6.25</v>
      </c>
      <c r="AH81" s="68">
        <v>7.94</v>
      </c>
      <c r="AI81" s="68">
        <v>7</v>
      </c>
      <c r="AJ81" s="67">
        <v>2.56</v>
      </c>
      <c r="AK81" s="69">
        <v>9.6989619377162555</v>
      </c>
      <c r="AL81" s="69">
        <v>6.2815286624203814</v>
      </c>
      <c r="AM81" s="69">
        <v>8.3168469860896437</v>
      </c>
      <c r="AN81" s="69">
        <v>7.3448723496321779</v>
      </c>
      <c r="AO81" s="69">
        <v>2.2459459459459463</v>
      </c>
      <c r="AP81" s="69">
        <v>9.6999999999999993</v>
      </c>
      <c r="AQ81" s="69">
        <v>7.5</v>
      </c>
      <c r="AR81" s="69">
        <v>8.8000000000000007</v>
      </c>
      <c r="AS81" s="194">
        <v>7.9</v>
      </c>
      <c r="AT81" s="195">
        <v>3.5</v>
      </c>
      <c r="AU81" s="194">
        <v>9.3462333294084203</v>
      </c>
      <c r="AV81" s="194">
        <v>6.5186712481074514</v>
      </c>
      <c r="AW81" s="194">
        <v>8.2472708762473559</v>
      </c>
      <c r="AX81" s="72">
        <v>7.3516830765071903</v>
      </c>
      <c r="AY81" s="194">
        <v>3.1078804948312153</v>
      </c>
      <c r="AZ81" s="194">
        <v>9.1765579328418045</v>
      </c>
      <c r="BA81" s="194">
        <v>6.4385455662317606</v>
      </c>
      <c r="BB81" s="196">
        <v>8.1013192752945109</v>
      </c>
      <c r="BC81" s="196">
        <v>7.2746006279360733</v>
      </c>
      <c r="BD81" s="196">
        <v>2.901630275762193</v>
      </c>
      <c r="BE81" s="197">
        <v>9.41</v>
      </c>
      <c r="BF81" s="197">
        <v>6.35</v>
      </c>
      <c r="BG81" s="197">
        <v>8.19</v>
      </c>
      <c r="BH81" s="197">
        <v>7.32</v>
      </c>
      <c r="BI81" s="198">
        <v>2.87</v>
      </c>
      <c r="BJ81" s="197">
        <v>9.15</v>
      </c>
      <c r="BK81" s="197">
        <v>6.7</v>
      </c>
      <c r="BL81" s="197">
        <v>8.16</v>
      </c>
      <c r="BM81" s="197">
        <v>7.32</v>
      </c>
      <c r="BN81" s="197">
        <v>3.15</v>
      </c>
      <c r="BO81" s="197">
        <v>9.2200000000000006</v>
      </c>
      <c r="BP81" s="197">
        <v>6.51</v>
      </c>
      <c r="BQ81" s="197">
        <v>8.1199999999999992</v>
      </c>
      <c r="BR81" s="197">
        <v>7.23</v>
      </c>
      <c r="BS81" s="197">
        <v>2.97</v>
      </c>
      <c r="BT81" s="197">
        <v>9.43</v>
      </c>
      <c r="BU81" s="197">
        <v>6.82</v>
      </c>
      <c r="BV81" s="197">
        <v>8.36</v>
      </c>
      <c r="BW81" s="197">
        <v>7.49</v>
      </c>
      <c r="BX81" s="197">
        <v>3.46</v>
      </c>
      <c r="BY81" s="197">
        <v>9.75</v>
      </c>
      <c r="BZ81" s="197">
        <v>7.28</v>
      </c>
      <c r="CA81" s="197">
        <v>8.74</v>
      </c>
      <c r="CB81" s="197">
        <v>7.78</v>
      </c>
      <c r="CC81" s="197">
        <v>3.56</v>
      </c>
      <c r="CD81" s="197">
        <v>10.18</v>
      </c>
      <c r="CE81" s="197">
        <v>8.14</v>
      </c>
      <c r="CF81" s="197">
        <v>9.25</v>
      </c>
      <c r="CG81" s="197">
        <v>8.15</v>
      </c>
      <c r="CH81" s="197">
        <v>3.95</v>
      </c>
      <c r="CI81" s="197">
        <v>9.86</v>
      </c>
      <c r="CJ81" s="197">
        <v>7.98</v>
      </c>
      <c r="CK81" s="197">
        <v>9.01</v>
      </c>
      <c r="CL81" s="197">
        <v>8.0500000000000007</v>
      </c>
      <c r="CM81" s="197">
        <v>4.57</v>
      </c>
    </row>
    <row r="82" spans="1:91" s="547" customFormat="1" ht="12" customHeight="1" x14ac:dyDescent="0.2">
      <c r="A82" s="385"/>
      <c r="B82" s="385"/>
      <c r="C82" s="385"/>
      <c r="D82" s="385"/>
      <c r="E82" s="385"/>
      <c r="F82" s="385"/>
      <c r="G82" s="385"/>
      <c r="H82" s="385"/>
      <c r="I82" s="385"/>
      <c r="J82" s="385"/>
      <c r="K82" s="385"/>
      <c r="L82" s="385"/>
      <c r="M82" s="385"/>
      <c r="N82" s="385"/>
      <c r="O82" s="385"/>
      <c r="P82" s="385"/>
      <c r="Q82" s="385"/>
      <c r="R82" s="385"/>
      <c r="S82" s="385"/>
      <c r="T82" s="385"/>
      <c r="U82" s="385"/>
      <c r="V82" s="385"/>
      <c r="W82" s="385"/>
      <c r="X82" s="385"/>
      <c r="Y82" s="385"/>
      <c r="Z82" s="385"/>
      <c r="AA82" s="385"/>
      <c r="AB82" s="385"/>
      <c r="AC82" s="385"/>
      <c r="AD82" s="385"/>
      <c r="AE82" s="385"/>
      <c r="AF82" s="385"/>
      <c r="AG82" s="385"/>
      <c r="AH82" s="385"/>
      <c r="AI82" s="385"/>
      <c r="AJ82" s="385"/>
      <c r="AK82" s="385"/>
      <c r="AL82" s="385"/>
      <c r="AM82" s="385"/>
      <c r="AN82" s="385"/>
      <c r="AO82" s="385"/>
      <c r="AP82" s="385"/>
      <c r="AQ82" s="385"/>
      <c r="AR82" s="385"/>
      <c r="AS82" s="385"/>
      <c r="AT82" s="385"/>
      <c r="AU82" s="385"/>
      <c r="AV82" s="385"/>
      <c r="AW82" s="385"/>
      <c r="AX82" s="385"/>
      <c r="AY82" s="385"/>
      <c r="AZ82" s="385"/>
      <c r="BA82" s="385"/>
      <c r="BB82" s="385"/>
      <c r="BC82" s="385"/>
      <c r="BD82" s="385"/>
      <c r="BE82" s="385"/>
      <c r="BF82" s="385"/>
      <c r="BG82" s="385"/>
      <c r="BH82" s="385"/>
      <c r="BI82" s="385"/>
      <c r="BJ82" s="385"/>
      <c r="BK82" s="385"/>
      <c r="BL82" s="385"/>
      <c r="BM82" s="385"/>
      <c r="BN82" s="385"/>
      <c r="BO82" s="385"/>
      <c r="BP82" s="385"/>
      <c r="BQ82" s="385"/>
      <c r="BR82" s="385"/>
      <c r="BS82" s="385"/>
      <c r="BT82" s="385"/>
      <c r="BU82" s="385"/>
      <c r="BV82" s="385"/>
      <c r="BW82" s="385"/>
      <c r="BX82" s="385"/>
      <c r="BY82" s="385"/>
      <c r="BZ82" s="385"/>
      <c r="CA82" s="385"/>
      <c r="CB82" s="385"/>
      <c r="CC82" s="385"/>
      <c r="CD82" s="385"/>
      <c r="CE82" s="385"/>
      <c r="CF82" s="385"/>
      <c r="CG82" s="385"/>
      <c r="CH82" s="385"/>
      <c r="CI82" s="385"/>
      <c r="CJ82" s="385"/>
      <c r="CK82" s="385"/>
      <c r="CL82" s="385"/>
      <c r="CM82" s="385"/>
    </row>
    <row r="83" spans="1:91" s="547" customFormat="1" ht="12" customHeight="1" x14ac:dyDescent="0.2">
      <c r="A83" s="385" t="s">
        <v>291</v>
      </c>
      <c r="B83" s="385"/>
      <c r="C83" s="385"/>
      <c r="D83" s="385"/>
      <c r="E83" s="385"/>
      <c r="F83" s="385"/>
      <c r="G83" s="385"/>
      <c r="H83" s="385"/>
      <c r="I83" s="385"/>
      <c r="J83" s="385"/>
      <c r="K83" s="385"/>
      <c r="L83" s="385"/>
      <c r="M83" s="385"/>
      <c r="N83" s="385"/>
      <c r="O83" s="385"/>
      <c r="P83" s="385"/>
      <c r="Q83" s="385"/>
      <c r="R83" s="385"/>
      <c r="S83" s="385"/>
      <c r="T83" s="385"/>
      <c r="U83" s="385"/>
      <c r="V83" s="385"/>
      <c r="W83" s="385"/>
      <c r="X83" s="385"/>
      <c r="Y83" s="385"/>
      <c r="Z83" s="385"/>
      <c r="AA83" s="385"/>
      <c r="AB83" s="385"/>
      <c r="AC83" s="385"/>
      <c r="AD83" s="385"/>
      <c r="AE83" s="385"/>
      <c r="AF83" s="385"/>
      <c r="AG83" s="385"/>
      <c r="AH83" s="385"/>
      <c r="AI83" s="385"/>
      <c r="AJ83" s="385"/>
      <c r="AK83" s="385"/>
      <c r="AL83" s="385"/>
      <c r="AM83" s="385"/>
      <c r="AN83" s="385"/>
      <c r="AO83" s="385"/>
      <c r="AP83" s="385"/>
      <c r="AQ83" s="385"/>
      <c r="AR83" s="385"/>
      <c r="AS83" s="385"/>
      <c r="AT83" s="385"/>
      <c r="AU83" s="385"/>
      <c r="AV83" s="385"/>
      <c r="AW83" s="385"/>
      <c r="AX83" s="385"/>
      <c r="AY83" s="385"/>
      <c r="AZ83" s="385"/>
      <c r="BA83" s="385"/>
      <c r="BB83" s="385"/>
      <c r="BC83" s="385"/>
      <c r="BD83" s="385"/>
      <c r="BE83" s="385"/>
      <c r="BF83" s="385"/>
      <c r="BG83" s="385"/>
      <c r="BH83" s="385"/>
      <c r="BI83" s="385"/>
      <c r="BJ83" s="385"/>
      <c r="BK83" s="385"/>
      <c r="BL83" s="385"/>
      <c r="BM83" s="385"/>
      <c r="BN83" s="385"/>
      <c r="BO83" s="385"/>
      <c r="BP83" s="385"/>
      <c r="BQ83" s="385"/>
      <c r="BR83" s="385"/>
      <c r="BS83" s="385"/>
      <c r="BT83" s="385"/>
      <c r="BU83" s="385"/>
      <c r="BV83" s="385"/>
      <c r="BW83" s="385"/>
      <c r="BX83" s="385"/>
      <c r="BY83" s="385"/>
      <c r="BZ83" s="385"/>
      <c r="CA83" s="385"/>
      <c r="CB83" s="385"/>
      <c r="CC83" s="385"/>
      <c r="CD83" s="385"/>
      <c r="CE83" s="385"/>
      <c r="CF83" s="385"/>
      <c r="CG83" s="385"/>
      <c r="CH83" s="385"/>
      <c r="CI83" s="385"/>
      <c r="CJ83" s="385"/>
      <c r="CK83" s="385"/>
      <c r="CL83" s="385"/>
      <c r="CM83" s="385"/>
    </row>
  </sheetData>
  <mergeCells count="19">
    <mergeCell ref="CI3:CM3"/>
    <mergeCell ref="AP3:AT3"/>
    <mergeCell ref="AU3:AY3"/>
    <mergeCell ref="AZ3:BD3"/>
    <mergeCell ref="BE3:BI3"/>
    <mergeCell ref="CD3:CH3"/>
    <mergeCell ref="BY3:CC3"/>
    <mergeCell ref="BT3:BX3"/>
    <mergeCell ref="BO3:BS3"/>
    <mergeCell ref="BJ3:BN3"/>
    <mergeCell ref="AF3:AJ3"/>
    <mergeCell ref="AK3:AO3"/>
    <mergeCell ref="A3:A4"/>
    <mergeCell ref="L3:P3"/>
    <mergeCell ref="Q3:U3"/>
    <mergeCell ref="V3:Z3"/>
    <mergeCell ref="AA3:AE3"/>
    <mergeCell ref="B3:F3"/>
    <mergeCell ref="G3:K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V13"/>
  <sheetViews>
    <sheetView zoomScaleNormal="100" workbookViewId="0">
      <pane xSplit="1" ySplit="3" topLeftCell="M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3.75" style="381" customWidth="1"/>
    <col min="2" max="13" width="7.625" style="381" customWidth="1"/>
    <col min="14" max="21" width="8.375" style="381" customWidth="1"/>
  </cols>
  <sheetData>
    <row r="1" spans="1:22" ht="12" customHeight="1" x14ac:dyDescent="0.2">
      <c r="A1" s="378" t="s">
        <v>435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</row>
    <row r="2" spans="1:22" s="389" customFormat="1" ht="12" customHeight="1" x14ac:dyDescent="0.2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</row>
    <row r="3" spans="1:22" s="389" customFormat="1" ht="12" customHeight="1" x14ac:dyDescent="0.2">
      <c r="A3" s="414" t="s">
        <v>294</v>
      </c>
      <c r="B3" s="414">
        <v>2547</v>
      </c>
      <c r="C3" s="414">
        <v>2548</v>
      </c>
      <c r="D3" s="414">
        <v>2549</v>
      </c>
      <c r="E3" s="414">
        <v>2550</v>
      </c>
      <c r="F3" s="414">
        <v>2551</v>
      </c>
      <c r="G3" s="414">
        <v>2552</v>
      </c>
      <c r="H3" s="414">
        <v>2553</v>
      </c>
      <c r="I3" s="414">
        <v>2554</v>
      </c>
      <c r="J3" s="414">
        <v>2555</v>
      </c>
      <c r="K3" s="414">
        <v>2556</v>
      </c>
      <c r="L3" s="414">
        <v>2557</v>
      </c>
      <c r="M3" s="414">
        <v>2558</v>
      </c>
      <c r="N3" s="414">
        <v>2559</v>
      </c>
      <c r="O3" s="414">
        <v>2560</v>
      </c>
      <c r="P3" s="414">
        <v>2561</v>
      </c>
      <c r="Q3" s="414">
        <v>2562</v>
      </c>
      <c r="R3" s="414">
        <v>2563</v>
      </c>
      <c r="S3" s="414">
        <v>2564</v>
      </c>
      <c r="T3" s="414">
        <v>2565</v>
      </c>
      <c r="U3" s="414">
        <v>2566</v>
      </c>
      <c r="V3" s="414">
        <v>2567</v>
      </c>
    </row>
    <row r="4" spans="1:22" s="389" customFormat="1" ht="12" customHeight="1" x14ac:dyDescent="0.2">
      <c r="A4" s="398" t="s">
        <v>296</v>
      </c>
      <c r="B4" s="509">
        <v>23</v>
      </c>
      <c r="C4" s="509">
        <v>19</v>
      </c>
      <c r="D4" s="509">
        <v>16</v>
      </c>
      <c r="E4" s="509">
        <v>24</v>
      </c>
      <c r="F4" s="509">
        <v>22</v>
      </c>
      <c r="G4" s="509">
        <v>17</v>
      </c>
      <c r="H4" s="509">
        <v>27</v>
      </c>
      <c r="I4" s="509">
        <v>26</v>
      </c>
      <c r="J4" s="509">
        <v>27</v>
      </c>
      <c r="K4" s="509">
        <v>24</v>
      </c>
      <c r="L4" s="509">
        <v>21</v>
      </c>
      <c r="M4" s="509">
        <v>27</v>
      </c>
      <c r="N4" s="509">
        <v>26</v>
      </c>
      <c r="O4" s="509">
        <v>26</v>
      </c>
      <c r="P4" s="509">
        <v>25</v>
      </c>
      <c r="Q4" s="509">
        <v>30</v>
      </c>
      <c r="R4" s="509">
        <v>34</v>
      </c>
      <c r="S4" s="509">
        <v>31</v>
      </c>
      <c r="T4" s="509">
        <v>34</v>
      </c>
      <c r="U4" s="509">
        <v>35</v>
      </c>
      <c r="V4" s="509">
        <v>38</v>
      </c>
    </row>
    <row r="5" spans="1:22" s="389" customFormat="1" ht="12" customHeight="1" x14ac:dyDescent="0.2">
      <c r="A5" s="573" t="s">
        <v>298</v>
      </c>
      <c r="B5" s="510">
        <v>12</v>
      </c>
      <c r="C5" s="510">
        <v>11</v>
      </c>
      <c r="D5" s="510">
        <v>17</v>
      </c>
      <c r="E5" s="510">
        <v>18</v>
      </c>
      <c r="F5" s="510">
        <v>13</v>
      </c>
      <c r="G5" s="510">
        <v>23</v>
      </c>
      <c r="H5" s="510">
        <v>8</v>
      </c>
      <c r="I5" s="510">
        <v>6</v>
      </c>
      <c r="J5" s="510">
        <v>7</v>
      </c>
      <c r="K5" s="510">
        <v>11</v>
      </c>
      <c r="L5" s="510">
        <v>13</v>
      </c>
      <c r="M5" s="510">
        <v>11</v>
      </c>
      <c r="N5" s="510">
        <v>14</v>
      </c>
      <c r="O5" s="510">
        <v>14</v>
      </c>
      <c r="P5" s="510">
        <v>17</v>
      </c>
      <c r="Q5" s="510">
        <v>16</v>
      </c>
      <c r="R5" s="510">
        <v>11</v>
      </c>
      <c r="S5" s="510">
        <v>8</v>
      </c>
      <c r="T5" s="510">
        <v>7</v>
      </c>
      <c r="U5" s="510">
        <v>6</v>
      </c>
      <c r="V5" s="510">
        <v>8</v>
      </c>
    </row>
    <row r="6" spans="1:22" s="389" customFormat="1" ht="12" customHeight="1" x14ac:dyDescent="0.2">
      <c r="A6" s="398" t="s">
        <v>297</v>
      </c>
      <c r="B6" s="509">
        <v>2</v>
      </c>
      <c r="C6" s="509">
        <v>3</v>
      </c>
      <c r="D6" s="509">
        <v>3</v>
      </c>
      <c r="E6" s="509">
        <v>2</v>
      </c>
      <c r="F6" s="509">
        <v>2</v>
      </c>
      <c r="G6" s="509">
        <v>3</v>
      </c>
      <c r="H6" s="509">
        <v>1</v>
      </c>
      <c r="I6" s="509">
        <v>3</v>
      </c>
      <c r="J6" s="509">
        <v>4</v>
      </c>
      <c r="K6" s="509">
        <v>5</v>
      </c>
      <c r="L6" s="509">
        <v>3</v>
      </c>
      <c r="M6" s="509">
        <v>3</v>
      </c>
      <c r="N6" s="509">
        <v>4</v>
      </c>
      <c r="O6" s="509">
        <v>3</v>
      </c>
      <c r="P6" s="509">
        <v>3</v>
      </c>
      <c r="Q6" s="509">
        <v>1</v>
      </c>
      <c r="R6" s="509">
        <v>1</v>
      </c>
      <c r="S6" s="509">
        <v>5</v>
      </c>
      <c r="T6" s="509">
        <v>3</v>
      </c>
      <c r="U6" s="509">
        <v>4</v>
      </c>
      <c r="V6" s="509">
        <v>1</v>
      </c>
    </row>
    <row r="7" spans="1:22" s="389" customFormat="1" ht="12" customHeight="1" x14ac:dyDescent="0.2">
      <c r="A7" s="398" t="s">
        <v>299</v>
      </c>
      <c r="B7" s="509">
        <v>16</v>
      </c>
      <c r="C7" s="509">
        <v>26</v>
      </c>
      <c r="D7" s="509">
        <v>22</v>
      </c>
      <c r="E7" s="509">
        <v>23</v>
      </c>
      <c r="F7" s="509">
        <v>19</v>
      </c>
      <c r="G7" s="509">
        <v>18</v>
      </c>
      <c r="H7" s="509">
        <v>10</v>
      </c>
      <c r="I7" s="509">
        <v>16</v>
      </c>
      <c r="J7" s="509">
        <v>14</v>
      </c>
      <c r="K7" s="509">
        <v>15</v>
      </c>
      <c r="L7" s="509">
        <v>12</v>
      </c>
      <c r="M7" s="509">
        <v>14</v>
      </c>
      <c r="N7" s="509">
        <v>19</v>
      </c>
      <c r="O7" s="509">
        <v>24</v>
      </c>
      <c r="P7" s="509">
        <v>22</v>
      </c>
      <c r="Q7" s="509">
        <v>22</v>
      </c>
      <c r="R7" s="509">
        <v>27</v>
      </c>
      <c r="S7" s="509">
        <v>25</v>
      </c>
      <c r="T7" s="509">
        <v>32</v>
      </c>
      <c r="U7" s="509">
        <v>27</v>
      </c>
      <c r="V7" s="509">
        <v>34</v>
      </c>
    </row>
    <row r="8" spans="1:22" s="389" customFormat="1" ht="12" customHeight="1" x14ac:dyDescent="0.2">
      <c r="A8" s="398" t="s">
        <v>295</v>
      </c>
      <c r="B8" s="509">
        <v>29</v>
      </c>
      <c r="C8" s="509">
        <v>25</v>
      </c>
      <c r="D8" s="509">
        <v>32</v>
      </c>
      <c r="E8" s="509">
        <v>33</v>
      </c>
      <c r="F8" s="509">
        <v>27</v>
      </c>
      <c r="G8" s="509">
        <v>26</v>
      </c>
      <c r="H8" s="509">
        <v>26</v>
      </c>
      <c r="I8" s="509">
        <v>27</v>
      </c>
      <c r="J8" s="509">
        <v>30</v>
      </c>
      <c r="K8" s="509">
        <v>27</v>
      </c>
      <c r="L8" s="509">
        <v>29</v>
      </c>
      <c r="M8" s="509">
        <v>30</v>
      </c>
      <c r="N8" s="509">
        <v>28</v>
      </c>
      <c r="O8" s="509">
        <v>27</v>
      </c>
      <c r="P8" s="509">
        <v>30</v>
      </c>
      <c r="Q8" s="509">
        <v>25</v>
      </c>
      <c r="R8" s="509">
        <v>29</v>
      </c>
      <c r="S8" s="509">
        <v>28</v>
      </c>
      <c r="T8" s="509">
        <v>33</v>
      </c>
      <c r="U8" s="509">
        <v>30</v>
      </c>
      <c r="V8" s="509">
        <v>25</v>
      </c>
    </row>
    <row r="9" spans="1:22" s="389" customFormat="1" ht="12" customHeight="1" x14ac:dyDescent="0.2">
      <c r="A9" s="398" t="s">
        <v>300</v>
      </c>
      <c r="B9" s="509">
        <v>52</v>
      </c>
      <c r="C9" s="509">
        <v>40</v>
      </c>
      <c r="D9" s="509">
        <v>42</v>
      </c>
      <c r="E9" s="509">
        <v>45</v>
      </c>
      <c r="F9" s="509">
        <v>40</v>
      </c>
      <c r="G9" s="509">
        <v>43</v>
      </c>
      <c r="H9" s="509">
        <v>39</v>
      </c>
      <c r="I9" s="509">
        <v>41</v>
      </c>
      <c r="J9" s="509">
        <v>43</v>
      </c>
      <c r="K9" s="509">
        <v>38</v>
      </c>
      <c r="L9" s="509">
        <v>42</v>
      </c>
      <c r="M9" s="509">
        <v>41</v>
      </c>
      <c r="N9" s="509">
        <v>42</v>
      </c>
      <c r="O9" s="509">
        <v>41</v>
      </c>
      <c r="P9" s="509">
        <v>50</v>
      </c>
      <c r="Q9" s="509">
        <v>46</v>
      </c>
      <c r="R9" s="509">
        <v>45</v>
      </c>
      <c r="S9" s="509">
        <v>52</v>
      </c>
      <c r="T9" s="509">
        <v>48</v>
      </c>
      <c r="U9" s="509">
        <v>52</v>
      </c>
      <c r="V9" s="509">
        <v>52</v>
      </c>
    </row>
    <row r="10" spans="1:22" s="389" customFormat="1" ht="12" customHeight="1" x14ac:dyDescent="0.2">
      <c r="A10" s="452" t="s">
        <v>301</v>
      </c>
      <c r="B10" s="508">
        <v>58</v>
      </c>
      <c r="C10" s="508">
        <v>50</v>
      </c>
      <c r="D10" s="508">
        <v>52</v>
      </c>
      <c r="E10" s="508">
        <v>54</v>
      </c>
      <c r="F10" s="508">
        <v>51</v>
      </c>
      <c r="G10" s="508">
        <v>42</v>
      </c>
      <c r="H10" s="508">
        <v>35</v>
      </c>
      <c r="I10" s="508">
        <v>37</v>
      </c>
      <c r="J10" s="508">
        <v>42</v>
      </c>
      <c r="K10" s="508">
        <v>39</v>
      </c>
      <c r="L10" s="508">
        <v>37</v>
      </c>
      <c r="M10" s="508">
        <v>42</v>
      </c>
      <c r="N10" s="508">
        <v>48</v>
      </c>
      <c r="O10" s="508">
        <v>42</v>
      </c>
      <c r="P10" s="508">
        <v>43</v>
      </c>
      <c r="Q10" s="508">
        <v>32</v>
      </c>
      <c r="R10" s="508">
        <v>40</v>
      </c>
      <c r="S10" s="508">
        <v>37</v>
      </c>
      <c r="T10" s="508">
        <v>44</v>
      </c>
      <c r="U10" s="508">
        <v>34</v>
      </c>
      <c r="V10" s="508">
        <v>27</v>
      </c>
    </row>
    <row r="11" spans="1:22" s="389" customFormat="1" ht="12" customHeight="1" x14ac:dyDescent="0.2">
      <c r="A11" s="575" t="s">
        <v>302</v>
      </c>
      <c r="B11" s="414">
        <v>60</v>
      </c>
      <c r="C11" s="414">
        <v>60</v>
      </c>
      <c r="D11" s="414">
        <v>61</v>
      </c>
      <c r="E11" s="414">
        <v>55</v>
      </c>
      <c r="F11" s="414">
        <v>55</v>
      </c>
      <c r="G11" s="531">
        <v>57</v>
      </c>
      <c r="H11" s="531">
        <v>58</v>
      </c>
      <c r="I11" s="531">
        <v>59</v>
      </c>
      <c r="J11" s="531">
        <v>59</v>
      </c>
      <c r="K11" s="531">
        <v>60</v>
      </c>
      <c r="L11" s="531">
        <v>60</v>
      </c>
      <c r="M11" s="531">
        <v>61</v>
      </c>
      <c r="N11" s="531">
        <v>61</v>
      </c>
      <c r="O11" s="531">
        <v>61</v>
      </c>
      <c r="P11" s="531">
        <v>63</v>
      </c>
      <c r="Q11" s="531">
        <v>63</v>
      </c>
      <c r="R11" s="531">
        <v>63</v>
      </c>
      <c r="S11" s="531">
        <v>64</v>
      </c>
      <c r="T11" s="531">
        <v>63</v>
      </c>
      <c r="U11" s="531">
        <v>64</v>
      </c>
      <c r="V11" s="531">
        <v>67</v>
      </c>
    </row>
    <row r="12" spans="1:22" s="389" customFormat="1" ht="12" customHeight="1" x14ac:dyDescent="0.2">
      <c r="A12" s="385"/>
      <c r="B12" s="425"/>
      <c r="C12" s="425"/>
      <c r="D12" s="425"/>
      <c r="E12" s="425"/>
      <c r="F12" s="425"/>
      <c r="G12" s="425"/>
      <c r="H12" s="42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</row>
    <row r="13" spans="1:22" s="389" customFormat="1" ht="12" customHeight="1" x14ac:dyDescent="0.2">
      <c r="A13" s="385" t="s">
        <v>570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</row>
  </sheetData>
  <phoneticPr fontId="16" type="noConversion"/>
  <pageMargins left="0" right="0" top="0.98425196850393704" bottom="0" header="0" footer="0"/>
  <pageSetup paperSize="9" scale="66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13"/>
  <sheetViews>
    <sheetView zoomScaleNormal="100" workbookViewId="0">
      <pane xSplit="1" ySplit="3" topLeftCell="M4" activePane="bottomRight" state="frozen"/>
      <selection pane="topRight"/>
      <selection pane="bottomLeft"/>
      <selection pane="bottomRight"/>
    </sheetView>
  </sheetViews>
  <sheetFormatPr defaultColWidth="9.75" defaultRowHeight="14.25" x14ac:dyDescent="0.2"/>
  <cols>
    <col min="1" max="1" width="23.625" style="385" customWidth="1"/>
    <col min="2" max="13" width="7.625" style="385" customWidth="1"/>
    <col min="14" max="17" width="8.375" style="385" customWidth="1"/>
    <col min="18" max="22" width="8.375" style="381" customWidth="1"/>
  </cols>
  <sheetData>
    <row r="1" spans="1:22" ht="12" customHeight="1" x14ac:dyDescent="0.2">
      <c r="A1" s="405" t="s">
        <v>436</v>
      </c>
    </row>
    <row r="2" spans="1:22" s="389" customFormat="1" ht="12" customHeight="1" x14ac:dyDescent="0.2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</row>
    <row r="3" spans="1:22" s="389" customFormat="1" ht="12" customHeight="1" x14ac:dyDescent="0.2">
      <c r="A3" s="414" t="s">
        <v>294</v>
      </c>
      <c r="B3" s="414">
        <v>2547</v>
      </c>
      <c r="C3" s="414">
        <v>2548</v>
      </c>
      <c r="D3" s="414">
        <v>2549</v>
      </c>
      <c r="E3" s="414">
        <v>2550</v>
      </c>
      <c r="F3" s="414">
        <v>2551</v>
      </c>
      <c r="G3" s="414">
        <v>2552</v>
      </c>
      <c r="H3" s="414">
        <v>2553</v>
      </c>
      <c r="I3" s="414">
        <v>2554</v>
      </c>
      <c r="J3" s="414">
        <v>2555</v>
      </c>
      <c r="K3" s="414">
        <v>2556</v>
      </c>
      <c r="L3" s="414">
        <v>2557</v>
      </c>
      <c r="M3" s="414">
        <v>2558</v>
      </c>
      <c r="N3" s="414">
        <v>2559</v>
      </c>
      <c r="O3" s="414">
        <v>2560</v>
      </c>
      <c r="P3" s="414">
        <v>2561</v>
      </c>
      <c r="Q3" s="414">
        <v>2562</v>
      </c>
      <c r="R3" s="414">
        <v>2563</v>
      </c>
      <c r="S3" s="414">
        <v>2564</v>
      </c>
      <c r="T3" s="414">
        <v>2565</v>
      </c>
      <c r="U3" s="414">
        <v>2566</v>
      </c>
      <c r="V3" s="414">
        <v>2567</v>
      </c>
    </row>
    <row r="4" spans="1:22" s="389" customFormat="1" ht="12" customHeight="1" x14ac:dyDescent="0.2">
      <c r="A4" s="398" t="s">
        <v>296</v>
      </c>
      <c r="B4" s="509">
        <v>2</v>
      </c>
      <c r="C4" s="509">
        <v>2</v>
      </c>
      <c r="D4" s="509">
        <v>2</v>
      </c>
      <c r="E4" s="509">
        <v>2</v>
      </c>
      <c r="F4" s="509">
        <v>2</v>
      </c>
      <c r="G4" s="509">
        <v>2</v>
      </c>
      <c r="H4" s="509">
        <v>2</v>
      </c>
      <c r="I4" s="509">
        <v>2</v>
      </c>
      <c r="J4" s="509">
        <v>2</v>
      </c>
      <c r="K4" s="509">
        <v>2</v>
      </c>
      <c r="L4" s="509">
        <v>2</v>
      </c>
      <c r="M4" s="509">
        <v>2</v>
      </c>
      <c r="N4" s="509">
        <v>2</v>
      </c>
      <c r="O4" s="509">
        <v>2</v>
      </c>
      <c r="P4" s="509">
        <v>5</v>
      </c>
      <c r="Q4" s="508">
        <v>6</v>
      </c>
      <c r="R4" s="509">
        <v>8</v>
      </c>
      <c r="S4" s="509">
        <v>8</v>
      </c>
      <c r="T4" s="509">
        <v>8</v>
      </c>
      <c r="U4" s="509">
        <v>8</v>
      </c>
      <c r="V4" s="509">
        <v>10</v>
      </c>
    </row>
    <row r="5" spans="1:22" s="389" customFormat="1" ht="12" customHeight="1" x14ac:dyDescent="0.2">
      <c r="A5" s="573" t="s">
        <v>304</v>
      </c>
      <c r="B5" s="510">
        <v>8</v>
      </c>
      <c r="C5" s="510">
        <v>8</v>
      </c>
      <c r="D5" s="510">
        <v>5</v>
      </c>
      <c r="E5" s="510">
        <v>6</v>
      </c>
      <c r="F5" s="510">
        <v>4</v>
      </c>
      <c r="G5" s="510">
        <v>8</v>
      </c>
      <c r="H5" s="510">
        <v>5</v>
      </c>
      <c r="I5" s="510">
        <v>7</v>
      </c>
      <c r="J5" s="510">
        <v>7</v>
      </c>
      <c r="K5" s="510">
        <v>13</v>
      </c>
      <c r="L5" s="510">
        <v>9</v>
      </c>
      <c r="M5" s="510">
        <v>9</v>
      </c>
      <c r="N5" s="510">
        <v>10</v>
      </c>
      <c r="O5" s="510">
        <v>10</v>
      </c>
      <c r="P5" s="510">
        <v>10</v>
      </c>
      <c r="Q5" s="510">
        <v>8</v>
      </c>
      <c r="R5" s="510">
        <v>7</v>
      </c>
      <c r="S5" s="510">
        <v>6</v>
      </c>
      <c r="T5" s="510">
        <v>6</v>
      </c>
      <c r="U5" s="510">
        <v>5</v>
      </c>
      <c r="V5" s="510">
        <v>6</v>
      </c>
    </row>
    <row r="6" spans="1:22" s="389" customFormat="1" ht="12" customHeight="1" x14ac:dyDescent="0.2">
      <c r="A6" s="398" t="s">
        <v>303</v>
      </c>
      <c r="B6" s="509">
        <v>18</v>
      </c>
      <c r="C6" s="509">
        <v>16</v>
      </c>
      <c r="D6" s="509">
        <v>14</v>
      </c>
      <c r="E6" s="509">
        <v>13</v>
      </c>
      <c r="F6" s="509">
        <v>8</v>
      </c>
      <c r="G6" s="509">
        <v>12</v>
      </c>
      <c r="H6" s="509">
        <v>12</v>
      </c>
      <c r="I6" s="509">
        <v>14</v>
      </c>
      <c r="J6" s="509">
        <v>13</v>
      </c>
      <c r="K6" s="509">
        <v>17</v>
      </c>
      <c r="L6" s="509">
        <v>17</v>
      </c>
      <c r="M6" s="509">
        <v>16</v>
      </c>
      <c r="N6" s="509">
        <v>13</v>
      </c>
      <c r="O6" s="509">
        <v>12</v>
      </c>
      <c r="P6" s="509">
        <v>17</v>
      </c>
      <c r="Q6" s="509">
        <v>14</v>
      </c>
      <c r="R6" s="509">
        <v>15</v>
      </c>
      <c r="S6" s="509">
        <v>17</v>
      </c>
      <c r="T6" s="509">
        <v>16</v>
      </c>
      <c r="U6" s="509">
        <v>17</v>
      </c>
      <c r="V6" s="509">
        <v>13</v>
      </c>
    </row>
    <row r="7" spans="1:22" s="389" customFormat="1" ht="12" customHeight="1" x14ac:dyDescent="0.2">
      <c r="A7" s="398" t="s">
        <v>305</v>
      </c>
      <c r="B7" s="509">
        <v>42</v>
      </c>
      <c r="C7" s="509">
        <v>35</v>
      </c>
      <c r="D7" s="509">
        <v>32</v>
      </c>
      <c r="E7" s="509">
        <v>31</v>
      </c>
      <c r="F7" s="509">
        <v>28</v>
      </c>
      <c r="G7" s="509">
        <v>33</v>
      </c>
      <c r="H7" s="509">
        <v>27</v>
      </c>
      <c r="I7" s="509">
        <v>29</v>
      </c>
      <c r="J7" s="509">
        <v>28</v>
      </c>
      <c r="K7" s="509">
        <v>28</v>
      </c>
      <c r="L7" s="509">
        <v>28</v>
      </c>
      <c r="M7" s="509">
        <v>29</v>
      </c>
      <c r="N7" s="509">
        <v>29</v>
      </c>
      <c r="O7" s="509">
        <v>29</v>
      </c>
      <c r="P7" s="509">
        <v>29</v>
      </c>
      <c r="Q7" s="509">
        <v>28</v>
      </c>
      <c r="R7" s="509">
        <v>32</v>
      </c>
      <c r="S7" s="509">
        <v>30</v>
      </c>
      <c r="T7" s="509">
        <v>32</v>
      </c>
      <c r="U7" s="509">
        <v>31</v>
      </c>
      <c r="V7" s="509">
        <v>31</v>
      </c>
    </row>
    <row r="8" spans="1:22" s="389" customFormat="1" ht="12" customHeight="1" x14ac:dyDescent="0.2">
      <c r="A8" s="398" t="s">
        <v>295</v>
      </c>
      <c r="B8" s="509">
        <v>55</v>
      </c>
      <c r="C8" s="509">
        <v>47</v>
      </c>
      <c r="D8" s="509">
        <v>45</v>
      </c>
      <c r="E8" s="509">
        <v>49</v>
      </c>
      <c r="F8" s="509">
        <v>37</v>
      </c>
      <c r="G8" s="509">
        <v>40</v>
      </c>
      <c r="H8" s="509">
        <v>40</v>
      </c>
      <c r="I8" s="509">
        <v>40</v>
      </c>
      <c r="J8" s="509">
        <v>40</v>
      </c>
      <c r="K8" s="509">
        <v>40</v>
      </c>
      <c r="L8" s="509">
        <v>46</v>
      </c>
      <c r="M8" s="509">
        <v>47</v>
      </c>
      <c r="N8" s="509">
        <v>47</v>
      </c>
      <c r="O8" s="509">
        <v>48</v>
      </c>
      <c r="P8" s="509">
        <v>42</v>
      </c>
      <c r="Q8" s="509">
        <v>38</v>
      </c>
      <c r="R8" s="509">
        <v>39</v>
      </c>
      <c r="S8" s="509">
        <v>38</v>
      </c>
      <c r="T8" s="509">
        <v>38</v>
      </c>
      <c r="U8" s="509">
        <v>39</v>
      </c>
      <c r="V8" s="509">
        <v>40</v>
      </c>
    </row>
    <row r="9" spans="1:22" s="389" customFormat="1" ht="12" customHeight="1" x14ac:dyDescent="0.2">
      <c r="A9" s="399" t="s">
        <v>300</v>
      </c>
      <c r="B9" s="509">
        <v>58</v>
      </c>
      <c r="C9" s="509">
        <v>58</v>
      </c>
      <c r="D9" s="509">
        <v>58</v>
      </c>
      <c r="E9" s="509">
        <v>54</v>
      </c>
      <c r="F9" s="509">
        <v>53</v>
      </c>
      <c r="G9" s="509">
        <v>56</v>
      </c>
      <c r="H9" s="509">
        <v>56</v>
      </c>
      <c r="I9" s="509">
        <v>58</v>
      </c>
      <c r="J9" s="509">
        <v>58</v>
      </c>
      <c r="K9" s="509">
        <v>59</v>
      </c>
      <c r="L9" s="509">
        <v>59</v>
      </c>
      <c r="M9" s="509">
        <v>58</v>
      </c>
      <c r="N9" s="509">
        <v>55</v>
      </c>
      <c r="O9" s="509">
        <v>57</v>
      </c>
      <c r="P9" s="509">
        <v>60</v>
      </c>
      <c r="Q9" s="509">
        <v>59</v>
      </c>
      <c r="R9" s="509">
        <v>59</v>
      </c>
      <c r="S9" s="509">
        <v>58</v>
      </c>
      <c r="T9" s="509">
        <v>52</v>
      </c>
      <c r="U9" s="509">
        <v>57</v>
      </c>
      <c r="V9" s="509">
        <v>60</v>
      </c>
    </row>
    <row r="10" spans="1:22" s="389" customFormat="1" ht="12" customHeight="1" x14ac:dyDescent="0.2">
      <c r="A10" s="576" t="s">
        <v>301</v>
      </c>
      <c r="B10" s="508">
        <v>47</v>
      </c>
      <c r="C10" s="508">
        <v>47</v>
      </c>
      <c r="D10" s="508">
        <v>47</v>
      </c>
      <c r="E10" s="508">
        <v>43</v>
      </c>
      <c r="F10" s="508">
        <v>22</v>
      </c>
      <c r="G10" s="508">
        <v>25</v>
      </c>
      <c r="H10" s="508">
        <v>48</v>
      </c>
      <c r="I10" s="508">
        <v>47</v>
      </c>
      <c r="J10" s="508">
        <v>55</v>
      </c>
      <c r="K10" s="508">
        <v>58</v>
      </c>
      <c r="L10" s="508">
        <v>56</v>
      </c>
      <c r="M10" s="508">
        <v>55</v>
      </c>
      <c r="N10" s="508">
        <v>58</v>
      </c>
      <c r="O10" s="508">
        <v>52</v>
      </c>
      <c r="P10" s="508">
        <v>49</v>
      </c>
      <c r="Q10" s="508">
        <v>45</v>
      </c>
      <c r="R10" s="508">
        <v>47</v>
      </c>
      <c r="S10" s="508">
        <v>50</v>
      </c>
      <c r="T10" s="508">
        <v>51</v>
      </c>
      <c r="U10" s="508">
        <v>49</v>
      </c>
      <c r="V10" s="508">
        <v>45</v>
      </c>
    </row>
    <row r="11" spans="1:22" s="389" customFormat="1" ht="12" customHeight="1" x14ac:dyDescent="0.2">
      <c r="A11" s="575" t="s">
        <v>302</v>
      </c>
      <c r="B11" s="414">
        <v>60</v>
      </c>
      <c r="C11" s="414">
        <v>60</v>
      </c>
      <c r="D11" s="414">
        <v>61</v>
      </c>
      <c r="E11" s="414">
        <v>55</v>
      </c>
      <c r="F11" s="414">
        <v>55</v>
      </c>
      <c r="G11" s="531">
        <v>57</v>
      </c>
      <c r="H11" s="531">
        <v>58</v>
      </c>
      <c r="I11" s="531">
        <v>59</v>
      </c>
      <c r="J11" s="531">
        <v>59</v>
      </c>
      <c r="K11" s="531">
        <v>60</v>
      </c>
      <c r="L11" s="531">
        <v>60</v>
      </c>
      <c r="M11" s="531">
        <v>61</v>
      </c>
      <c r="N11" s="531">
        <v>61</v>
      </c>
      <c r="O11" s="531">
        <v>61</v>
      </c>
      <c r="P11" s="531">
        <v>63</v>
      </c>
      <c r="Q11" s="531">
        <v>63</v>
      </c>
      <c r="R11" s="531">
        <v>63</v>
      </c>
      <c r="S11" s="531">
        <v>64</v>
      </c>
      <c r="T11" s="531">
        <v>63</v>
      </c>
      <c r="U11" s="531">
        <v>64</v>
      </c>
      <c r="V11" s="531">
        <v>67</v>
      </c>
    </row>
    <row r="12" spans="1:22" s="389" customFormat="1" ht="12" customHeight="1" x14ac:dyDescent="0.2">
      <c r="A12" s="385"/>
      <c r="B12" s="385"/>
      <c r="C12" s="385"/>
      <c r="D12" s="385"/>
      <c r="E12" s="385"/>
      <c r="F12" s="385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5"/>
    </row>
    <row r="13" spans="1:22" s="389" customFormat="1" ht="12" customHeight="1" x14ac:dyDescent="0.2">
      <c r="A13" s="385" t="s">
        <v>570</v>
      </c>
      <c r="B13" s="385"/>
      <c r="C13" s="385"/>
      <c r="D13" s="385"/>
      <c r="E13" s="385"/>
      <c r="F13" s="385"/>
      <c r="G13" s="385"/>
      <c r="H13" s="385"/>
      <c r="I13" s="385"/>
      <c r="J13" s="385"/>
      <c r="K13" s="385"/>
      <c r="L13" s="385"/>
      <c r="M13" s="385"/>
      <c r="N13" s="385"/>
      <c r="O13" s="385"/>
      <c r="P13" s="385"/>
      <c r="Q13" s="385"/>
      <c r="R13" s="385"/>
      <c r="S13" s="385"/>
      <c r="T13" s="385"/>
      <c r="U13" s="385"/>
      <c r="V13" s="385"/>
    </row>
  </sheetData>
  <phoneticPr fontId="16" type="noConversion"/>
  <pageMargins left="1.94" right="0.7" top="1.1299999999999999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V13"/>
  <sheetViews>
    <sheetView zoomScaleNormal="100" workbookViewId="0">
      <pane xSplit="1" ySplit="3" topLeftCell="M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3.625" style="385" customWidth="1"/>
    <col min="2" max="13" width="7.625" style="385" customWidth="1"/>
    <col min="14" max="17" width="8.375" style="385" customWidth="1"/>
    <col min="18" max="21" width="8.375" style="381" customWidth="1"/>
    <col min="22" max="22" width="8.375" customWidth="1"/>
  </cols>
  <sheetData>
    <row r="1" spans="1:22" ht="12" customHeight="1" x14ac:dyDescent="0.2">
      <c r="A1" s="405" t="s">
        <v>437</v>
      </c>
    </row>
    <row r="2" spans="1:22" ht="12" customHeight="1" x14ac:dyDescent="0.2"/>
    <row r="3" spans="1:22" ht="12" customHeight="1" x14ac:dyDescent="0.2">
      <c r="A3" s="414" t="s">
        <v>294</v>
      </c>
      <c r="B3" s="414">
        <v>2547</v>
      </c>
      <c r="C3" s="414">
        <v>2548</v>
      </c>
      <c r="D3" s="414">
        <v>2549</v>
      </c>
      <c r="E3" s="414">
        <v>2550</v>
      </c>
      <c r="F3" s="414">
        <v>2551</v>
      </c>
      <c r="G3" s="414">
        <v>2552</v>
      </c>
      <c r="H3" s="414">
        <v>2553</v>
      </c>
      <c r="I3" s="414">
        <v>2554</v>
      </c>
      <c r="J3" s="414">
        <v>2555</v>
      </c>
      <c r="K3" s="414">
        <v>2556</v>
      </c>
      <c r="L3" s="414">
        <v>2557</v>
      </c>
      <c r="M3" s="414">
        <v>2558</v>
      </c>
      <c r="N3" s="414">
        <v>2559</v>
      </c>
      <c r="O3" s="414">
        <v>2560</v>
      </c>
      <c r="P3" s="414">
        <v>2561</v>
      </c>
      <c r="Q3" s="414">
        <v>2562</v>
      </c>
      <c r="R3" s="414">
        <v>2563</v>
      </c>
      <c r="S3" s="414">
        <v>2564</v>
      </c>
      <c r="T3" s="414">
        <v>2565</v>
      </c>
      <c r="U3" s="414">
        <v>2566</v>
      </c>
      <c r="V3" s="414">
        <v>2567</v>
      </c>
    </row>
    <row r="4" spans="1:22" ht="12" customHeight="1" x14ac:dyDescent="0.2">
      <c r="A4" s="572" t="s">
        <v>306</v>
      </c>
      <c r="B4" s="564">
        <v>9</v>
      </c>
      <c r="C4" s="564">
        <v>9</v>
      </c>
      <c r="D4" s="564">
        <v>10</v>
      </c>
      <c r="E4" s="564">
        <v>20</v>
      </c>
      <c r="F4" s="564">
        <v>16</v>
      </c>
      <c r="G4" s="564">
        <v>16</v>
      </c>
      <c r="H4" s="564">
        <v>23</v>
      </c>
      <c r="I4" s="564">
        <v>26</v>
      </c>
      <c r="J4" s="564">
        <v>24</v>
      </c>
      <c r="K4" s="564">
        <v>21</v>
      </c>
      <c r="L4" s="564">
        <v>17</v>
      </c>
      <c r="M4" s="564">
        <v>23</v>
      </c>
      <c r="N4" s="564">
        <v>10</v>
      </c>
      <c r="O4" s="564">
        <v>19</v>
      </c>
      <c r="P4" s="564">
        <v>13</v>
      </c>
      <c r="Q4" s="564">
        <v>20</v>
      </c>
      <c r="R4" s="509">
        <v>31</v>
      </c>
      <c r="S4" s="509">
        <v>32</v>
      </c>
      <c r="T4" s="509">
        <v>42</v>
      </c>
      <c r="U4" s="509">
        <v>33</v>
      </c>
      <c r="V4" s="509">
        <v>35</v>
      </c>
    </row>
    <row r="5" spans="1:22" ht="12" customHeight="1" x14ac:dyDescent="0.2">
      <c r="A5" s="573" t="s">
        <v>304</v>
      </c>
      <c r="B5" s="509">
        <v>7</v>
      </c>
      <c r="C5" s="509">
        <v>5</v>
      </c>
      <c r="D5" s="509">
        <v>4</v>
      </c>
      <c r="E5" s="509">
        <v>15</v>
      </c>
      <c r="F5" s="509">
        <v>5</v>
      </c>
      <c r="G5" s="509">
        <v>11</v>
      </c>
      <c r="H5" s="509">
        <v>5</v>
      </c>
      <c r="I5" s="509">
        <v>6</v>
      </c>
      <c r="J5" s="509">
        <v>4</v>
      </c>
      <c r="K5" s="509">
        <v>5</v>
      </c>
      <c r="L5" s="509">
        <v>4</v>
      </c>
      <c r="M5" s="509">
        <v>9</v>
      </c>
      <c r="N5" s="509">
        <v>12</v>
      </c>
      <c r="O5" s="509">
        <v>15</v>
      </c>
      <c r="P5" s="509">
        <v>18</v>
      </c>
      <c r="Q5" s="509">
        <v>13</v>
      </c>
      <c r="R5" s="510">
        <v>8</v>
      </c>
      <c r="S5" s="510">
        <v>10</v>
      </c>
      <c r="T5" s="510">
        <v>9</v>
      </c>
      <c r="U5" s="510">
        <v>8</v>
      </c>
      <c r="V5" s="510">
        <v>10</v>
      </c>
    </row>
    <row r="6" spans="1:22" ht="12" customHeight="1" x14ac:dyDescent="0.2">
      <c r="A6" s="398" t="s">
        <v>297</v>
      </c>
      <c r="B6" s="509">
        <v>2</v>
      </c>
      <c r="C6" s="509">
        <v>3</v>
      </c>
      <c r="D6" s="509">
        <v>3</v>
      </c>
      <c r="E6" s="509">
        <v>2</v>
      </c>
      <c r="F6" s="509">
        <v>2</v>
      </c>
      <c r="G6" s="509">
        <v>2</v>
      </c>
      <c r="H6" s="509">
        <v>2</v>
      </c>
      <c r="I6" s="509">
        <v>3</v>
      </c>
      <c r="J6" s="509">
        <v>3</v>
      </c>
      <c r="K6" s="509">
        <v>3</v>
      </c>
      <c r="L6" s="509">
        <v>2</v>
      </c>
      <c r="M6" s="509">
        <v>2</v>
      </c>
      <c r="N6" s="509">
        <v>1</v>
      </c>
      <c r="O6" s="509">
        <v>1</v>
      </c>
      <c r="P6" s="509">
        <v>2</v>
      </c>
      <c r="Q6" s="509">
        <v>1</v>
      </c>
      <c r="R6" s="509">
        <v>1</v>
      </c>
      <c r="S6" s="509">
        <v>1</v>
      </c>
      <c r="T6" s="509">
        <v>1</v>
      </c>
      <c r="U6" s="509">
        <v>3</v>
      </c>
      <c r="V6" s="509">
        <v>1</v>
      </c>
    </row>
    <row r="7" spans="1:22" ht="12" customHeight="1" x14ac:dyDescent="0.2">
      <c r="A7" s="573" t="s">
        <v>305</v>
      </c>
      <c r="B7" s="510">
        <v>21</v>
      </c>
      <c r="C7" s="510">
        <v>20</v>
      </c>
      <c r="D7" s="510">
        <v>19</v>
      </c>
      <c r="E7" s="510">
        <v>18</v>
      </c>
      <c r="F7" s="510">
        <v>18</v>
      </c>
      <c r="G7" s="510">
        <v>17</v>
      </c>
      <c r="H7" s="510">
        <v>19</v>
      </c>
      <c r="I7" s="510">
        <v>18</v>
      </c>
      <c r="J7" s="510">
        <v>16</v>
      </c>
      <c r="K7" s="510">
        <v>13</v>
      </c>
      <c r="L7" s="510">
        <v>5</v>
      </c>
      <c r="M7" s="510">
        <v>5</v>
      </c>
      <c r="N7" s="510">
        <v>23</v>
      </c>
      <c r="O7" s="510">
        <v>20</v>
      </c>
      <c r="P7" s="510">
        <v>24</v>
      </c>
      <c r="Q7" s="510">
        <v>15</v>
      </c>
      <c r="R7" s="509">
        <v>17</v>
      </c>
      <c r="S7" s="509">
        <v>20</v>
      </c>
      <c r="T7" s="509">
        <v>20</v>
      </c>
      <c r="U7" s="509">
        <v>16</v>
      </c>
      <c r="V7" s="509">
        <v>29</v>
      </c>
    </row>
    <row r="8" spans="1:22" ht="12" customHeight="1" x14ac:dyDescent="0.2">
      <c r="A8" s="398" t="s">
        <v>295</v>
      </c>
      <c r="B8" s="509">
        <v>45</v>
      </c>
      <c r="C8" s="509">
        <v>37</v>
      </c>
      <c r="D8" s="509">
        <v>41</v>
      </c>
      <c r="E8" s="509">
        <v>48</v>
      </c>
      <c r="F8" s="509">
        <v>43</v>
      </c>
      <c r="G8" s="509">
        <v>36</v>
      </c>
      <c r="H8" s="509">
        <v>48</v>
      </c>
      <c r="I8" s="509">
        <v>52</v>
      </c>
      <c r="J8" s="509">
        <v>50</v>
      </c>
      <c r="K8" s="509">
        <v>47</v>
      </c>
      <c r="L8" s="509">
        <v>41</v>
      </c>
      <c r="M8" s="509">
        <v>44</v>
      </c>
      <c r="N8" s="509">
        <v>42</v>
      </c>
      <c r="O8" s="509">
        <v>36</v>
      </c>
      <c r="P8" s="509">
        <v>36</v>
      </c>
      <c r="Q8" s="509">
        <v>38</v>
      </c>
      <c r="R8" s="509">
        <v>34</v>
      </c>
      <c r="S8" s="509">
        <v>37</v>
      </c>
      <c r="T8" s="509">
        <v>34</v>
      </c>
      <c r="U8" s="509">
        <v>25</v>
      </c>
      <c r="V8" s="509">
        <v>25</v>
      </c>
    </row>
    <row r="9" spans="1:22" ht="12" customHeight="1" x14ac:dyDescent="0.2">
      <c r="A9" s="398" t="s">
        <v>300</v>
      </c>
      <c r="B9" s="509">
        <v>43</v>
      </c>
      <c r="C9" s="509">
        <v>36</v>
      </c>
      <c r="D9" s="509">
        <v>37</v>
      </c>
      <c r="E9" s="509">
        <v>31</v>
      </c>
      <c r="F9" s="509">
        <v>31</v>
      </c>
      <c r="G9" s="509">
        <v>35</v>
      </c>
      <c r="H9" s="509">
        <v>29</v>
      </c>
      <c r="I9" s="509">
        <v>32</v>
      </c>
      <c r="J9" s="509">
        <v>46</v>
      </c>
      <c r="K9" s="509">
        <v>40</v>
      </c>
      <c r="L9" s="509">
        <v>45</v>
      </c>
      <c r="M9" s="509">
        <v>36</v>
      </c>
      <c r="N9" s="509">
        <v>41</v>
      </c>
      <c r="O9" s="509">
        <v>42</v>
      </c>
      <c r="P9" s="509">
        <v>46</v>
      </c>
      <c r="Q9" s="509">
        <v>44</v>
      </c>
      <c r="R9" s="509">
        <v>48</v>
      </c>
      <c r="S9" s="509">
        <v>47</v>
      </c>
      <c r="T9" s="509">
        <v>45</v>
      </c>
      <c r="U9" s="509">
        <v>48</v>
      </c>
      <c r="V9" s="509">
        <v>55</v>
      </c>
    </row>
    <row r="10" spans="1:22" ht="12" customHeight="1" x14ac:dyDescent="0.2">
      <c r="A10" s="572" t="s">
        <v>301</v>
      </c>
      <c r="B10" s="564">
        <v>60</v>
      </c>
      <c r="C10" s="564">
        <v>60</v>
      </c>
      <c r="D10" s="564">
        <v>61</v>
      </c>
      <c r="E10" s="564">
        <v>55</v>
      </c>
      <c r="F10" s="564">
        <v>55</v>
      </c>
      <c r="G10" s="564">
        <v>53</v>
      </c>
      <c r="H10" s="564">
        <v>52</v>
      </c>
      <c r="I10" s="564">
        <v>54</v>
      </c>
      <c r="J10" s="564">
        <v>55</v>
      </c>
      <c r="K10" s="564">
        <v>54</v>
      </c>
      <c r="L10" s="564">
        <v>51</v>
      </c>
      <c r="M10" s="564">
        <v>53</v>
      </c>
      <c r="N10" s="564">
        <v>54</v>
      </c>
      <c r="O10" s="564">
        <v>54</v>
      </c>
      <c r="P10" s="564">
        <v>57</v>
      </c>
      <c r="Q10" s="564">
        <v>49</v>
      </c>
      <c r="R10" s="508">
        <v>53</v>
      </c>
      <c r="S10" s="508">
        <v>49</v>
      </c>
      <c r="T10" s="508">
        <v>49</v>
      </c>
      <c r="U10" s="508">
        <v>35</v>
      </c>
      <c r="V10" s="508">
        <v>32</v>
      </c>
    </row>
    <row r="11" spans="1:22" ht="12" customHeight="1" x14ac:dyDescent="0.2">
      <c r="A11" s="575" t="s">
        <v>302</v>
      </c>
      <c r="B11" s="414">
        <v>60</v>
      </c>
      <c r="C11" s="414">
        <v>60</v>
      </c>
      <c r="D11" s="414">
        <v>61</v>
      </c>
      <c r="E11" s="414">
        <v>55</v>
      </c>
      <c r="F11" s="414">
        <v>55</v>
      </c>
      <c r="G11" s="531">
        <v>57</v>
      </c>
      <c r="H11" s="531">
        <v>58</v>
      </c>
      <c r="I11" s="531">
        <v>59</v>
      </c>
      <c r="J11" s="531">
        <v>59</v>
      </c>
      <c r="K11" s="531">
        <v>60</v>
      </c>
      <c r="L11" s="531">
        <v>60</v>
      </c>
      <c r="M11" s="531">
        <v>61</v>
      </c>
      <c r="N11" s="531">
        <v>61</v>
      </c>
      <c r="O11" s="531">
        <v>61</v>
      </c>
      <c r="P11" s="531">
        <v>63</v>
      </c>
      <c r="Q11" s="531">
        <v>63</v>
      </c>
      <c r="R11" s="531">
        <v>63</v>
      </c>
      <c r="S11" s="531">
        <v>64</v>
      </c>
      <c r="T11" s="531">
        <v>63</v>
      </c>
      <c r="U11" s="531">
        <v>64</v>
      </c>
      <c r="V11" s="531">
        <v>67</v>
      </c>
    </row>
    <row r="12" spans="1:22" ht="12" customHeight="1" x14ac:dyDescent="0.2">
      <c r="B12" s="425"/>
      <c r="C12" s="425"/>
      <c r="D12" s="425"/>
      <c r="E12" s="425"/>
      <c r="F12" s="425"/>
      <c r="G12" s="425"/>
      <c r="H12" s="425"/>
    </row>
    <row r="13" spans="1:22" ht="12" customHeight="1" x14ac:dyDescent="0.2">
      <c r="A13" s="385" t="s">
        <v>571</v>
      </c>
    </row>
  </sheetData>
  <pageMargins left="2.2000000000000002" right="0.7" top="1.1299999999999999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V13"/>
  <sheetViews>
    <sheetView zoomScaleNormal="100" workbookViewId="0">
      <pane xSplit="1" ySplit="3" topLeftCell="M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3.375" style="385" customWidth="1"/>
    <col min="2" max="13" width="7.625" style="385" customWidth="1"/>
    <col min="14" max="17" width="8.375" style="385" customWidth="1"/>
    <col min="18" max="22" width="8.375" style="381" customWidth="1"/>
  </cols>
  <sheetData>
    <row r="1" spans="1:22" ht="12" customHeight="1" x14ac:dyDescent="0.2">
      <c r="A1" s="405" t="s">
        <v>438</v>
      </c>
    </row>
    <row r="2" spans="1:22" ht="12" customHeight="1" x14ac:dyDescent="0.2"/>
    <row r="3" spans="1:22" ht="12" customHeight="1" x14ac:dyDescent="0.2">
      <c r="A3" s="388" t="s">
        <v>294</v>
      </c>
      <c r="B3" s="388">
        <v>2547</v>
      </c>
      <c r="C3" s="388">
        <v>2548</v>
      </c>
      <c r="D3" s="388">
        <v>2549</v>
      </c>
      <c r="E3" s="388">
        <v>2550</v>
      </c>
      <c r="F3" s="388">
        <v>2551</v>
      </c>
      <c r="G3" s="388">
        <v>2552</v>
      </c>
      <c r="H3" s="388">
        <v>2553</v>
      </c>
      <c r="I3" s="388">
        <v>2554</v>
      </c>
      <c r="J3" s="388">
        <v>2555</v>
      </c>
      <c r="K3" s="388">
        <v>2556</v>
      </c>
      <c r="L3" s="388">
        <v>2557</v>
      </c>
      <c r="M3" s="388">
        <v>2558</v>
      </c>
      <c r="N3" s="388">
        <v>2559</v>
      </c>
      <c r="O3" s="388">
        <v>2560</v>
      </c>
      <c r="P3" s="388">
        <v>2561</v>
      </c>
      <c r="Q3" s="388">
        <v>2562</v>
      </c>
      <c r="R3" s="388">
        <v>2563</v>
      </c>
      <c r="S3" s="388">
        <v>2564</v>
      </c>
      <c r="T3" s="388">
        <v>2565</v>
      </c>
      <c r="U3" s="388">
        <v>2566</v>
      </c>
      <c r="V3" s="388">
        <v>2567</v>
      </c>
    </row>
    <row r="4" spans="1:22" ht="12" customHeight="1" x14ac:dyDescent="0.2">
      <c r="A4" s="572" t="s">
        <v>306</v>
      </c>
      <c r="B4" s="564">
        <v>25</v>
      </c>
      <c r="C4" s="564">
        <v>28</v>
      </c>
      <c r="D4" s="564">
        <v>23</v>
      </c>
      <c r="E4" s="564">
        <v>19</v>
      </c>
      <c r="F4" s="564">
        <v>22</v>
      </c>
      <c r="G4" s="564">
        <v>26</v>
      </c>
      <c r="H4" s="564">
        <v>29</v>
      </c>
      <c r="I4" s="564">
        <v>34</v>
      </c>
      <c r="J4" s="564">
        <v>36</v>
      </c>
      <c r="K4" s="564">
        <v>28</v>
      </c>
      <c r="L4" s="564">
        <v>28</v>
      </c>
      <c r="M4" s="564">
        <v>38</v>
      </c>
      <c r="N4" s="564">
        <v>35</v>
      </c>
      <c r="O4" s="564">
        <v>36</v>
      </c>
      <c r="P4" s="564">
        <v>30</v>
      </c>
      <c r="Q4" s="564">
        <v>32</v>
      </c>
      <c r="R4" s="509">
        <v>32</v>
      </c>
      <c r="S4" s="509">
        <v>32</v>
      </c>
      <c r="T4" s="509">
        <v>38</v>
      </c>
      <c r="U4" s="509">
        <v>35</v>
      </c>
      <c r="V4" s="509">
        <v>31</v>
      </c>
    </row>
    <row r="5" spans="1:22" ht="12" customHeight="1" x14ac:dyDescent="0.2">
      <c r="A5" s="573" t="s">
        <v>298</v>
      </c>
      <c r="B5" s="510">
        <v>16</v>
      </c>
      <c r="C5" s="509">
        <v>16</v>
      </c>
      <c r="D5" s="509">
        <v>19</v>
      </c>
      <c r="E5" s="509">
        <v>18</v>
      </c>
      <c r="F5" s="509">
        <v>19</v>
      </c>
      <c r="G5" s="509">
        <v>27</v>
      </c>
      <c r="H5" s="509">
        <v>23</v>
      </c>
      <c r="I5" s="509">
        <v>25</v>
      </c>
      <c r="J5" s="509">
        <v>24</v>
      </c>
      <c r="K5" s="509">
        <v>21</v>
      </c>
      <c r="L5" s="509">
        <v>22</v>
      </c>
      <c r="M5" s="509">
        <v>21</v>
      </c>
      <c r="N5" s="509">
        <v>25</v>
      </c>
      <c r="O5" s="509">
        <v>25</v>
      </c>
      <c r="P5" s="509">
        <v>19</v>
      </c>
      <c r="Q5" s="509">
        <v>20</v>
      </c>
      <c r="R5" s="510">
        <v>20</v>
      </c>
      <c r="S5" s="510">
        <v>16</v>
      </c>
      <c r="T5" s="510">
        <v>16</v>
      </c>
      <c r="U5" s="510">
        <v>17</v>
      </c>
      <c r="V5" s="510">
        <v>14</v>
      </c>
    </row>
    <row r="6" spans="1:22" ht="12" customHeight="1" x14ac:dyDescent="0.2">
      <c r="A6" s="572" t="s">
        <v>303</v>
      </c>
      <c r="B6" s="564">
        <v>14</v>
      </c>
      <c r="C6" s="564">
        <v>14</v>
      </c>
      <c r="D6" s="564">
        <v>13</v>
      </c>
      <c r="E6" s="564">
        <v>11</v>
      </c>
      <c r="F6" s="564">
        <v>11</v>
      </c>
      <c r="G6" s="564">
        <v>13</v>
      </c>
      <c r="H6" s="564">
        <v>13</v>
      </c>
      <c r="I6" s="564">
        <v>10</v>
      </c>
      <c r="J6" s="564">
        <v>6</v>
      </c>
      <c r="K6" s="564">
        <v>4</v>
      </c>
      <c r="L6" s="564">
        <v>2</v>
      </c>
      <c r="M6" s="564">
        <v>3</v>
      </c>
      <c r="N6" s="564">
        <v>4</v>
      </c>
      <c r="O6" s="564">
        <v>5</v>
      </c>
      <c r="P6" s="564">
        <v>2</v>
      </c>
      <c r="Q6" s="564">
        <v>2</v>
      </c>
      <c r="R6" s="509">
        <v>2</v>
      </c>
      <c r="S6" s="509">
        <v>7</v>
      </c>
      <c r="T6" s="509">
        <v>6</v>
      </c>
      <c r="U6" s="509">
        <v>11</v>
      </c>
      <c r="V6" s="509">
        <v>3</v>
      </c>
    </row>
    <row r="7" spans="1:22" ht="12" customHeight="1" x14ac:dyDescent="0.2">
      <c r="A7" s="573" t="s">
        <v>299</v>
      </c>
      <c r="B7" s="510">
        <v>24</v>
      </c>
      <c r="C7" s="510">
        <v>37</v>
      </c>
      <c r="D7" s="510">
        <v>30</v>
      </c>
      <c r="E7" s="510">
        <v>31</v>
      </c>
      <c r="F7" s="510">
        <v>30</v>
      </c>
      <c r="G7" s="510">
        <v>30</v>
      </c>
      <c r="H7" s="510">
        <v>33</v>
      </c>
      <c r="I7" s="510">
        <v>35</v>
      </c>
      <c r="J7" s="510">
        <v>33</v>
      </c>
      <c r="K7" s="510">
        <v>34</v>
      </c>
      <c r="L7" s="510">
        <v>32</v>
      </c>
      <c r="M7" s="510">
        <v>35</v>
      </c>
      <c r="N7" s="510">
        <v>38</v>
      </c>
      <c r="O7" s="510">
        <v>40</v>
      </c>
      <c r="P7" s="510">
        <v>34</v>
      </c>
      <c r="Q7" s="510">
        <v>35</v>
      </c>
      <c r="R7" s="509">
        <v>37</v>
      </c>
      <c r="S7" s="509">
        <v>39</v>
      </c>
      <c r="T7" s="509">
        <v>44</v>
      </c>
      <c r="U7" s="509">
        <v>45</v>
      </c>
      <c r="V7" s="509">
        <v>44</v>
      </c>
    </row>
    <row r="8" spans="1:22" ht="12" customHeight="1" x14ac:dyDescent="0.2">
      <c r="A8" s="398" t="s">
        <v>307</v>
      </c>
      <c r="B8" s="509">
        <v>48</v>
      </c>
      <c r="C8" s="509">
        <v>46</v>
      </c>
      <c r="D8" s="509">
        <v>48</v>
      </c>
      <c r="E8" s="509">
        <v>46</v>
      </c>
      <c r="F8" s="509">
        <v>43</v>
      </c>
      <c r="G8" s="509">
        <v>47</v>
      </c>
      <c r="H8" s="509">
        <v>47</v>
      </c>
      <c r="I8" s="509">
        <v>51</v>
      </c>
      <c r="J8" s="509">
        <v>52</v>
      </c>
      <c r="K8" s="509">
        <v>51</v>
      </c>
      <c r="L8" s="509">
        <v>54</v>
      </c>
      <c r="M8" s="509">
        <v>48</v>
      </c>
      <c r="N8" s="509">
        <v>52</v>
      </c>
      <c r="O8" s="509">
        <v>54</v>
      </c>
      <c r="P8" s="509">
        <v>56</v>
      </c>
      <c r="Q8" s="509">
        <v>56</v>
      </c>
      <c r="R8" s="509">
        <v>55</v>
      </c>
      <c r="S8" s="509">
        <v>56</v>
      </c>
      <c r="T8" s="509">
        <v>53</v>
      </c>
      <c r="U8" s="509">
        <v>54</v>
      </c>
      <c r="V8" s="509">
        <v>54</v>
      </c>
    </row>
    <row r="9" spans="1:22" ht="12" customHeight="1" x14ac:dyDescent="0.2">
      <c r="A9" s="398" t="s">
        <v>300</v>
      </c>
      <c r="B9" s="509">
        <v>57</v>
      </c>
      <c r="C9" s="509">
        <v>53</v>
      </c>
      <c r="D9" s="509">
        <v>57</v>
      </c>
      <c r="E9" s="509">
        <v>52</v>
      </c>
      <c r="F9" s="509">
        <v>52</v>
      </c>
      <c r="G9" s="509">
        <v>54</v>
      </c>
      <c r="H9" s="509">
        <v>56</v>
      </c>
      <c r="I9" s="509">
        <v>57</v>
      </c>
      <c r="J9" s="509">
        <v>57</v>
      </c>
      <c r="K9" s="509">
        <v>59</v>
      </c>
      <c r="L9" s="509">
        <v>59</v>
      </c>
      <c r="M9" s="509">
        <v>60</v>
      </c>
      <c r="N9" s="509">
        <v>59</v>
      </c>
      <c r="O9" s="509">
        <v>59</v>
      </c>
      <c r="P9" s="509">
        <v>61</v>
      </c>
      <c r="Q9" s="509">
        <v>58</v>
      </c>
      <c r="R9" s="509">
        <v>61</v>
      </c>
      <c r="S9" s="509">
        <v>60</v>
      </c>
      <c r="T9" s="509">
        <v>60</v>
      </c>
      <c r="U9" s="509">
        <v>62</v>
      </c>
      <c r="V9" s="509">
        <v>63</v>
      </c>
    </row>
    <row r="10" spans="1:22" ht="12" customHeight="1" x14ac:dyDescent="0.2">
      <c r="A10" s="572" t="s">
        <v>301</v>
      </c>
      <c r="B10" s="564">
        <v>60</v>
      </c>
      <c r="C10" s="564">
        <v>60</v>
      </c>
      <c r="D10" s="564">
        <v>61</v>
      </c>
      <c r="E10" s="564">
        <v>51</v>
      </c>
      <c r="F10" s="564">
        <v>49</v>
      </c>
      <c r="G10" s="564">
        <v>55</v>
      </c>
      <c r="H10" s="564">
        <v>55</v>
      </c>
      <c r="I10" s="564">
        <v>53</v>
      </c>
      <c r="J10" s="564">
        <v>53</v>
      </c>
      <c r="K10" s="564">
        <v>52</v>
      </c>
      <c r="L10" s="564">
        <v>52</v>
      </c>
      <c r="M10" s="564">
        <v>57</v>
      </c>
      <c r="N10" s="564">
        <v>56</v>
      </c>
      <c r="O10" s="564">
        <v>61</v>
      </c>
      <c r="P10" s="564">
        <v>57</v>
      </c>
      <c r="Q10" s="564">
        <v>52</v>
      </c>
      <c r="R10" s="508">
        <v>56</v>
      </c>
      <c r="S10" s="508">
        <v>58</v>
      </c>
      <c r="T10" s="508">
        <v>58</v>
      </c>
      <c r="U10" s="508">
        <v>57</v>
      </c>
      <c r="V10" s="508">
        <v>57</v>
      </c>
    </row>
    <row r="11" spans="1:22" ht="12" customHeight="1" x14ac:dyDescent="0.2">
      <c r="A11" s="574" t="s">
        <v>302</v>
      </c>
      <c r="B11" s="388">
        <v>60</v>
      </c>
      <c r="C11" s="388">
        <v>60</v>
      </c>
      <c r="D11" s="388">
        <v>61</v>
      </c>
      <c r="E11" s="388">
        <v>55</v>
      </c>
      <c r="F11" s="388">
        <v>55</v>
      </c>
      <c r="G11" s="388">
        <v>57</v>
      </c>
      <c r="H11" s="388">
        <v>58</v>
      </c>
      <c r="I11" s="388">
        <v>59</v>
      </c>
      <c r="J11" s="388">
        <v>59</v>
      </c>
      <c r="K11" s="388">
        <v>60</v>
      </c>
      <c r="L11" s="388">
        <v>60</v>
      </c>
      <c r="M11" s="388">
        <v>61</v>
      </c>
      <c r="N11" s="388">
        <v>61</v>
      </c>
      <c r="O11" s="388">
        <v>61</v>
      </c>
      <c r="P11" s="388">
        <v>63</v>
      </c>
      <c r="Q11" s="388">
        <v>63</v>
      </c>
      <c r="R11" s="388">
        <v>63</v>
      </c>
      <c r="S11" s="388">
        <v>64</v>
      </c>
      <c r="T11" s="388">
        <v>63</v>
      </c>
      <c r="U11" s="388">
        <v>64</v>
      </c>
      <c r="V11" s="388">
        <v>67</v>
      </c>
    </row>
    <row r="12" spans="1:22" ht="12" customHeight="1" x14ac:dyDescent="0.2"/>
    <row r="13" spans="1:22" ht="12" customHeight="1" x14ac:dyDescent="0.2">
      <c r="A13" s="385" t="s">
        <v>570</v>
      </c>
    </row>
  </sheetData>
  <pageMargins left="1.58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9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0.25" style="385" customWidth="1"/>
    <col min="2" max="8" width="9" style="385"/>
    <col min="9" max="10" width="9" style="389"/>
  </cols>
  <sheetData>
    <row r="1" spans="1:13" ht="12" customHeight="1" x14ac:dyDescent="0.2">
      <c r="A1" s="405" t="s">
        <v>439</v>
      </c>
    </row>
    <row r="2" spans="1:13" ht="12" customHeight="1" x14ac:dyDescent="0.2"/>
    <row r="3" spans="1:13" ht="12" customHeight="1" x14ac:dyDescent="0.2">
      <c r="A3" s="410" t="s">
        <v>288</v>
      </c>
      <c r="B3" s="414">
        <v>2543</v>
      </c>
      <c r="C3" s="414">
        <v>2546</v>
      </c>
      <c r="D3" s="414">
        <v>2549</v>
      </c>
      <c r="E3" s="531">
        <v>2552</v>
      </c>
      <c r="F3" s="414">
        <v>2555</v>
      </c>
      <c r="G3" s="414">
        <v>2558</v>
      </c>
      <c r="H3" s="414">
        <v>2561</v>
      </c>
      <c r="I3" s="414">
        <v>2565</v>
      </c>
    </row>
    <row r="4" spans="1:13" ht="12" customHeight="1" x14ac:dyDescent="0.2">
      <c r="A4" s="563" t="s">
        <v>345</v>
      </c>
      <c r="B4" s="564">
        <v>400</v>
      </c>
      <c r="C4" s="564">
        <v>420</v>
      </c>
      <c r="D4" s="564">
        <v>417</v>
      </c>
      <c r="E4" s="565">
        <v>421</v>
      </c>
      <c r="F4" s="565">
        <v>441</v>
      </c>
      <c r="G4" s="565">
        <v>409</v>
      </c>
      <c r="H4" s="564">
        <v>393</v>
      </c>
      <c r="I4" s="564">
        <v>379</v>
      </c>
    </row>
    <row r="5" spans="1:13" ht="12" customHeight="1" x14ac:dyDescent="0.2">
      <c r="A5" s="566" t="s">
        <v>30</v>
      </c>
      <c r="B5" s="509">
        <v>432</v>
      </c>
      <c r="C5" s="509">
        <v>417</v>
      </c>
      <c r="D5" s="509">
        <v>417</v>
      </c>
      <c r="E5" s="567">
        <v>419</v>
      </c>
      <c r="F5" s="567">
        <v>427</v>
      </c>
      <c r="G5" s="567">
        <v>415</v>
      </c>
      <c r="H5" s="509">
        <v>419</v>
      </c>
      <c r="I5" s="509">
        <v>394</v>
      </c>
    </row>
    <row r="6" spans="1:13" ht="12" customHeight="1" x14ac:dyDescent="0.2">
      <c r="A6" s="568" t="s">
        <v>32</v>
      </c>
      <c r="B6" s="512">
        <v>437</v>
      </c>
      <c r="C6" s="512">
        <v>429</v>
      </c>
      <c r="D6" s="512">
        <v>421</v>
      </c>
      <c r="E6" s="569">
        <v>425</v>
      </c>
      <c r="F6" s="569">
        <v>444</v>
      </c>
      <c r="G6" s="569">
        <v>421</v>
      </c>
      <c r="H6" s="512">
        <v>426</v>
      </c>
      <c r="I6" s="512">
        <v>409</v>
      </c>
    </row>
    <row r="7" spans="1:13" ht="12" customHeight="1" x14ac:dyDescent="0.2"/>
    <row r="8" spans="1:13" ht="12" customHeight="1" x14ac:dyDescent="0.3">
      <c r="A8" s="385" t="s">
        <v>346</v>
      </c>
      <c r="I8" s="570"/>
      <c r="J8" s="570"/>
      <c r="K8" s="571"/>
      <c r="L8" s="571"/>
      <c r="M8" s="571"/>
    </row>
    <row r="9" spans="1:13" ht="18" customHeight="1" x14ac:dyDescent="0.2"/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42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25" defaultRowHeight="12.75" x14ac:dyDescent="0.2"/>
  <cols>
    <col min="1" max="1" width="14.25" style="385" customWidth="1"/>
    <col min="2" max="2" width="27.375" style="385" customWidth="1"/>
    <col min="3" max="4" width="21" style="385" customWidth="1"/>
    <col min="5" max="6" width="30.75" style="385" customWidth="1"/>
    <col min="7" max="7" width="28.875" style="482" customWidth="1"/>
    <col min="8" max="9" width="9.125" style="482" customWidth="1"/>
    <col min="10" max="10" width="14.625" style="482" customWidth="1"/>
    <col min="11" max="11" width="15.375" style="482" customWidth="1"/>
    <col min="12" max="16384" width="9.125" style="482"/>
  </cols>
  <sheetData>
    <row r="1" spans="1:6" s="544" customFormat="1" ht="12" customHeight="1" x14ac:dyDescent="0.35">
      <c r="A1" s="405" t="s">
        <v>440</v>
      </c>
      <c r="B1" s="405"/>
      <c r="C1" s="405"/>
      <c r="D1" s="385"/>
      <c r="E1" s="385"/>
      <c r="F1" s="385"/>
    </row>
    <row r="2" spans="1:6" s="412" customFormat="1" ht="12" customHeight="1" x14ac:dyDescent="0.2">
      <c r="A2" s="545"/>
      <c r="B2" s="385"/>
      <c r="C2" s="385"/>
      <c r="D2" s="385"/>
      <c r="E2" s="385"/>
      <c r="F2" s="546" t="s">
        <v>122</v>
      </c>
    </row>
    <row r="3" spans="1:6" s="547" customFormat="1" ht="12" customHeight="1" x14ac:dyDescent="0.2">
      <c r="A3" s="760" t="s">
        <v>156</v>
      </c>
      <c r="B3" s="787" t="s">
        <v>253</v>
      </c>
      <c r="C3" s="787" t="s">
        <v>254</v>
      </c>
      <c r="D3" s="787" t="s">
        <v>222</v>
      </c>
      <c r="E3" s="787" t="s">
        <v>584</v>
      </c>
      <c r="F3" s="787" t="s">
        <v>585</v>
      </c>
    </row>
    <row r="4" spans="1:6" s="547" customFormat="1" ht="12" customHeight="1" x14ac:dyDescent="0.2">
      <c r="A4" s="765"/>
      <c r="B4" s="777"/>
      <c r="C4" s="777"/>
      <c r="D4" s="777"/>
      <c r="E4" s="777"/>
      <c r="F4" s="777"/>
    </row>
    <row r="5" spans="1:6" s="547" customFormat="1" ht="12" customHeight="1" x14ac:dyDescent="0.2">
      <c r="A5" s="532">
        <v>2535</v>
      </c>
      <c r="B5" s="170">
        <v>2830914</v>
      </c>
      <c r="C5" s="170">
        <v>460400</v>
      </c>
      <c r="D5" s="177">
        <v>85664.5</v>
      </c>
      <c r="E5" s="548">
        <v>18.606537793223286</v>
      </c>
      <c r="F5" s="549">
        <v>3.0260368206169455</v>
      </c>
    </row>
    <row r="6" spans="1:6" s="547" customFormat="1" ht="12" customHeight="1" x14ac:dyDescent="0.2">
      <c r="A6" s="509">
        <v>2536</v>
      </c>
      <c r="B6" s="163">
        <v>3165222</v>
      </c>
      <c r="C6" s="163">
        <v>560000</v>
      </c>
      <c r="D6" s="71">
        <v>108069.7</v>
      </c>
      <c r="E6" s="550">
        <v>19.298160714285714</v>
      </c>
      <c r="F6" s="551">
        <v>3.4142850011784325</v>
      </c>
    </row>
    <row r="7" spans="1:6" s="547" customFormat="1" ht="12" customHeight="1" x14ac:dyDescent="0.2">
      <c r="A7" s="509">
        <v>2537</v>
      </c>
      <c r="B7" s="163">
        <v>3629341</v>
      </c>
      <c r="C7" s="163">
        <v>625000</v>
      </c>
      <c r="D7" s="71">
        <v>121973.1</v>
      </c>
      <c r="E7" s="550">
        <v>19.515696000000002</v>
      </c>
      <c r="F7" s="551">
        <v>3.3607506156076274</v>
      </c>
    </row>
    <row r="8" spans="1:6" s="547" customFormat="1" ht="12" customHeight="1" x14ac:dyDescent="0.2">
      <c r="A8" s="509">
        <v>2538</v>
      </c>
      <c r="B8" s="163">
        <v>4186212</v>
      </c>
      <c r="C8" s="163">
        <v>715000</v>
      </c>
      <c r="D8" s="71">
        <v>135309.00000000003</v>
      </c>
      <c r="E8" s="550">
        <v>18.924335664335668</v>
      </c>
      <c r="F8" s="551">
        <v>3.2322538848964175</v>
      </c>
    </row>
    <row r="9" spans="1:6" s="547" customFormat="1" ht="12" customHeight="1" x14ac:dyDescent="0.2">
      <c r="A9" s="509">
        <v>2539</v>
      </c>
      <c r="B9" s="163">
        <v>4611041</v>
      </c>
      <c r="C9" s="163">
        <v>843200</v>
      </c>
      <c r="D9" s="71">
        <v>167560.40000000002</v>
      </c>
      <c r="E9" s="550">
        <v>19.871963946869073</v>
      </c>
      <c r="F9" s="551">
        <v>3.6338952527205897</v>
      </c>
    </row>
    <row r="10" spans="1:6" s="547" customFormat="1" ht="12" customHeight="1" x14ac:dyDescent="0.2">
      <c r="A10" s="509">
        <v>2540</v>
      </c>
      <c r="B10" s="163">
        <v>4732610</v>
      </c>
      <c r="C10" s="163">
        <v>925000</v>
      </c>
      <c r="D10" s="71">
        <v>202864</v>
      </c>
      <c r="E10" s="550">
        <v>21.931243243243241</v>
      </c>
      <c r="F10" s="551">
        <v>4.286514206748496</v>
      </c>
    </row>
    <row r="11" spans="1:6" s="547" customFormat="1" ht="12" customHeight="1" x14ac:dyDescent="0.2">
      <c r="A11" s="509">
        <v>2541</v>
      </c>
      <c r="B11" s="163">
        <v>4626447</v>
      </c>
      <c r="C11" s="163">
        <v>830000</v>
      </c>
      <c r="D11" s="178">
        <v>201707.6</v>
      </c>
      <c r="E11" s="550">
        <v>24.302120481927712</v>
      </c>
      <c r="F11" s="551">
        <v>4.3598813517154742</v>
      </c>
    </row>
    <row r="12" spans="1:6" s="547" customFormat="1" ht="12" customHeight="1" x14ac:dyDescent="0.2">
      <c r="A12" s="509">
        <v>2542</v>
      </c>
      <c r="B12" s="163">
        <v>4637079</v>
      </c>
      <c r="C12" s="163">
        <v>825000</v>
      </c>
      <c r="D12" s="178">
        <v>207316.50000000003</v>
      </c>
      <c r="E12" s="550">
        <v>25.129272727272735</v>
      </c>
      <c r="F12" s="551">
        <v>4.4708425282381432</v>
      </c>
    </row>
    <row r="13" spans="1:6" s="547" customFormat="1" ht="12" customHeight="1" x14ac:dyDescent="0.2">
      <c r="A13" s="509">
        <v>2543</v>
      </c>
      <c r="B13" s="163">
        <v>4922731</v>
      </c>
      <c r="C13" s="163">
        <v>860000</v>
      </c>
      <c r="D13" s="178">
        <v>220620.79999999996</v>
      </c>
      <c r="E13" s="550">
        <v>25.653581395348834</v>
      </c>
      <c r="F13" s="551">
        <v>4.4816749076884346</v>
      </c>
    </row>
    <row r="14" spans="1:6" s="547" customFormat="1" ht="12" customHeight="1" x14ac:dyDescent="0.2">
      <c r="A14" s="509">
        <v>2544</v>
      </c>
      <c r="B14" s="163">
        <v>5133502</v>
      </c>
      <c r="C14" s="163">
        <v>910000</v>
      </c>
      <c r="D14" s="178">
        <v>221591.5</v>
      </c>
      <c r="E14" s="550">
        <v>24.350714285714286</v>
      </c>
      <c r="F14" s="551">
        <v>4.3165757021230347</v>
      </c>
    </row>
    <row r="15" spans="1:6" s="547" customFormat="1" ht="12" customHeight="1" x14ac:dyDescent="0.2">
      <c r="A15" s="509">
        <v>2545</v>
      </c>
      <c r="B15" s="163">
        <v>5450643</v>
      </c>
      <c r="C15" s="163">
        <v>1023000</v>
      </c>
      <c r="D15" s="178">
        <v>222989.8</v>
      </c>
      <c r="E15" s="550">
        <v>21.79763440860215</v>
      </c>
      <c r="F15" s="552">
        <v>4.0910732917198942</v>
      </c>
    </row>
    <row r="16" spans="1:6" s="547" customFormat="1" ht="12" customHeight="1" x14ac:dyDescent="0.2">
      <c r="A16" s="509">
        <v>2546</v>
      </c>
      <c r="B16" s="163">
        <v>5917369</v>
      </c>
      <c r="C16" s="163">
        <v>999900</v>
      </c>
      <c r="D16" s="178">
        <v>235444.4</v>
      </c>
      <c r="E16" s="550">
        <v>23.546794679467947</v>
      </c>
      <c r="F16" s="552">
        <v>3.9788696631898399</v>
      </c>
    </row>
    <row r="17" spans="1:7" s="547" customFormat="1" ht="12" customHeight="1" x14ac:dyDescent="0.2">
      <c r="A17" s="509">
        <v>2547</v>
      </c>
      <c r="B17" s="163">
        <v>6489476</v>
      </c>
      <c r="C17" s="163">
        <v>1163500</v>
      </c>
      <c r="D17" s="178">
        <v>251193.99999999997</v>
      </c>
      <c r="E17" s="550">
        <v>21.589514396218306</v>
      </c>
      <c r="F17" s="552">
        <v>3.8707901839840373</v>
      </c>
    </row>
    <row r="18" spans="1:7" s="547" customFormat="1" ht="12" customHeight="1" x14ac:dyDescent="0.2">
      <c r="A18" s="509">
        <v>2548</v>
      </c>
      <c r="B18" s="163">
        <v>7092893</v>
      </c>
      <c r="C18" s="163">
        <v>1250000</v>
      </c>
      <c r="D18" s="178">
        <v>262721.8</v>
      </c>
      <c r="E18" s="550">
        <v>21.017744</v>
      </c>
      <c r="F18" s="552">
        <v>3.7040147088078199</v>
      </c>
    </row>
    <row r="19" spans="1:7" s="547" customFormat="1" ht="12" customHeight="1" x14ac:dyDescent="0.2">
      <c r="A19" s="509">
        <v>2549</v>
      </c>
      <c r="B19" s="163">
        <v>7844939</v>
      </c>
      <c r="C19" s="163">
        <v>1360000</v>
      </c>
      <c r="D19" s="178">
        <v>295622.80000000005</v>
      </c>
      <c r="E19" s="550">
        <v>21.736970588235298</v>
      </c>
      <c r="F19" s="552">
        <v>3.7683250309530778</v>
      </c>
    </row>
    <row r="20" spans="1:7" s="547" customFormat="1" ht="12" customHeight="1" x14ac:dyDescent="0.2">
      <c r="A20" s="509">
        <v>2550</v>
      </c>
      <c r="B20" s="163">
        <v>8525197</v>
      </c>
      <c r="C20" s="163">
        <v>1566200</v>
      </c>
      <c r="D20" s="178">
        <v>355241.1</v>
      </c>
      <c r="E20" s="550">
        <v>22.681720086834375</v>
      </c>
      <c r="F20" s="552">
        <v>4.1669547343011546</v>
      </c>
    </row>
    <row r="21" spans="1:7" s="547" customFormat="1" ht="12" customHeight="1" x14ac:dyDescent="0.2">
      <c r="A21" s="509">
        <v>2551</v>
      </c>
      <c r="B21" s="163">
        <v>9080466</v>
      </c>
      <c r="C21" s="163">
        <v>1660000</v>
      </c>
      <c r="D21" s="178">
        <v>364634.2</v>
      </c>
      <c r="E21" s="550">
        <v>21.965915662650602</v>
      </c>
      <c r="F21" s="552">
        <v>4.0155890677857284</v>
      </c>
    </row>
    <row r="22" spans="1:7" s="547" customFormat="1" ht="12" customHeight="1" x14ac:dyDescent="0.2">
      <c r="A22" s="509">
        <v>2552</v>
      </c>
      <c r="B22" s="163">
        <v>9041551</v>
      </c>
      <c r="C22" s="163">
        <v>1951700</v>
      </c>
      <c r="D22" s="71">
        <v>419233.2</v>
      </c>
      <c r="E22" s="550">
        <v>21.480411948557666</v>
      </c>
      <c r="F22" s="552">
        <v>4.6367398690777728</v>
      </c>
    </row>
    <row r="23" spans="1:7" s="547" customFormat="1" ht="12" customHeight="1" x14ac:dyDescent="0.2">
      <c r="A23" s="509">
        <v>2553</v>
      </c>
      <c r="B23" s="163">
        <v>10104821</v>
      </c>
      <c r="C23" s="163">
        <v>1700000</v>
      </c>
      <c r="D23" s="71">
        <v>379124.8</v>
      </c>
      <c r="E23" s="550">
        <v>22.301458823529412</v>
      </c>
      <c r="F23" s="552">
        <v>3.751919999374556</v>
      </c>
    </row>
    <row r="24" spans="1:7" s="547" customFormat="1" ht="12" customHeight="1" x14ac:dyDescent="0.2">
      <c r="A24" s="510">
        <v>2554</v>
      </c>
      <c r="B24" s="179">
        <v>10867600</v>
      </c>
      <c r="C24" s="179">
        <v>2169967.5</v>
      </c>
      <c r="D24" s="175">
        <v>423562</v>
      </c>
      <c r="E24" s="553">
        <v>19.519278514539966</v>
      </c>
      <c r="F24" s="554">
        <v>3.8974750634914788</v>
      </c>
    </row>
    <row r="25" spans="1:7" s="547" customFormat="1" ht="12" customHeight="1" x14ac:dyDescent="0.2">
      <c r="A25" s="510">
        <v>2555</v>
      </c>
      <c r="B25" s="179">
        <v>11794200</v>
      </c>
      <c r="C25" s="179">
        <v>2380000</v>
      </c>
      <c r="D25" s="175">
        <v>444483.5</v>
      </c>
      <c r="E25" s="553">
        <v>18.675777310924367</v>
      </c>
      <c r="F25" s="554">
        <v>3.7686617150802939</v>
      </c>
    </row>
    <row r="26" spans="1:7" s="547" customFormat="1" ht="12" customHeight="1" x14ac:dyDescent="0.2">
      <c r="A26" s="510">
        <v>2556</v>
      </c>
      <c r="B26" s="179">
        <v>12295000</v>
      </c>
      <c r="C26" s="179">
        <v>2400000</v>
      </c>
      <c r="D26" s="175">
        <v>493927.1</v>
      </c>
      <c r="E26" s="553">
        <v>20.580295833333331</v>
      </c>
      <c r="F26" s="554">
        <v>4.0173005286701908</v>
      </c>
    </row>
    <row r="27" spans="1:7" s="547" customFormat="1" ht="12" customHeight="1" x14ac:dyDescent="0.2">
      <c r="A27" s="510">
        <v>2557</v>
      </c>
      <c r="B27" s="179">
        <v>12424000</v>
      </c>
      <c r="C27" s="179">
        <v>2525000</v>
      </c>
      <c r="D27" s="175">
        <v>518519.1</v>
      </c>
      <c r="E27" s="553">
        <v>20.535409900990096</v>
      </c>
      <c r="F27" s="554">
        <v>4.1735278493238885</v>
      </c>
    </row>
    <row r="28" spans="1:7" s="547" customFormat="1" ht="12" customHeight="1" x14ac:dyDescent="0.2">
      <c r="A28" s="509">
        <v>2558</v>
      </c>
      <c r="B28" s="163">
        <v>13451000</v>
      </c>
      <c r="C28" s="163">
        <v>2575000</v>
      </c>
      <c r="D28" s="71">
        <v>531044.80000000005</v>
      </c>
      <c r="E28" s="550">
        <v>20.623099029126216</v>
      </c>
      <c r="F28" s="554">
        <v>3.9479949446137836</v>
      </c>
    </row>
    <row r="29" spans="1:7" s="547" customFormat="1" ht="12" customHeight="1" x14ac:dyDescent="0.2">
      <c r="A29" s="510">
        <v>2559</v>
      </c>
      <c r="B29" s="179">
        <v>14366557</v>
      </c>
      <c r="C29" s="179">
        <v>2720000</v>
      </c>
      <c r="D29" s="175">
        <v>549708.1</v>
      </c>
      <c r="E29" s="553">
        <v>20.209856617647056</v>
      </c>
      <c r="F29" s="554">
        <v>3.8263036857056285</v>
      </c>
    </row>
    <row r="30" spans="1:7" s="547" customFormat="1" ht="12" customHeight="1" x14ac:dyDescent="0.2">
      <c r="A30" s="510">
        <v>2560</v>
      </c>
      <c r="B30" s="179">
        <v>15228600</v>
      </c>
      <c r="C30" s="179">
        <v>2923000</v>
      </c>
      <c r="D30" s="175">
        <v>536732</v>
      </c>
      <c r="E30" s="553">
        <v>18.362367430721861</v>
      </c>
      <c r="F30" s="554">
        <v>3.5244999540338573</v>
      </c>
    </row>
    <row r="31" spans="1:7" s="547" customFormat="1" ht="12" customHeight="1" x14ac:dyDescent="0.2">
      <c r="A31" s="510">
        <v>2561</v>
      </c>
      <c r="B31" s="179">
        <v>16457300</v>
      </c>
      <c r="C31" s="179">
        <v>3050000</v>
      </c>
      <c r="D31" s="175">
        <v>523569.4</v>
      </c>
      <c r="E31" s="553">
        <v>17.166209836065573</v>
      </c>
      <c r="F31" s="554">
        <v>3.1813809069531453</v>
      </c>
      <c r="G31" s="345"/>
    </row>
    <row r="32" spans="1:7" s="547" customFormat="1" ht="12" customHeight="1" x14ac:dyDescent="0.2">
      <c r="A32" s="509">
        <v>2562</v>
      </c>
      <c r="B32" s="163">
        <v>17003400</v>
      </c>
      <c r="C32" s="163">
        <v>3000000</v>
      </c>
      <c r="D32" s="71">
        <v>510427</v>
      </c>
      <c r="E32" s="550">
        <v>17.014233333333333</v>
      </c>
      <c r="F32" s="551">
        <v>3.0019113824293968</v>
      </c>
      <c r="G32" s="345"/>
    </row>
    <row r="33" spans="1:8" s="547" customFormat="1" ht="12" customHeight="1" x14ac:dyDescent="0.2">
      <c r="A33" s="508">
        <v>2563</v>
      </c>
      <c r="B33" s="180">
        <v>15947700</v>
      </c>
      <c r="C33" s="180">
        <v>3200000</v>
      </c>
      <c r="D33" s="174">
        <v>493822.7</v>
      </c>
      <c r="E33" s="555">
        <v>15.431959375000002</v>
      </c>
      <c r="F33" s="556">
        <v>3.0965136038425602</v>
      </c>
      <c r="G33" s="345"/>
    </row>
    <row r="34" spans="1:8" s="547" customFormat="1" ht="12" customHeight="1" x14ac:dyDescent="0.2">
      <c r="A34" s="510">
        <v>2564</v>
      </c>
      <c r="B34" s="179">
        <v>16409700</v>
      </c>
      <c r="C34" s="179">
        <v>3285962.5</v>
      </c>
      <c r="D34" s="175">
        <v>482764.5</v>
      </c>
      <c r="E34" s="553">
        <v>14.691722744857859</v>
      </c>
      <c r="F34" s="557">
        <v>2.9419459222289257</v>
      </c>
      <c r="G34" s="345"/>
    </row>
    <row r="35" spans="1:8" s="547" customFormat="1" ht="12" customHeight="1" x14ac:dyDescent="0.2">
      <c r="A35" s="510">
        <v>2565</v>
      </c>
      <c r="B35" s="179">
        <v>16977700</v>
      </c>
      <c r="C35" s="179">
        <v>3100000</v>
      </c>
      <c r="D35" s="175">
        <v>453891.2</v>
      </c>
      <c r="E35" s="553">
        <v>14.641651612903225</v>
      </c>
      <c r="F35" s="557">
        <v>2.6734551794412669</v>
      </c>
      <c r="G35" s="558"/>
      <c r="H35" s="559"/>
    </row>
    <row r="36" spans="1:8" s="547" customFormat="1" ht="12" customHeight="1" x14ac:dyDescent="0.2">
      <c r="A36" s="510">
        <v>2566</v>
      </c>
      <c r="B36" s="179">
        <v>18640000</v>
      </c>
      <c r="C36" s="179">
        <v>3185000</v>
      </c>
      <c r="D36" s="175">
        <v>451833.7</v>
      </c>
      <c r="E36" s="553">
        <v>14.186301412872842</v>
      </c>
      <c r="F36" s="557">
        <v>2.4240005364806869</v>
      </c>
      <c r="G36" s="558"/>
      <c r="H36" s="559"/>
    </row>
    <row r="37" spans="1:8" s="547" customFormat="1" ht="12" customHeight="1" x14ac:dyDescent="0.2">
      <c r="A37" s="512">
        <v>2567</v>
      </c>
      <c r="B37" s="181">
        <v>19022200</v>
      </c>
      <c r="C37" s="181">
        <v>3480000</v>
      </c>
      <c r="D37" s="176">
        <v>455566.4</v>
      </c>
      <c r="E37" s="560">
        <v>13.090988505747129</v>
      </c>
      <c r="F37" s="561">
        <v>2.3949196202332015</v>
      </c>
      <c r="G37" s="345"/>
      <c r="H37" s="345"/>
    </row>
    <row r="38" spans="1:8" s="547" customFormat="1" ht="12" customHeight="1" x14ac:dyDescent="0.2">
      <c r="A38" s="385"/>
      <c r="B38" s="385"/>
      <c r="C38" s="385"/>
      <c r="D38" s="385"/>
      <c r="E38" s="385"/>
      <c r="F38" s="385"/>
    </row>
    <row r="39" spans="1:8" ht="12" customHeight="1" x14ac:dyDescent="0.2">
      <c r="A39" s="385" t="s">
        <v>415</v>
      </c>
      <c r="E39" s="111"/>
      <c r="F39" s="111"/>
    </row>
    <row r="40" spans="1:8" x14ac:dyDescent="0.2">
      <c r="E40" s="111"/>
      <c r="F40" s="111"/>
    </row>
    <row r="41" spans="1:8" x14ac:dyDescent="0.2">
      <c r="B41" s="562"/>
    </row>
    <row r="42" spans="1:8" x14ac:dyDescent="0.2">
      <c r="B42" s="562"/>
    </row>
  </sheetData>
  <mergeCells count="6">
    <mergeCell ref="F3:F4"/>
    <mergeCell ref="A3:A4"/>
    <mergeCell ref="B3:B4"/>
    <mergeCell ref="C3:C4"/>
    <mergeCell ref="D3:D4"/>
    <mergeCell ref="E3:E4"/>
  </mergeCells>
  <phoneticPr fontId="16" type="noConversion"/>
  <pageMargins left="0" right="0" top="0" bottom="0" header="0" footer="0"/>
  <pageSetup paperSize="9" scale="52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42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.125" defaultRowHeight="14.25" x14ac:dyDescent="0.2"/>
  <cols>
    <col min="1" max="1" width="14.375" style="385" customWidth="1"/>
    <col min="2" max="2" width="23.125" style="385" customWidth="1"/>
    <col min="3" max="3" width="16.625" style="385" customWidth="1"/>
    <col min="4" max="4" width="20.875" style="385" customWidth="1"/>
    <col min="5" max="5" width="24.125" style="385" customWidth="1"/>
    <col min="6" max="6" width="21.125" style="385" customWidth="1"/>
    <col min="7" max="8" width="16.625" style="385" customWidth="1"/>
    <col min="9" max="11" width="9.125" style="389"/>
  </cols>
  <sheetData>
    <row r="1" spans="1:11" s="533" customFormat="1" ht="12" customHeight="1" x14ac:dyDescent="0.35">
      <c r="A1" s="405" t="s">
        <v>441</v>
      </c>
      <c r="B1" s="405"/>
      <c r="C1" s="405"/>
      <c r="D1" s="405"/>
      <c r="E1" s="405"/>
      <c r="F1" s="405"/>
      <c r="G1" s="405"/>
      <c r="H1" s="405"/>
      <c r="I1" s="407"/>
      <c r="J1" s="407"/>
      <c r="K1" s="407"/>
    </row>
    <row r="2" spans="1:11" ht="12" customHeight="1" x14ac:dyDescent="0.2">
      <c r="H2" s="384" t="s">
        <v>122</v>
      </c>
    </row>
    <row r="3" spans="1:11" ht="12" customHeight="1" x14ac:dyDescent="0.2">
      <c r="A3" s="788" t="s">
        <v>46</v>
      </c>
      <c r="B3" s="762" t="s">
        <v>255</v>
      </c>
      <c r="C3" s="756"/>
      <c r="D3" s="756"/>
      <c r="E3" s="756"/>
      <c r="F3" s="756"/>
      <c r="G3" s="756"/>
      <c r="H3" s="757"/>
    </row>
    <row r="4" spans="1:11" ht="12" customHeight="1" x14ac:dyDescent="0.2">
      <c r="A4" s="789"/>
      <c r="B4" s="790" t="s">
        <v>246</v>
      </c>
      <c r="C4" s="790" t="s">
        <v>123</v>
      </c>
      <c r="D4" s="790" t="s">
        <v>223</v>
      </c>
      <c r="E4" s="790" t="s">
        <v>224</v>
      </c>
      <c r="F4" s="790" t="s">
        <v>225</v>
      </c>
      <c r="G4" s="790" t="s">
        <v>256</v>
      </c>
      <c r="H4" s="787" t="s">
        <v>247</v>
      </c>
    </row>
    <row r="5" spans="1:11" ht="12" customHeight="1" x14ac:dyDescent="0.2">
      <c r="A5" s="761"/>
      <c r="B5" s="777"/>
      <c r="C5" s="777"/>
      <c r="D5" s="777"/>
      <c r="E5" s="777"/>
      <c r="F5" s="777"/>
      <c r="G5" s="777"/>
      <c r="H5" s="777"/>
    </row>
    <row r="6" spans="1:11" ht="12" customHeight="1" x14ac:dyDescent="0.2">
      <c r="A6" s="534">
        <v>2535</v>
      </c>
      <c r="B6" s="170">
        <v>65671.899999999994</v>
      </c>
      <c r="C6" s="170">
        <v>14905.5</v>
      </c>
      <c r="D6" s="170">
        <v>2054.1</v>
      </c>
      <c r="E6" s="170">
        <v>780.9</v>
      </c>
      <c r="F6" s="535"/>
      <c r="G6" s="535">
        <v>2252.1</v>
      </c>
      <c r="H6" s="171">
        <v>85664.5</v>
      </c>
    </row>
    <row r="7" spans="1:11" ht="12" customHeight="1" x14ac:dyDescent="0.2">
      <c r="A7" s="536">
        <v>2536</v>
      </c>
      <c r="B7" s="163">
        <v>83655.899999999994</v>
      </c>
      <c r="C7" s="163">
        <v>17903.8</v>
      </c>
      <c r="D7" s="163">
        <v>1884.7</v>
      </c>
      <c r="E7" s="163">
        <v>1744.7</v>
      </c>
      <c r="F7" s="537"/>
      <c r="G7" s="537">
        <v>2880.6</v>
      </c>
      <c r="H7" s="163">
        <v>108069.7</v>
      </c>
    </row>
    <row r="8" spans="1:11" ht="12" customHeight="1" x14ac:dyDescent="0.2">
      <c r="A8" s="536">
        <v>2537</v>
      </c>
      <c r="B8" s="163">
        <v>94759.8</v>
      </c>
      <c r="C8" s="163">
        <v>20484.3</v>
      </c>
      <c r="D8" s="163">
        <v>1929.3</v>
      </c>
      <c r="E8" s="163">
        <v>1767.5</v>
      </c>
      <c r="F8" s="537"/>
      <c r="G8" s="537">
        <v>3032.2</v>
      </c>
      <c r="H8" s="163">
        <v>121973.1</v>
      </c>
    </row>
    <row r="9" spans="1:11" ht="12" customHeight="1" x14ac:dyDescent="0.2">
      <c r="A9" s="536">
        <v>2538</v>
      </c>
      <c r="B9" s="163">
        <v>103513.1</v>
      </c>
      <c r="C9" s="163">
        <v>23485.1</v>
      </c>
      <c r="D9" s="163">
        <v>2293.8000000000002</v>
      </c>
      <c r="E9" s="163">
        <v>2615.4</v>
      </c>
      <c r="F9" s="537"/>
      <c r="G9" s="537">
        <v>3401.6</v>
      </c>
      <c r="H9" s="163">
        <v>135309.00000000003</v>
      </c>
    </row>
    <row r="10" spans="1:11" ht="12" customHeight="1" x14ac:dyDescent="0.2">
      <c r="A10" s="536">
        <v>2539</v>
      </c>
      <c r="B10" s="163">
        <v>124381.20000000001</v>
      </c>
      <c r="C10" s="163">
        <v>29743</v>
      </c>
      <c r="D10" s="163">
        <v>3210.9</v>
      </c>
      <c r="E10" s="163">
        <v>6067.6</v>
      </c>
      <c r="F10" s="537"/>
      <c r="G10" s="537">
        <v>4157.7</v>
      </c>
      <c r="H10" s="163">
        <v>167560.40000000002</v>
      </c>
    </row>
    <row r="11" spans="1:11" ht="12" customHeight="1" x14ac:dyDescent="0.2">
      <c r="A11" s="536">
        <v>2540</v>
      </c>
      <c r="B11" s="163">
        <v>146650.20000000001</v>
      </c>
      <c r="C11" s="163">
        <v>35202</v>
      </c>
      <c r="D11" s="163">
        <v>3288.3</v>
      </c>
      <c r="E11" s="163">
        <v>12339.7</v>
      </c>
      <c r="F11" s="537"/>
      <c r="G11" s="537">
        <v>5383.8</v>
      </c>
      <c r="H11" s="163">
        <v>202864</v>
      </c>
    </row>
    <row r="12" spans="1:11" ht="12" customHeight="1" x14ac:dyDescent="0.2">
      <c r="A12" s="538">
        <v>2541</v>
      </c>
      <c r="B12" s="172">
        <v>139424.70000000001</v>
      </c>
      <c r="C12" s="172">
        <v>33986.1</v>
      </c>
      <c r="D12" s="172">
        <v>2940.9</v>
      </c>
      <c r="E12" s="172">
        <v>20633.599999999999</v>
      </c>
      <c r="F12" s="539"/>
      <c r="G12" s="539">
        <v>4722.3</v>
      </c>
      <c r="H12" s="163">
        <v>201707.6</v>
      </c>
    </row>
    <row r="13" spans="1:11" ht="12" customHeight="1" x14ac:dyDescent="0.2">
      <c r="A13" s="536">
        <v>2542</v>
      </c>
      <c r="B13" s="163">
        <v>140724</v>
      </c>
      <c r="C13" s="163">
        <v>35542.699999999997</v>
      </c>
      <c r="D13" s="163">
        <v>2929.6</v>
      </c>
      <c r="E13" s="163">
        <v>22540.6</v>
      </c>
      <c r="F13" s="537"/>
      <c r="G13" s="537">
        <v>5579.6</v>
      </c>
      <c r="H13" s="163">
        <v>207316.50000000003</v>
      </c>
    </row>
    <row r="14" spans="1:11" ht="12" customHeight="1" x14ac:dyDescent="0.2">
      <c r="A14" s="536">
        <v>2543</v>
      </c>
      <c r="B14" s="163">
        <v>147858.29999999999</v>
      </c>
      <c r="C14" s="163">
        <v>34482.1</v>
      </c>
      <c r="D14" s="163">
        <v>2872.8</v>
      </c>
      <c r="E14" s="163">
        <v>28981.3</v>
      </c>
      <c r="F14" s="537"/>
      <c r="G14" s="537">
        <v>6426.3</v>
      </c>
      <c r="H14" s="163">
        <v>220620.79999999996</v>
      </c>
    </row>
    <row r="15" spans="1:11" ht="12" customHeight="1" x14ac:dyDescent="0.2">
      <c r="A15" s="536">
        <v>2544</v>
      </c>
      <c r="B15" s="71">
        <v>150925.6</v>
      </c>
      <c r="C15" s="71">
        <v>32761.5</v>
      </c>
      <c r="D15" s="71">
        <v>3170.6</v>
      </c>
      <c r="E15" s="71">
        <v>28092.2</v>
      </c>
      <c r="F15" s="71"/>
      <c r="G15" s="71">
        <v>6641.6</v>
      </c>
      <c r="H15" s="71">
        <v>221591.50000000003</v>
      </c>
    </row>
    <row r="16" spans="1:11" ht="12" customHeight="1" x14ac:dyDescent="0.2">
      <c r="A16" s="536">
        <v>2545</v>
      </c>
      <c r="B16" s="71">
        <v>151924.29999999999</v>
      </c>
      <c r="C16" s="71">
        <v>31912.9</v>
      </c>
      <c r="D16" s="71">
        <v>3378.5</v>
      </c>
      <c r="E16" s="71">
        <v>29046.9</v>
      </c>
      <c r="F16" s="71"/>
      <c r="G16" s="71">
        <v>6727.2</v>
      </c>
      <c r="H16" s="71">
        <v>222989.8</v>
      </c>
    </row>
    <row r="17" spans="1:8" ht="12" customHeight="1" x14ac:dyDescent="0.2">
      <c r="A17" s="536">
        <v>2546</v>
      </c>
      <c r="B17" s="173">
        <v>162997.9</v>
      </c>
      <c r="C17" s="71">
        <v>33347.9</v>
      </c>
      <c r="D17" s="71">
        <v>3377.1</v>
      </c>
      <c r="E17" s="71">
        <v>28868</v>
      </c>
      <c r="F17" s="71"/>
      <c r="G17" s="71">
        <v>6853.5</v>
      </c>
      <c r="H17" s="71">
        <v>235444.4</v>
      </c>
    </row>
    <row r="18" spans="1:8" ht="12" customHeight="1" x14ac:dyDescent="0.2">
      <c r="A18" s="536">
        <v>2547</v>
      </c>
      <c r="B18" s="173">
        <v>179033.4</v>
      </c>
      <c r="C18" s="71">
        <v>34509.9</v>
      </c>
      <c r="D18" s="71">
        <v>3326.9</v>
      </c>
      <c r="E18" s="71">
        <v>29428.5</v>
      </c>
      <c r="F18" s="71"/>
      <c r="G18" s="71">
        <v>4895.3</v>
      </c>
      <c r="H18" s="71">
        <v>251193.99999999997</v>
      </c>
    </row>
    <row r="19" spans="1:8" ht="12" customHeight="1" x14ac:dyDescent="0.2">
      <c r="A19" s="536">
        <v>2548</v>
      </c>
      <c r="B19" s="71">
        <v>184405.3</v>
      </c>
      <c r="C19" s="71">
        <v>40131.800000000003</v>
      </c>
      <c r="D19" s="71">
        <v>3557.6</v>
      </c>
      <c r="E19" s="71">
        <v>30704.9</v>
      </c>
      <c r="F19" s="71"/>
      <c r="G19" s="71">
        <v>3922.2</v>
      </c>
      <c r="H19" s="71">
        <v>262721.8</v>
      </c>
    </row>
    <row r="20" spans="1:8" ht="12" customHeight="1" x14ac:dyDescent="0.2">
      <c r="A20" s="536">
        <v>2549</v>
      </c>
      <c r="B20" s="71">
        <v>204010.8</v>
      </c>
      <c r="C20" s="71">
        <v>48095.5</v>
      </c>
      <c r="D20" s="71">
        <v>334.2</v>
      </c>
      <c r="E20" s="71">
        <v>33630.9</v>
      </c>
      <c r="F20" s="71"/>
      <c r="G20" s="71">
        <v>9551.4</v>
      </c>
      <c r="H20" s="71">
        <v>295622.80000000005</v>
      </c>
    </row>
    <row r="21" spans="1:8" ht="12" customHeight="1" x14ac:dyDescent="0.2">
      <c r="A21" s="536">
        <v>2550</v>
      </c>
      <c r="B21" s="71">
        <v>245488.8</v>
      </c>
      <c r="C21" s="71">
        <v>58444.3</v>
      </c>
      <c r="D21" s="71">
        <v>143.80000000000001</v>
      </c>
      <c r="E21" s="71">
        <v>39941.699999999997</v>
      </c>
      <c r="F21" s="71"/>
      <c r="G21" s="71">
        <v>11222.5</v>
      </c>
      <c r="H21" s="71">
        <v>355241.1</v>
      </c>
    </row>
    <row r="22" spans="1:8" ht="12" customHeight="1" x14ac:dyDescent="0.2">
      <c r="A22" s="536">
        <v>2551</v>
      </c>
      <c r="B22" s="71">
        <v>253509.4</v>
      </c>
      <c r="C22" s="71">
        <v>67011.199999999997</v>
      </c>
      <c r="D22" s="71">
        <v>157.4</v>
      </c>
      <c r="E22" s="71">
        <v>33212.199999999997</v>
      </c>
      <c r="F22" s="71"/>
      <c r="G22" s="71">
        <v>10744</v>
      </c>
      <c r="H22" s="71">
        <v>364634.2</v>
      </c>
    </row>
    <row r="23" spans="1:8" ht="12" customHeight="1" x14ac:dyDescent="0.2">
      <c r="A23" s="536">
        <v>2552</v>
      </c>
      <c r="B23" s="71">
        <v>281570.8</v>
      </c>
      <c r="C23" s="71">
        <v>72058.600000000006</v>
      </c>
      <c r="D23" s="71">
        <v>138.6</v>
      </c>
      <c r="E23" s="71">
        <v>53667</v>
      </c>
      <c r="F23" s="71"/>
      <c r="G23" s="71">
        <v>11798.2</v>
      </c>
      <c r="H23" s="71">
        <v>419233.2</v>
      </c>
    </row>
    <row r="24" spans="1:8" ht="12" customHeight="1" x14ac:dyDescent="0.2">
      <c r="A24" s="538">
        <v>2553</v>
      </c>
      <c r="B24" s="71">
        <v>282212.09999999998</v>
      </c>
      <c r="C24" s="71">
        <v>62604.2</v>
      </c>
      <c r="D24" s="71">
        <v>2052.8000000000002</v>
      </c>
      <c r="E24" s="71">
        <v>22471.5</v>
      </c>
      <c r="F24" s="71"/>
      <c r="G24" s="71">
        <v>9784.2000000000007</v>
      </c>
      <c r="H24" s="71">
        <v>379124.8</v>
      </c>
    </row>
    <row r="25" spans="1:8" ht="12" customHeight="1" x14ac:dyDescent="0.2">
      <c r="A25" s="540">
        <v>2554</v>
      </c>
      <c r="B25" s="174">
        <v>311529</v>
      </c>
      <c r="C25" s="34">
        <v>71806.600000000006</v>
      </c>
      <c r="D25" s="34">
        <v>2472.6</v>
      </c>
      <c r="E25" s="174">
        <v>22747.4</v>
      </c>
      <c r="F25" s="174"/>
      <c r="G25" s="174">
        <v>15006.4</v>
      </c>
      <c r="H25" s="71">
        <v>423562</v>
      </c>
    </row>
    <row r="26" spans="1:8" ht="12" customHeight="1" x14ac:dyDescent="0.2">
      <c r="A26" s="541">
        <v>2555</v>
      </c>
      <c r="B26" s="175">
        <v>341316.1</v>
      </c>
      <c r="C26" s="34">
        <v>72734.5</v>
      </c>
      <c r="D26" s="34">
        <v>2262.6999999999998</v>
      </c>
      <c r="E26" s="175">
        <v>14199</v>
      </c>
      <c r="F26" s="175"/>
      <c r="G26" s="175">
        <v>13971.2</v>
      </c>
      <c r="H26" s="71">
        <v>444483.5</v>
      </c>
    </row>
    <row r="27" spans="1:8" ht="12" customHeight="1" x14ac:dyDescent="0.2">
      <c r="A27" s="541">
        <v>2556</v>
      </c>
      <c r="B27" s="175">
        <v>368163.2</v>
      </c>
      <c r="C27" s="62">
        <v>82551.600000000006</v>
      </c>
      <c r="D27" s="62">
        <v>2610.8000000000002</v>
      </c>
      <c r="E27" s="175">
        <v>22135.7</v>
      </c>
      <c r="F27" s="175"/>
      <c r="G27" s="175">
        <v>18465.8</v>
      </c>
      <c r="H27" s="71">
        <v>493927.10000000003</v>
      </c>
    </row>
    <row r="28" spans="1:8" ht="12" customHeight="1" x14ac:dyDescent="0.2">
      <c r="A28" s="536">
        <v>2557</v>
      </c>
      <c r="B28" s="71">
        <v>383557.2</v>
      </c>
      <c r="C28" s="34">
        <v>87721.9</v>
      </c>
      <c r="D28" s="34">
        <v>2720.3</v>
      </c>
      <c r="E28" s="71">
        <v>23508.6</v>
      </c>
      <c r="F28" s="71"/>
      <c r="G28" s="71">
        <v>21011.1</v>
      </c>
      <c r="H28" s="71">
        <v>518519.09999999992</v>
      </c>
    </row>
    <row r="29" spans="1:8" ht="12" customHeight="1" x14ac:dyDescent="0.2">
      <c r="A29" s="541">
        <v>2558</v>
      </c>
      <c r="B29" s="175">
        <v>387886.6</v>
      </c>
      <c r="C29" s="62">
        <v>97725.7</v>
      </c>
      <c r="D29" s="62">
        <v>2780.7</v>
      </c>
      <c r="E29" s="175">
        <v>22521.1</v>
      </c>
      <c r="F29" s="175"/>
      <c r="G29" s="175">
        <v>20130.7</v>
      </c>
      <c r="H29" s="71">
        <v>531044.79999999993</v>
      </c>
    </row>
    <row r="30" spans="1:8" ht="12" customHeight="1" x14ac:dyDescent="0.2">
      <c r="A30" s="541">
        <v>2559</v>
      </c>
      <c r="B30" s="175">
        <v>388080.8</v>
      </c>
      <c r="C30" s="62">
        <v>106829.1</v>
      </c>
      <c r="D30" s="62">
        <v>9214.5</v>
      </c>
      <c r="E30" s="175">
        <v>25386.7</v>
      </c>
      <c r="F30" s="175"/>
      <c r="G30" s="175">
        <v>20197</v>
      </c>
      <c r="H30" s="71">
        <v>549708.1</v>
      </c>
    </row>
    <row r="31" spans="1:8" ht="12" customHeight="1" x14ac:dyDescent="0.2">
      <c r="A31" s="541">
        <v>2560</v>
      </c>
      <c r="B31" s="175">
        <v>376124.3</v>
      </c>
      <c r="C31" s="62">
        <v>112975</v>
      </c>
      <c r="D31" s="62">
        <v>3116.8</v>
      </c>
      <c r="E31" s="175">
        <v>15219.8</v>
      </c>
      <c r="F31" s="175">
        <v>1455.3</v>
      </c>
      <c r="G31" s="175">
        <v>27840.799999999999</v>
      </c>
      <c r="H31" s="175">
        <v>536732</v>
      </c>
    </row>
    <row r="32" spans="1:8" ht="12" customHeight="1" x14ac:dyDescent="0.2">
      <c r="A32" s="541">
        <v>2561</v>
      </c>
      <c r="B32" s="175">
        <v>325295.8</v>
      </c>
      <c r="C32" s="62">
        <v>108340.9</v>
      </c>
      <c r="D32" s="62">
        <v>3780.4</v>
      </c>
      <c r="E32" s="175">
        <v>47466.3</v>
      </c>
      <c r="F32" s="175">
        <v>6964.1</v>
      </c>
      <c r="G32" s="175">
        <v>31721.9</v>
      </c>
      <c r="H32" s="175">
        <v>523569.4</v>
      </c>
    </row>
    <row r="33" spans="1:9" ht="12" customHeight="1" x14ac:dyDescent="0.2">
      <c r="A33" s="536">
        <v>2562</v>
      </c>
      <c r="B33" s="71">
        <v>347778.5</v>
      </c>
      <c r="C33" s="71">
        <v>101832.7</v>
      </c>
      <c r="D33" s="34">
        <v>2688.4</v>
      </c>
      <c r="E33" s="34">
        <v>10365.799999999999</v>
      </c>
      <c r="F33" s="71">
        <v>3420.5</v>
      </c>
      <c r="G33" s="71">
        <v>44341.1</v>
      </c>
      <c r="H33" s="34">
        <v>510427</v>
      </c>
    </row>
    <row r="34" spans="1:9" ht="12" customHeight="1" x14ac:dyDescent="0.2">
      <c r="A34" s="540">
        <v>2563</v>
      </c>
      <c r="B34" s="174">
        <v>341669.8</v>
      </c>
      <c r="C34" s="174">
        <v>100653</v>
      </c>
      <c r="D34" s="35">
        <v>2447.1</v>
      </c>
      <c r="E34" s="35">
        <v>10804.4</v>
      </c>
      <c r="F34" s="174">
        <v>779</v>
      </c>
      <c r="G34" s="174">
        <v>37469.4</v>
      </c>
      <c r="H34" s="35">
        <v>493822.7</v>
      </c>
    </row>
    <row r="35" spans="1:9" ht="12" customHeight="1" x14ac:dyDescent="0.2">
      <c r="A35" s="541">
        <v>2564</v>
      </c>
      <c r="B35" s="175">
        <v>329732.5</v>
      </c>
      <c r="C35" s="175">
        <v>102269.9</v>
      </c>
      <c r="D35" s="36">
        <v>2211</v>
      </c>
      <c r="E35" s="36">
        <v>12217.3</v>
      </c>
      <c r="F35" s="175">
        <v>260.39999999999998</v>
      </c>
      <c r="G35" s="175">
        <v>36073.4</v>
      </c>
      <c r="H35" s="175">
        <v>482764.50000000006</v>
      </c>
    </row>
    <row r="36" spans="1:9" ht="12" customHeight="1" x14ac:dyDescent="0.2">
      <c r="A36" s="541">
        <v>2565</v>
      </c>
      <c r="B36" s="175">
        <v>306697.90000000002</v>
      </c>
      <c r="C36" s="175">
        <v>103869.2</v>
      </c>
      <c r="D36" s="36">
        <v>2183.6</v>
      </c>
      <c r="E36" s="36">
        <v>8795.9</v>
      </c>
      <c r="F36" s="175">
        <v>192.9</v>
      </c>
      <c r="G36" s="175">
        <v>32151.7</v>
      </c>
      <c r="H36" s="175">
        <v>453891.20000000007</v>
      </c>
    </row>
    <row r="37" spans="1:9" ht="12" customHeight="1" x14ac:dyDescent="0.2">
      <c r="A37" s="541">
        <v>2566</v>
      </c>
      <c r="B37" s="175">
        <v>296630.90000000002</v>
      </c>
      <c r="C37" s="175">
        <v>103245.2</v>
      </c>
      <c r="D37" s="36">
        <v>2334</v>
      </c>
      <c r="E37" s="36">
        <v>10033.5</v>
      </c>
      <c r="F37" s="175">
        <v>169</v>
      </c>
      <c r="G37" s="175">
        <v>39421.1</v>
      </c>
      <c r="H37" s="175">
        <v>451833.7</v>
      </c>
    </row>
    <row r="38" spans="1:9" ht="12" customHeight="1" x14ac:dyDescent="0.2">
      <c r="A38" s="542">
        <v>2567</v>
      </c>
      <c r="B38" s="176">
        <v>293785.7</v>
      </c>
      <c r="C38" s="176">
        <v>105752.9</v>
      </c>
      <c r="D38" s="37">
        <v>5167.8999999999996</v>
      </c>
      <c r="E38" s="37">
        <v>10632.8</v>
      </c>
      <c r="F38" s="176">
        <v>78.400000000000006</v>
      </c>
      <c r="G38" s="176">
        <v>40148.699999999997</v>
      </c>
      <c r="H38" s="176">
        <v>455566.4</v>
      </c>
      <c r="I38" s="543"/>
    </row>
    <row r="39" spans="1:9" ht="12" customHeight="1" x14ac:dyDescent="0.2"/>
    <row r="40" spans="1:9" ht="12" customHeight="1" x14ac:dyDescent="0.2">
      <c r="A40" s="385" t="s">
        <v>416</v>
      </c>
    </row>
    <row r="41" spans="1:9" ht="12" customHeight="1" x14ac:dyDescent="0.2">
      <c r="A41" s="385" t="s">
        <v>308</v>
      </c>
    </row>
    <row r="42" spans="1:9" ht="12" customHeight="1" x14ac:dyDescent="0.2">
      <c r="A42" s="385" t="s">
        <v>309</v>
      </c>
    </row>
  </sheetData>
  <mergeCells count="9">
    <mergeCell ref="B3:H3"/>
    <mergeCell ref="A3:A5"/>
    <mergeCell ref="B4:B5"/>
    <mergeCell ref="C4:C5"/>
    <mergeCell ref="D4:D5"/>
    <mergeCell ref="E4:E5"/>
    <mergeCell ref="F4:F5"/>
    <mergeCell ref="G4:G5"/>
    <mergeCell ref="H4:H5"/>
  </mergeCells>
  <phoneticPr fontId="16" type="noConversion"/>
  <pageMargins left="1.25" right="0.7" top="0.75" bottom="0.75" header="0.3" footer="0.3"/>
  <pageSetup paperSize="9" scale="8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V42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6.25" style="385" customWidth="1"/>
    <col min="2" max="2" width="21" style="385" customWidth="1"/>
    <col min="3" max="8" width="10.75" style="385" customWidth="1"/>
    <col min="9" max="9" width="12.125" style="385" customWidth="1"/>
    <col min="10" max="10" width="14.375" style="385" customWidth="1"/>
    <col min="11" max="11" width="20.375" style="385" customWidth="1"/>
    <col min="12" max="12" width="9.125" bestFit="1" customWidth="1"/>
    <col min="13" max="13" width="10" bestFit="1" customWidth="1"/>
    <col min="14" max="14" width="9.125" bestFit="1" customWidth="1"/>
    <col min="15" max="15" width="10" bestFit="1" customWidth="1"/>
    <col min="16" max="17" width="9.125" bestFit="1" customWidth="1"/>
    <col min="18" max="20" width="10" bestFit="1" customWidth="1"/>
    <col min="21" max="21" width="11" bestFit="1" customWidth="1"/>
    <col min="22" max="22" width="10" bestFit="1" customWidth="1"/>
  </cols>
  <sheetData>
    <row r="1" spans="1:22" ht="12" customHeight="1" x14ac:dyDescent="0.2">
      <c r="A1" s="405" t="s">
        <v>442</v>
      </c>
      <c r="B1" s="527"/>
      <c r="C1" s="405"/>
      <c r="D1" s="405"/>
      <c r="E1" s="405"/>
      <c r="F1" s="405"/>
      <c r="G1" s="405"/>
      <c r="H1" s="405"/>
      <c r="I1" s="405"/>
      <c r="J1" s="405"/>
      <c r="L1" s="528"/>
      <c r="M1" s="529"/>
      <c r="N1" s="528"/>
      <c r="O1" s="528"/>
      <c r="P1" s="528"/>
      <c r="Q1" s="528"/>
      <c r="R1" s="528"/>
      <c r="S1" s="528"/>
      <c r="T1" s="528"/>
      <c r="U1" s="528"/>
      <c r="V1" s="530"/>
    </row>
    <row r="2" spans="1:22" s="389" customFormat="1" ht="12" customHeight="1" x14ac:dyDescent="0.2">
      <c r="A2" s="405"/>
      <c r="B2" s="527"/>
      <c r="C2" s="405"/>
      <c r="D2" s="405"/>
      <c r="E2" s="405"/>
      <c r="F2" s="405"/>
      <c r="G2" s="405"/>
      <c r="H2" s="405"/>
      <c r="I2" s="405"/>
      <c r="J2" s="405"/>
      <c r="K2" s="385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</row>
    <row r="3" spans="1:22" s="389" customFormat="1" ht="12" customHeight="1" x14ac:dyDescent="0.2">
      <c r="A3" s="787" t="s">
        <v>46</v>
      </c>
      <c r="B3" s="787" t="s">
        <v>310</v>
      </c>
      <c r="C3" s="762" t="s">
        <v>335</v>
      </c>
      <c r="D3" s="794"/>
      <c r="E3" s="762" t="s">
        <v>336</v>
      </c>
      <c r="F3" s="794"/>
      <c r="G3" s="762" t="s">
        <v>191</v>
      </c>
      <c r="H3" s="794"/>
      <c r="I3" s="791" t="s">
        <v>337</v>
      </c>
      <c r="J3" s="792"/>
      <c r="K3" s="787" t="s">
        <v>312</v>
      </c>
    </row>
    <row r="4" spans="1:22" s="389" customFormat="1" ht="12" customHeight="1" x14ac:dyDescent="0.2">
      <c r="A4" s="793"/>
      <c r="B4" s="765"/>
      <c r="C4" s="414" t="s">
        <v>338</v>
      </c>
      <c r="D4" s="414" t="s">
        <v>190</v>
      </c>
      <c r="E4" s="414" t="s">
        <v>338</v>
      </c>
      <c r="F4" s="414" t="s">
        <v>190</v>
      </c>
      <c r="G4" s="414" t="s">
        <v>338</v>
      </c>
      <c r="H4" s="414" t="s">
        <v>190</v>
      </c>
      <c r="I4" s="414" t="s">
        <v>338</v>
      </c>
      <c r="J4" s="414" t="s">
        <v>190</v>
      </c>
      <c r="K4" s="777"/>
    </row>
    <row r="5" spans="1:22" s="389" customFormat="1" ht="12" customHeight="1" x14ac:dyDescent="0.2">
      <c r="A5" s="532">
        <v>2539</v>
      </c>
      <c r="B5" s="55">
        <v>3000</v>
      </c>
      <c r="C5" s="55"/>
      <c r="D5" s="55"/>
      <c r="E5" s="56">
        <v>148444</v>
      </c>
      <c r="F5" s="57">
        <v>3652.59</v>
      </c>
      <c r="G5" s="56">
        <f>C5+E5</f>
        <v>148444</v>
      </c>
      <c r="H5" s="57">
        <f>D5+F5</f>
        <v>3652.59</v>
      </c>
      <c r="I5" s="56"/>
      <c r="J5" s="57"/>
      <c r="K5" s="57"/>
    </row>
    <row r="6" spans="1:22" s="389" customFormat="1" ht="12" customHeight="1" x14ac:dyDescent="0.2">
      <c r="A6" s="509">
        <v>2540</v>
      </c>
      <c r="B6" s="61">
        <v>8450</v>
      </c>
      <c r="C6" s="58">
        <v>113798</v>
      </c>
      <c r="D6" s="59">
        <v>3925.23</v>
      </c>
      <c r="E6" s="60">
        <v>321628</v>
      </c>
      <c r="F6" s="59">
        <v>8225.9599999999991</v>
      </c>
      <c r="G6" s="60">
        <f t="shared" ref="G6:H21" si="0">C6+E6</f>
        <v>435426</v>
      </c>
      <c r="H6" s="59">
        <f t="shared" si="0"/>
        <v>12151.189999999999</v>
      </c>
      <c r="I6" s="60"/>
      <c r="J6" s="59"/>
      <c r="K6" s="59"/>
    </row>
    <row r="7" spans="1:22" s="389" customFormat="1" ht="12" customHeight="1" x14ac:dyDescent="0.2">
      <c r="A7" s="509">
        <v>2541</v>
      </c>
      <c r="B7" s="61">
        <v>18300</v>
      </c>
      <c r="C7" s="60">
        <v>341052</v>
      </c>
      <c r="D7" s="59">
        <v>11499.3</v>
      </c>
      <c r="E7" s="60">
        <v>405958</v>
      </c>
      <c r="F7" s="59">
        <v>7943.72</v>
      </c>
      <c r="G7" s="60">
        <f t="shared" si="0"/>
        <v>747010</v>
      </c>
      <c r="H7" s="59">
        <f t="shared" si="0"/>
        <v>19443.02</v>
      </c>
      <c r="I7" s="60"/>
      <c r="J7" s="59"/>
      <c r="K7" s="59"/>
    </row>
    <row r="8" spans="1:22" s="389" customFormat="1" ht="12" customHeight="1" x14ac:dyDescent="0.2">
      <c r="A8" s="509">
        <v>2542</v>
      </c>
      <c r="B8" s="61">
        <v>20000</v>
      </c>
      <c r="C8" s="60">
        <v>592482</v>
      </c>
      <c r="D8" s="59">
        <v>17928.78</v>
      </c>
      <c r="E8" s="60">
        <v>289386</v>
      </c>
      <c r="F8" s="59">
        <v>5817.61</v>
      </c>
      <c r="G8" s="60">
        <f t="shared" si="0"/>
        <v>881868</v>
      </c>
      <c r="H8" s="59">
        <f t="shared" si="0"/>
        <v>23746.39</v>
      </c>
      <c r="I8" s="60"/>
      <c r="J8" s="59">
        <v>234</v>
      </c>
      <c r="K8" s="59">
        <v>211</v>
      </c>
    </row>
    <row r="9" spans="1:22" s="389" customFormat="1" ht="12" customHeight="1" x14ac:dyDescent="0.2">
      <c r="A9" s="509">
        <v>2543</v>
      </c>
      <c r="B9" s="61">
        <v>25600</v>
      </c>
      <c r="C9" s="60">
        <v>658572</v>
      </c>
      <c r="D9" s="59">
        <v>20551.900000000001</v>
      </c>
      <c r="E9" s="60">
        <v>242418</v>
      </c>
      <c r="F9" s="59">
        <v>3897.73</v>
      </c>
      <c r="G9" s="60">
        <f t="shared" si="0"/>
        <v>900990</v>
      </c>
      <c r="H9" s="59">
        <f t="shared" si="0"/>
        <v>24449.63</v>
      </c>
      <c r="I9" s="60"/>
      <c r="J9" s="59">
        <v>1276</v>
      </c>
      <c r="K9" s="59">
        <v>1060</v>
      </c>
    </row>
    <row r="10" spans="1:22" s="389" customFormat="1" ht="12" customHeight="1" x14ac:dyDescent="0.2">
      <c r="A10" s="509">
        <v>2544</v>
      </c>
      <c r="B10" s="61">
        <v>28000</v>
      </c>
      <c r="C10" s="60">
        <v>665595</v>
      </c>
      <c r="D10" s="59">
        <v>22001.52</v>
      </c>
      <c r="E10" s="60">
        <v>322060</v>
      </c>
      <c r="F10" s="59">
        <v>6479.55</v>
      </c>
      <c r="G10" s="60">
        <f t="shared" si="0"/>
        <v>987655</v>
      </c>
      <c r="H10" s="59">
        <f t="shared" si="0"/>
        <v>28481.07</v>
      </c>
      <c r="I10" s="60"/>
      <c r="J10" s="59">
        <v>3503</v>
      </c>
      <c r="K10" s="59">
        <v>2727</v>
      </c>
    </row>
    <row r="11" spans="1:22" s="389" customFormat="1" ht="12" customHeight="1" x14ac:dyDescent="0.2">
      <c r="A11" s="509">
        <v>2545</v>
      </c>
      <c r="B11" s="61">
        <v>28000</v>
      </c>
      <c r="C11" s="60">
        <v>738153</v>
      </c>
      <c r="D11" s="59">
        <v>25544.35</v>
      </c>
      <c r="E11" s="60">
        <v>265064</v>
      </c>
      <c r="F11" s="59">
        <v>4166.4399999999996</v>
      </c>
      <c r="G11" s="5">
        <f t="shared" si="0"/>
        <v>1003217</v>
      </c>
      <c r="H11" s="59">
        <f t="shared" si="0"/>
        <v>29710.789999999997</v>
      </c>
      <c r="I11" s="60"/>
      <c r="J11" s="59">
        <v>6845</v>
      </c>
      <c r="K11" s="59">
        <v>4997</v>
      </c>
    </row>
    <row r="12" spans="1:22" s="389" customFormat="1" ht="12" customHeight="1" x14ac:dyDescent="0.2">
      <c r="A12" s="509">
        <v>2546</v>
      </c>
      <c r="B12" s="61">
        <v>27000</v>
      </c>
      <c r="C12" s="60">
        <v>731717</v>
      </c>
      <c r="D12" s="59">
        <v>25663.3</v>
      </c>
      <c r="E12" s="60">
        <v>187249</v>
      </c>
      <c r="F12" s="59">
        <v>2973.88</v>
      </c>
      <c r="G12" s="5">
        <f t="shared" si="0"/>
        <v>918966</v>
      </c>
      <c r="H12" s="59">
        <f t="shared" si="0"/>
        <v>28637.18</v>
      </c>
      <c r="I12" s="60"/>
      <c r="J12" s="59">
        <v>10523</v>
      </c>
      <c r="K12" s="59">
        <v>7248</v>
      </c>
    </row>
    <row r="13" spans="1:22" s="389" customFormat="1" ht="12" customHeight="1" x14ac:dyDescent="0.2">
      <c r="A13" s="509">
        <v>2547</v>
      </c>
      <c r="B13" s="61">
        <v>27450</v>
      </c>
      <c r="C13" s="60">
        <v>635158</v>
      </c>
      <c r="D13" s="59">
        <v>21708.51</v>
      </c>
      <c r="E13" s="60">
        <v>249565</v>
      </c>
      <c r="F13" s="59">
        <v>4336.8900000000003</v>
      </c>
      <c r="G13" s="5">
        <f t="shared" si="0"/>
        <v>884723</v>
      </c>
      <c r="H13" s="59">
        <f t="shared" si="0"/>
        <v>26045.399999999998</v>
      </c>
      <c r="I13" s="60">
        <v>950795</v>
      </c>
      <c r="J13" s="59">
        <v>13779</v>
      </c>
      <c r="K13" s="59">
        <v>9196</v>
      </c>
    </row>
    <row r="14" spans="1:22" s="389" customFormat="1" ht="12" customHeight="1" x14ac:dyDescent="0.2">
      <c r="A14" s="509">
        <v>2548</v>
      </c>
      <c r="B14" s="61">
        <v>27849.599999999999</v>
      </c>
      <c r="C14" s="60">
        <v>631505</v>
      </c>
      <c r="D14" s="59">
        <v>21602.3</v>
      </c>
      <c r="E14" s="60">
        <v>236871</v>
      </c>
      <c r="F14" s="59">
        <v>3794.48</v>
      </c>
      <c r="G14" s="5">
        <f t="shared" si="0"/>
        <v>868376</v>
      </c>
      <c r="H14" s="59">
        <f t="shared" si="0"/>
        <v>25396.78</v>
      </c>
      <c r="I14" s="60">
        <v>1222137</v>
      </c>
      <c r="J14" s="59">
        <v>16692</v>
      </c>
      <c r="K14" s="59">
        <v>10965</v>
      </c>
    </row>
    <row r="15" spans="1:22" s="389" customFormat="1" ht="12" customHeight="1" x14ac:dyDescent="0.2">
      <c r="A15" s="509">
        <v>2549</v>
      </c>
      <c r="B15" s="61">
        <v>24090.29</v>
      </c>
      <c r="C15" s="60">
        <v>546440</v>
      </c>
      <c r="D15" s="59">
        <v>17588.98</v>
      </c>
      <c r="E15" s="60">
        <v>27892</v>
      </c>
      <c r="F15" s="59">
        <v>739.13</v>
      </c>
      <c r="G15" s="5">
        <f t="shared" si="0"/>
        <v>574332</v>
      </c>
      <c r="H15" s="59">
        <f t="shared" si="0"/>
        <v>18328.11</v>
      </c>
      <c r="I15" s="60">
        <v>1498777</v>
      </c>
      <c r="J15" s="59">
        <v>18640</v>
      </c>
      <c r="K15" s="59">
        <v>12254</v>
      </c>
    </row>
    <row r="16" spans="1:22" s="389" customFormat="1" ht="12" customHeight="1" x14ac:dyDescent="0.2">
      <c r="A16" s="509">
        <v>2550</v>
      </c>
      <c r="B16" s="61">
        <v>31323.787</v>
      </c>
      <c r="C16" s="60">
        <v>415948</v>
      </c>
      <c r="D16" s="59">
        <v>16698.5</v>
      </c>
      <c r="E16" s="60">
        <v>309087</v>
      </c>
      <c r="F16" s="59">
        <v>9141.25</v>
      </c>
      <c r="G16" s="5">
        <f t="shared" si="0"/>
        <v>725035</v>
      </c>
      <c r="H16" s="59">
        <f t="shared" si="0"/>
        <v>25839.75</v>
      </c>
      <c r="I16" s="60">
        <v>1760601</v>
      </c>
      <c r="J16" s="59">
        <v>19799</v>
      </c>
      <c r="K16" s="59">
        <v>13126</v>
      </c>
    </row>
    <row r="17" spans="1:22" s="389" customFormat="1" ht="12" customHeight="1" x14ac:dyDescent="0.2">
      <c r="A17" s="509">
        <v>2551</v>
      </c>
      <c r="B17" s="61">
        <v>24218.557100000002</v>
      </c>
      <c r="C17" s="60">
        <v>533519</v>
      </c>
      <c r="D17" s="59">
        <v>22561.8</v>
      </c>
      <c r="E17" s="60">
        <v>198697</v>
      </c>
      <c r="F17" s="59">
        <v>5496.26</v>
      </c>
      <c r="G17" s="5">
        <f t="shared" si="0"/>
        <v>732216</v>
      </c>
      <c r="H17" s="59">
        <f t="shared" si="0"/>
        <v>28058.059999999998</v>
      </c>
      <c r="I17" s="60">
        <v>2028777</v>
      </c>
      <c r="J17" s="59">
        <v>20050.03</v>
      </c>
      <c r="K17" s="59">
        <v>13145.51</v>
      </c>
    </row>
    <row r="18" spans="1:22" s="389" customFormat="1" ht="12" customHeight="1" x14ac:dyDescent="0.2">
      <c r="A18" s="510">
        <v>2552</v>
      </c>
      <c r="B18" s="61">
        <v>25675.397000000001</v>
      </c>
      <c r="C18" s="60">
        <v>556597</v>
      </c>
      <c r="D18" s="59">
        <v>23144.93</v>
      </c>
      <c r="E18" s="60">
        <v>298129</v>
      </c>
      <c r="F18" s="25">
        <v>8922.36</v>
      </c>
      <c r="G18" s="5">
        <f t="shared" si="0"/>
        <v>854726</v>
      </c>
      <c r="H18" s="59">
        <f t="shared" si="0"/>
        <v>32067.29</v>
      </c>
      <c r="I18" s="60">
        <v>2254351</v>
      </c>
      <c r="J18" s="59">
        <v>27864.98</v>
      </c>
      <c r="K18" s="59">
        <v>17808.09</v>
      </c>
    </row>
    <row r="19" spans="1:22" s="389" customFormat="1" ht="12" customHeight="1" x14ac:dyDescent="0.2">
      <c r="A19" s="509">
        <v>2553</v>
      </c>
      <c r="B19" s="61">
        <v>20068.841100000001</v>
      </c>
      <c r="C19" s="60">
        <v>631943</v>
      </c>
      <c r="D19" s="25">
        <v>26649.11</v>
      </c>
      <c r="E19" s="60">
        <v>279318</v>
      </c>
      <c r="F19" s="25">
        <v>8684.84</v>
      </c>
      <c r="G19" s="163">
        <f t="shared" si="0"/>
        <v>911261</v>
      </c>
      <c r="H19" s="59">
        <f t="shared" si="0"/>
        <v>35333.949999999997</v>
      </c>
      <c r="I19" s="60">
        <v>2310529</v>
      </c>
      <c r="J19" s="59">
        <v>38136.74</v>
      </c>
      <c r="K19" s="59">
        <v>20841.62</v>
      </c>
    </row>
    <row r="20" spans="1:22" s="389" customFormat="1" ht="12" customHeight="1" x14ac:dyDescent="0.2">
      <c r="A20" s="510">
        <v>2554</v>
      </c>
      <c r="B20" s="61">
        <v>18000</v>
      </c>
      <c r="C20" s="60">
        <v>656694</v>
      </c>
      <c r="D20" s="25">
        <v>28047.61</v>
      </c>
      <c r="E20" s="5">
        <v>249867</v>
      </c>
      <c r="F20" s="25">
        <v>7294.12</v>
      </c>
      <c r="G20" s="5">
        <f t="shared" si="0"/>
        <v>906561</v>
      </c>
      <c r="H20" s="59">
        <f t="shared" si="0"/>
        <v>35341.730000000003</v>
      </c>
      <c r="I20" s="60">
        <v>2455616</v>
      </c>
      <c r="J20" s="59">
        <v>48641.9</v>
      </c>
      <c r="K20" s="59">
        <v>26129.77</v>
      </c>
    </row>
    <row r="21" spans="1:22" s="389" customFormat="1" ht="12" customHeight="1" x14ac:dyDescent="0.2">
      <c r="A21" s="509">
        <v>2555</v>
      </c>
      <c r="B21" s="61">
        <v>9500</v>
      </c>
      <c r="C21" s="60">
        <v>656650</v>
      </c>
      <c r="D21" s="25">
        <v>27664.880000000001</v>
      </c>
      <c r="E21" s="5">
        <v>209652</v>
      </c>
      <c r="F21" s="25">
        <v>6146.65</v>
      </c>
      <c r="G21" s="5">
        <f t="shared" si="0"/>
        <v>866302</v>
      </c>
      <c r="H21" s="59">
        <f t="shared" si="0"/>
        <v>33811.53</v>
      </c>
      <c r="I21" s="60">
        <v>2617837</v>
      </c>
      <c r="J21" s="59">
        <v>61070.51</v>
      </c>
      <c r="K21" s="59">
        <v>32152.3</v>
      </c>
    </row>
    <row r="22" spans="1:22" s="389" customFormat="1" ht="12" customHeight="1" x14ac:dyDescent="0.2">
      <c r="A22" s="509">
        <v>2556</v>
      </c>
      <c r="B22" s="61">
        <v>12000</v>
      </c>
      <c r="C22" s="60">
        <v>628630</v>
      </c>
      <c r="D22" s="25">
        <v>26631.56</v>
      </c>
      <c r="E22" s="5">
        <v>183367</v>
      </c>
      <c r="F22" s="25">
        <v>5062.72</v>
      </c>
      <c r="G22" s="5">
        <f t="shared" ref="G22:H25" si="1">C22+E22</f>
        <v>811997</v>
      </c>
      <c r="H22" s="59">
        <f t="shared" si="1"/>
        <v>31694.280000000002</v>
      </c>
      <c r="I22" s="60">
        <v>2788750</v>
      </c>
      <c r="J22" s="59">
        <v>72210.66</v>
      </c>
      <c r="K22" s="59">
        <v>38071.360000000001</v>
      </c>
    </row>
    <row r="23" spans="1:22" s="389" customFormat="1" ht="12" customHeight="1" x14ac:dyDescent="0.2">
      <c r="A23" s="509">
        <v>2557</v>
      </c>
      <c r="B23" s="61">
        <v>25500</v>
      </c>
      <c r="C23" s="60">
        <v>568815</v>
      </c>
      <c r="D23" s="25">
        <v>25066.05</v>
      </c>
      <c r="E23" s="5">
        <v>170162</v>
      </c>
      <c r="F23" s="25">
        <v>4380.2</v>
      </c>
      <c r="G23" s="5">
        <f t="shared" si="1"/>
        <v>738977</v>
      </c>
      <c r="H23" s="59">
        <f t="shared" si="1"/>
        <v>29446.25</v>
      </c>
      <c r="I23" s="60">
        <v>2976874</v>
      </c>
      <c r="J23" s="59">
        <v>87815.45</v>
      </c>
      <c r="K23" s="59">
        <v>48788.59</v>
      </c>
    </row>
    <row r="24" spans="1:22" s="389" customFormat="1" ht="12" customHeight="1" x14ac:dyDescent="0.2">
      <c r="A24" s="509">
        <v>2558</v>
      </c>
      <c r="B24" s="61">
        <v>14394</v>
      </c>
      <c r="C24" s="60">
        <v>494852</v>
      </c>
      <c r="D24" s="25">
        <v>21622.36</v>
      </c>
      <c r="E24" s="5">
        <v>131941</v>
      </c>
      <c r="F24" s="25">
        <v>3836.69</v>
      </c>
      <c r="G24" s="5">
        <f t="shared" si="1"/>
        <v>626793</v>
      </c>
      <c r="H24" s="59">
        <f t="shared" si="1"/>
        <v>25459.05</v>
      </c>
      <c r="I24" s="60">
        <v>3117912</v>
      </c>
      <c r="J24" s="59">
        <v>104071.76</v>
      </c>
      <c r="K24" s="59">
        <v>57527.4</v>
      </c>
    </row>
    <row r="25" spans="1:22" s="389" customFormat="1" ht="12" customHeight="1" x14ac:dyDescent="0.2">
      <c r="A25" s="509">
        <v>2559</v>
      </c>
      <c r="B25" s="61">
        <v>13000</v>
      </c>
      <c r="C25" s="5">
        <v>400958</v>
      </c>
      <c r="D25" s="25">
        <v>18005.689999999999</v>
      </c>
      <c r="E25" s="5">
        <v>120198</v>
      </c>
      <c r="F25" s="25">
        <v>3680.73</v>
      </c>
      <c r="G25" s="5">
        <f t="shared" si="1"/>
        <v>521156</v>
      </c>
      <c r="H25" s="59">
        <f t="shared" si="1"/>
        <v>21686.42</v>
      </c>
      <c r="I25" s="60">
        <v>3246279</v>
      </c>
      <c r="J25" s="59">
        <v>119470.34</v>
      </c>
      <c r="K25" s="59">
        <v>65242.77</v>
      </c>
    </row>
    <row r="26" spans="1:22" s="389" customFormat="1" ht="12" customHeight="1" x14ac:dyDescent="0.2">
      <c r="A26" s="508">
        <v>2560</v>
      </c>
      <c r="B26" s="164" t="s">
        <v>339</v>
      </c>
      <c r="C26" s="124">
        <v>344595</v>
      </c>
      <c r="D26" s="92">
        <v>15892.85</v>
      </c>
      <c r="E26" s="6">
        <v>134908</v>
      </c>
      <c r="F26" s="92">
        <v>3788.45</v>
      </c>
      <c r="G26" s="6">
        <v>479503</v>
      </c>
      <c r="H26" s="92">
        <v>19681.3</v>
      </c>
      <c r="I26" s="124">
        <v>3320398</v>
      </c>
      <c r="J26" s="165">
        <v>131137.78</v>
      </c>
      <c r="K26" s="165">
        <v>67586.7</v>
      </c>
    </row>
    <row r="27" spans="1:22" s="389" customFormat="1" ht="12" customHeight="1" x14ac:dyDescent="0.2">
      <c r="A27" s="510">
        <v>2561</v>
      </c>
      <c r="B27" s="166" t="s">
        <v>339</v>
      </c>
      <c r="C27" s="132">
        <v>315867</v>
      </c>
      <c r="D27" s="53">
        <v>15297.04</v>
      </c>
      <c r="E27" s="52">
        <v>118772</v>
      </c>
      <c r="F27" s="167">
        <v>3487.16</v>
      </c>
      <c r="G27" s="52">
        <v>434639</v>
      </c>
      <c r="H27" s="167">
        <v>18784.2</v>
      </c>
      <c r="I27" s="132">
        <v>3371717</v>
      </c>
      <c r="J27" s="167">
        <v>143457.57999999999</v>
      </c>
      <c r="K27" s="167">
        <v>73190.990000000005</v>
      </c>
    </row>
    <row r="28" spans="1:22" s="389" customFormat="1" ht="12" customHeight="1" x14ac:dyDescent="0.2">
      <c r="A28" s="510">
        <v>2562</v>
      </c>
      <c r="B28" s="166" t="s">
        <v>339</v>
      </c>
      <c r="C28" s="132"/>
      <c r="D28" s="167"/>
      <c r="E28" s="132"/>
      <c r="F28" s="167"/>
      <c r="G28" s="132">
        <v>534904</v>
      </c>
      <c r="H28" s="167">
        <v>26198.5</v>
      </c>
      <c r="I28" s="132">
        <v>3345438</v>
      </c>
      <c r="J28" s="167">
        <v>152046.28</v>
      </c>
      <c r="K28" s="167">
        <v>76947.47</v>
      </c>
    </row>
    <row r="29" spans="1:22" s="389" customFormat="1" ht="12" customHeight="1" x14ac:dyDescent="0.2">
      <c r="A29" s="510">
        <v>2563</v>
      </c>
      <c r="B29" s="166" t="s">
        <v>339</v>
      </c>
      <c r="C29" s="132"/>
      <c r="D29" s="167"/>
      <c r="E29" s="132"/>
      <c r="F29" s="167"/>
      <c r="G29" s="132">
        <v>581087</v>
      </c>
      <c r="H29" s="167">
        <v>32608.27</v>
      </c>
      <c r="I29" s="132">
        <v>3337654</v>
      </c>
      <c r="J29" s="167">
        <v>162942.93</v>
      </c>
      <c r="K29" s="167">
        <v>82260.217999999993</v>
      </c>
    </row>
    <row r="30" spans="1:22" s="389" customFormat="1" ht="12" customHeight="1" x14ac:dyDescent="0.2">
      <c r="A30" s="510">
        <v>2564</v>
      </c>
      <c r="B30" s="166" t="s">
        <v>339</v>
      </c>
      <c r="C30" s="132"/>
      <c r="D30" s="167"/>
      <c r="E30" s="132"/>
      <c r="F30" s="167"/>
      <c r="G30" s="132">
        <v>599366</v>
      </c>
      <c r="H30" s="167">
        <v>25670.3</v>
      </c>
      <c r="I30" s="132"/>
      <c r="J30" s="167">
        <v>164129.209</v>
      </c>
      <c r="K30" s="167">
        <v>80469.263343459999</v>
      </c>
    </row>
    <row r="31" spans="1:22" s="389" customFormat="1" ht="12" customHeight="1" x14ac:dyDescent="0.2">
      <c r="A31" s="510">
        <v>2565</v>
      </c>
      <c r="B31" s="166" t="s">
        <v>339</v>
      </c>
      <c r="C31" s="132"/>
      <c r="D31" s="167"/>
      <c r="E31" s="132"/>
      <c r="F31" s="167"/>
      <c r="G31" s="132">
        <v>638714</v>
      </c>
      <c r="H31" s="167">
        <v>39204.85</v>
      </c>
      <c r="I31" s="132"/>
      <c r="J31" s="167">
        <v>173764.72200000001</v>
      </c>
      <c r="K31" s="167">
        <v>87336.743000000002</v>
      </c>
    </row>
    <row r="32" spans="1:22" s="389" customFormat="1" ht="12" customHeight="1" x14ac:dyDescent="0.2">
      <c r="A32" s="512">
        <v>2566</v>
      </c>
      <c r="B32" s="168" t="s">
        <v>339</v>
      </c>
      <c r="C32" s="146"/>
      <c r="D32" s="169"/>
      <c r="E32" s="146"/>
      <c r="F32" s="169"/>
      <c r="G32" s="146">
        <v>750035</v>
      </c>
      <c r="H32" s="169">
        <v>45235.85</v>
      </c>
      <c r="I32" s="146"/>
      <c r="J32" s="169">
        <v>184221.30235178999</v>
      </c>
      <c r="K32" s="169">
        <v>93847.648523030002</v>
      </c>
      <c r="L32" s="449"/>
      <c r="M32" s="449"/>
      <c r="N32" s="449"/>
      <c r="O32" s="449"/>
      <c r="P32" s="449"/>
      <c r="Q32" s="449"/>
      <c r="R32" s="449"/>
      <c r="S32" s="449"/>
      <c r="T32" s="449"/>
      <c r="U32" s="449"/>
      <c r="V32" s="449"/>
    </row>
    <row r="33" spans="1:22" s="389" customFormat="1" ht="12" customHeight="1" x14ac:dyDescent="0.2">
      <c r="B33" s="385"/>
      <c r="C33" s="385"/>
      <c r="D33" s="385"/>
      <c r="E33" s="385"/>
      <c r="F33" s="385"/>
      <c r="G33" s="385"/>
      <c r="H33" s="385"/>
      <c r="I33" s="385"/>
      <c r="J33" s="385"/>
      <c r="K33" s="385"/>
      <c r="N33" s="449"/>
      <c r="O33" s="449"/>
      <c r="P33" s="449"/>
      <c r="Q33" s="449"/>
      <c r="R33" s="449"/>
      <c r="S33" s="449"/>
      <c r="T33" s="449"/>
      <c r="U33" s="449"/>
      <c r="V33" s="449"/>
    </row>
    <row r="34" spans="1:22" s="389" customFormat="1" ht="12" customHeight="1" x14ac:dyDescent="0.2">
      <c r="A34" s="449" t="s">
        <v>463</v>
      </c>
      <c r="B34" s="385"/>
      <c r="C34" s="385"/>
      <c r="D34" s="385"/>
      <c r="E34" s="385"/>
      <c r="F34" s="385"/>
      <c r="G34" s="385"/>
      <c r="H34" s="385"/>
      <c r="I34" s="385"/>
      <c r="J34" s="422"/>
      <c r="K34" s="385"/>
      <c r="N34" s="449"/>
      <c r="O34" s="449"/>
      <c r="P34" s="449"/>
      <c r="Q34" s="449"/>
      <c r="R34" s="449"/>
      <c r="S34" s="449"/>
      <c r="T34" s="449"/>
      <c r="U34" s="449"/>
      <c r="V34" s="449"/>
    </row>
    <row r="35" spans="1:22" s="389" customFormat="1" ht="12" customHeight="1" x14ac:dyDescent="0.2">
      <c r="A35" s="449" t="s">
        <v>311</v>
      </c>
      <c r="B35" s="385"/>
      <c r="C35" s="385"/>
      <c r="D35" s="385"/>
      <c r="E35" s="385"/>
      <c r="F35" s="385"/>
      <c r="G35" s="385"/>
      <c r="H35" s="385"/>
      <c r="I35" s="385"/>
      <c r="J35" s="385"/>
      <c r="K35" s="385"/>
      <c r="N35" s="449"/>
      <c r="O35" s="449"/>
      <c r="P35" s="449"/>
      <c r="Q35" s="449"/>
      <c r="R35" s="449"/>
      <c r="S35" s="449"/>
      <c r="T35" s="449"/>
      <c r="U35" s="449"/>
      <c r="V35" s="449"/>
    </row>
    <row r="36" spans="1:22" s="389" customFormat="1" ht="12" customHeight="1" x14ac:dyDescent="0.2">
      <c r="A36" s="479" t="s">
        <v>467</v>
      </c>
      <c r="B36" s="385"/>
      <c r="C36" s="385"/>
      <c r="D36" s="385"/>
      <c r="E36" s="385"/>
      <c r="F36" s="385"/>
      <c r="G36" s="385"/>
      <c r="H36" s="385"/>
      <c r="I36" s="385"/>
      <c r="J36" s="385"/>
      <c r="K36" s="385"/>
      <c r="N36" s="449"/>
      <c r="O36" s="449"/>
      <c r="P36" s="449"/>
      <c r="Q36" s="449"/>
      <c r="R36" s="449"/>
      <c r="S36" s="449"/>
      <c r="T36" s="449"/>
      <c r="U36" s="449"/>
      <c r="V36" s="449"/>
    </row>
    <row r="37" spans="1:22" s="389" customFormat="1" ht="12" customHeight="1" x14ac:dyDescent="0.2">
      <c r="A37" s="479" t="s">
        <v>468</v>
      </c>
      <c r="B37" s="425"/>
      <c r="C37" s="385"/>
      <c r="D37" s="385"/>
      <c r="E37" s="385"/>
      <c r="F37" s="385"/>
      <c r="G37" s="385"/>
      <c r="H37" s="385"/>
      <c r="I37" s="385"/>
      <c r="J37" s="385"/>
      <c r="K37" s="385"/>
      <c r="N37" s="449"/>
      <c r="O37" s="449"/>
      <c r="P37" s="449"/>
      <c r="Q37" s="449"/>
      <c r="R37" s="449"/>
      <c r="S37" s="449"/>
      <c r="T37" s="449"/>
      <c r="U37" s="449"/>
      <c r="V37" s="449"/>
    </row>
    <row r="38" spans="1:22" s="389" customFormat="1" ht="17.25" customHeight="1" x14ac:dyDescent="0.2">
      <c r="A38" s="479" t="s">
        <v>469</v>
      </c>
      <c r="B38" s="425"/>
      <c r="C38" s="385"/>
      <c r="D38" s="385"/>
      <c r="E38" s="385"/>
      <c r="F38" s="385"/>
      <c r="G38" s="385"/>
      <c r="H38" s="385"/>
      <c r="I38" s="385"/>
      <c r="J38" s="385"/>
      <c r="K38" s="385"/>
      <c r="N38" s="449"/>
      <c r="O38" s="449"/>
      <c r="P38" s="449"/>
      <c r="Q38" s="449"/>
      <c r="R38" s="449"/>
      <c r="S38" s="449"/>
      <c r="T38" s="449"/>
      <c r="U38" s="449"/>
      <c r="V38" s="449"/>
    </row>
    <row r="39" spans="1:22" x14ac:dyDescent="0.2">
      <c r="A39" s="479" t="s">
        <v>486</v>
      </c>
    </row>
    <row r="40" spans="1:22" x14ac:dyDescent="0.2">
      <c r="A40" s="479"/>
    </row>
    <row r="41" spans="1:22" x14ac:dyDescent="0.2">
      <c r="A41" s="479"/>
    </row>
    <row r="42" spans="1:22" x14ac:dyDescent="0.2">
      <c r="A42" s="479"/>
    </row>
  </sheetData>
  <mergeCells count="7">
    <mergeCell ref="I3:J3"/>
    <mergeCell ref="K3:K4"/>
    <mergeCell ref="A3:A4"/>
    <mergeCell ref="B3:B4"/>
    <mergeCell ref="C3:D3"/>
    <mergeCell ref="E3:F3"/>
    <mergeCell ref="G3:H3"/>
  </mergeCells>
  <pageMargins left="0" right="0" top="0.78740157480314965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5"/>
  <sheetViews>
    <sheetView zoomScaleNormal="100" workbookViewId="0">
      <pane xSplit="1" ySplit="3" topLeftCell="N4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41.375" style="385" customWidth="1"/>
    <col min="2" max="17" width="9.75" style="385" customWidth="1"/>
    <col min="18" max="22" width="9.75" style="13" customWidth="1"/>
    <col min="23" max="23" width="10.625" bestFit="1" customWidth="1"/>
    <col min="24" max="24" width="9.125" bestFit="1" customWidth="1"/>
    <col min="16369" max="16370" width="9.125"/>
    <col min="16371" max="16384" width="9.125" customWidth="1"/>
  </cols>
  <sheetData>
    <row r="1" spans="1:24" ht="12" customHeight="1" x14ac:dyDescent="0.2">
      <c r="A1" s="405" t="s">
        <v>417</v>
      </c>
      <c r="B1" s="405"/>
    </row>
    <row r="2" spans="1:24" s="389" customFormat="1" ht="12" customHeight="1" x14ac:dyDescent="0.2">
      <c r="A2" s="385"/>
      <c r="B2" s="385"/>
      <c r="C2" s="302"/>
      <c r="D2" s="302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303"/>
      <c r="X2" s="303"/>
    </row>
    <row r="3" spans="1:24" s="389" customFormat="1" ht="12" customHeight="1" x14ac:dyDescent="0.2">
      <c r="A3" s="414" t="s">
        <v>0</v>
      </c>
      <c r="B3" s="414">
        <v>2546</v>
      </c>
      <c r="C3" s="708">
        <v>2547</v>
      </c>
      <c r="D3" s="708">
        <v>2548</v>
      </c>
      <c r="E3" s="708">
        <v>2549</v>
      </c>
      <c r="F3" s="708">
        <v>2550</v>
      </c>
      <c r="G3" s="708">
        <v>2551</v>
      </c>
      <c r="H3" s="708">
        <v>2552</v>
      </c>
      <c r="I3" s="708">
        <v>2553</v>
      </c>
      <c r="J3" s="708">
        <v>2554</v>
      </c>
      <c r="K3" s="708">
        <v>2555</v>
      </c>
      <c r="L3" s="708">
        <v>2556</v>
      </c>
      <c r="M3" s="708">
        <v>2557</v>
      </c>
      <c r="N3" s="708">
        <v>2558</v>
      </c>
      <c r="O3" s="708">
        <v>2559</v>
      </c>
      <c r="P3" s="708">
        <v>2560</v>
      </c>
      <c r="Q3" s="708">
        <v>2561</v>
      </c>
      <c r="R3" s="708">
        <v>2562</v>
      </c>
      <c r="S3" s="708">
        <v>2563</v>
      </c>
      <c r="T3" s="708">
        <v>2564</v>
      </c>
      <c r="U3" s="708">
        <v>2565</v>
      </c>
      <c r="V3" s="708">
        <v>2566</v>
      </c>
      <c r="W3" s="303"/>
      <c r="X3" s="303"/>
    </row>
    <row r="4" spans="1:24" s="389" customFormat="1" ht="12" customHeight="1" x14ac:dyDescent="0.2">
      <c r="A4" s="709" t="s">
        <v>249</v>
      </c>
      <c r="B4" s="304">
        <v>934599</v>
      </c>
      <c r="C4" s="305">
        <v>993854</v>
      </c>
      <c r="D4" s="305">
        <v>972463</v>
      </c>
      <c r="E4" s="305">
        <v>974150</v>
      </c>
      <c r="F4" s="305">
        <v>965116</v>
      </c>
      <c r="G4" s="305">
        <v>983712</v>
      </c>
      <c r="H4" s="305">
        <v>983386</v>
      </c>
      <c r="I4" s="305">
        <v>935410</v>
      </c>
      <c r="J4" s="305">
        <v>855836</v>
      </c>
      <c r="K4" s="305">
        <v>835929.44630702527</v>
      </c>
      <c r="L4" s="305">
        <v>824211</v>
      </c>
      <c r="M4" s="305">
        <v>796012</v>
      </c>
      <c r="N4" s="305">
        <v>798159</v>
      </c>
      <c r="O4" s="305">
        <v>803315</v>
      </c>
      <c r="P4" s="305">
        <v>812934</v>
      </c>
      <c r="Q4" s="7">
        <v>797031</v>
      </c>
      <c r="R4" s="7">
        <v>793613</v>
      </c>
      <c r="S4" s="7">
        <v>788350</v>
      </c>
      <c r="T4" s="7">
        <v>774635</v>
      </c>
      <c r="U4" s="7">
        <v>773201</v>
      </c>
      <c r="V4" s="7">
        <v>773227</v>
      </c>
      <c r="W4" s="303"/>
      <c r="X4" s="303"/>
    </row>
    <row r="5" spans="1:24" s="389" customFormat="1" ht="12" customHeight="1" x14ac:dyDescent="0.2">
      <c r="A5" s="710" t="s">
        <v>265</v>
      </c>
      <c r="B5" s="306">
        <v>890856</v>
      </c>
      <c r="C5" s="4">
        <v>965228</v>
      </c>
      <c r="D5" s="287">
        <v>955304</v>
      </c>
      <c r="E5" s="287">
        <v>958021</v>
      </c>
      <c r="F5" s="287">
        <v>959973</v>
      </c>
      <c r="G5" s="287">
        <v>978512</v>
      </c>
      <c r="H5" s="287">
        <v>975604</v>
      </c>
      <c r="I5" s="287">
        <v>938143</v>
      </c>
      <c r="J5" s="287">
        <v>851808</v>
      </c>
      <c r="K5" s="287">
        <v>828076</v>
      </c>
      <c r="L5" s="287">
        <v>813304</v>
      </c>
      <c r="M5" s="287">
        <v>787026</v>
      </c>
      <c r="N5" s="287">
        <v>803295</v>
      </c>
      <c r="O5" s="287">
        <v>797370</v>
      </c>
      <c r="P5" s="287">
        <v>809520</v>
      </c>
      <c r="Q5" s="287">
        <v>793310</v>
      </c>
      <c r="R5" s="287">
        <v>790042</v>
      </c>
      <c r="S5" s="287">
        <v>783188</v>
      </c>
      <c r="T5" s="287">
        <v>771500</v>
      </c>
      <c r="U5" s="287">
        <v>768640</v>
      </c>
      <c r="V5" s="287">
        <v>760775</v>
      </c>
    </row>
    <row r="6" spans="1:24" s="389" customFormat="1" ht="12" customHeight="1" x14ac:dyDescent="0.2">
      <c r="A6" s="711" t="s">
        <v>250</v>
      </c>
      <c r="B6" s="307">
        <v>659649</v>
      </c>
      <c r="C6" s="308">
        <v>782684</v>
      </c>
      <c r="D6" s="308">
        <v>787454</v>
      </c>
      <c r="E6" s="308">
        <v>848438</v>
      </c>
      <c r="F6" s="308">
        <v>871893</v>
      </c>
      <c r="G6" s="308">
        <v>864527</v>
      </c>
      <c r="H6" s="308">
        <v>862788</v>
      </c>
      <c r="I6" s="308">
        <v>866114</v>
      </c>
      <c r="J6" s="288">
        <v>899488</v>
      </c>
      <c r="K6" s="288">
        <v>898609.73305411811</v>
      </c>
      <c r="L6" s="288">
        <v>846155</v>
      </c>
      <c r="M6" s="309">
        <v>778805</v>
      </c>
      <c r="N6" s="309">
        <v>772359</v>
      </c>
      <c r="O6" s="309">
        <v>769301</v>
      </c>
      <c r="P6" s="309">
        <v>739738</v>
      </c>
      <c r="Q6" s="288">
        <v>739674</v>
      </c>
      <c r="R6" s="288">
        <v>731569</v>
      </c>
      <c r="S6" s="288">
        <v>741904</v>
      </c>
      <c r="T6" s="288">
        <v>733712</v>
      </c>
      <c r="U6" s="288">
        <v>742991</v>
      </c>
      <c r="V6" s="288">
        <v>742966</v>
      </c>
    </row>
    <row r="7" spans="1:24" s="389" customFormat="1" ht="12" customHeight="1" x14ac:dyDescent="0.2">
      <c r="A7" s="712" t="s">
        <v>266</v>
      </c>
      <c r="B7" s="310">
        <v>622415</v>
      </c>
      <c r="C7" s="5">
        <v>648036</v>
      </c>
      <c r="D7" s="163">
        <v>701043</v>
      </c>
      <c r="E7" s="163">
        <v>744079</v>
      </c>
      <c r="F7" s="163">
        <v>769305</v>
      </c>
      <c r="G7" s="163">
        <v>741688</v>
      </c>
      <c r="H7" s="163">
        <v>761623</v>
      </c>
      <c r="I7" s="163">
        <v>779817</v>
      </c>
      <c r="J7" s="163">
        <v>804187</v>
      </c>
      <c r="K7" s="163">
        <v>798769</v>
      </c>
      <c r="L7" s="163">
        <v>757004</v>
      </c>
      <c r="M7" s="163">
        <v>692228</v>
      </c>
      <c r="N7" s="163">
        <v>705233</v>
      </c>
      <c r="O7" s="163">
        <v>696833</v>
      </c>
      <c r="P7" s="163">
        <v>674127</v>
      </c>
      <c r="Q7" s="163">
        <v>679130</v>
      </c>
      <c r="R7" s="163">
        <v>679933</v>
      </c>
      <c r="S7" s="163">
        <v>708606</v>
      </c>
      <c r="T7" s="163">
        <v>707595</v>
      </c>
      <c r="U7" s="163">
        <v>707897</v>
      </c>
      <c r="V7" s="163">
        <v>713415</v>
      </c>
    </row>
    <row r="8" spans="1:24" s="389" customFormat="1" ht="12" customHeight="1" x14ac:dyDescent="0.2">
      <c r="A8" s="712" t="s">
        <v>267</v>
      </c>
      <c r="B8" s="310"/>
      <c r="C8" s="5"/>
      <c r="D8" s="5">
        <v>395375</v>
      </c>
      <c r="E8" s="163">
        <v>412537</v>
      </c>
      <c r="F8" s="163">
        <v>438742</v>
      </c>
      <c r="G8" s="163">
        <v>442050</v>
      </c>
      <c r="H8" s="163">
        <v>465942</v>
      </c>
      <c r="I8" s="163">
        <v>488437</v>
      </c>
      <c r="J8" s="163">
        <v>510274</v>
      </c>
      <c r="K8" s="163">
        <v>518362</v>
      </c>
      <c r="L8" s="163">
        <v>506885</v>
      </c>
      <c r="M8" s="163">
        <v>459545</v>
      </c>
      <c r="N8" s="163">
        <v>453041</v>
      </c>
      <c r="O8" s="163">
        <v>448460</v>
      </c>
      <c r="P8" s="163">
        <v>429937</v>
      </c>
      <c r="Q8" s="163">
        <v>431366</v>
      </c>
      <c r="R8" s="163">
        <v>434143</v>
      </c>
      <c r="S8" s="163">
        <v>455611</v>
      </c>
      <c r="T8" s="163">
        <v>471939</v>
      </c>
      <c r="U8" s="163">
        <v>484598</v>
      </c>
      <c r="V8" s="163">
        <v>493467</v>
      </c>
    </row>
    <row r="9" spans="1:24" s="389" customFormat="1" ht="12" customHeight="1" x14ac:dyDescent="0.2">
      <c r="A9" s="713" t="s">
        <v>268</v>
      </c>
      <c r="B9" s="311"/>
      <c r="C9" s="6"/>
      <c r="D9" s="6">
        <v>305668</v>
      </c>
      <c r="E9" s="180">
        <v>330803</v>
      </c>
      <c r="F9" s="180">
        <v>329525</v>
      </c>
      <c r="G9" s="180">
        <v>299638</v>
      </c>
      <c r="H9" s="180">
        <v>295681</v>
      </c>
      <c r="I9" s="180">
        <v>291380</v>
      </c>
      <c r="J9" s="287">
        <v>293913</v>
      </c>
      <c r="K9" s="287">
        <v>280407</v>
      </c>
      <c r="L9" s="287">
        <v>250119</v>
      </c>
      <c r="M9" s="287">
        <v>232683</v>
      </c>
      <c r="N9" s="287">
        <v>252192</v>
      </c>
      <c r="O9" s="287">
        <v>248373</v>
      </c>
      <c r="P9" s="287">
        <v>244190</v>
      </c>
      <c r="Q9" s="287">
        <v>247764</v>
      </c>
      <c r="R9" s="287">
        <v>245790</v>
      </c>
      <c r="S9" s="287">
        <v>252995</v>
      </c>
      <c r="T9" s="287">
        <v>235656</v>
      </c>
      <c r="U9" s="287">
        <v>223299</v>
      </c>
      <c r="V9" s="287">
        <v>219948</v>
      </c>
    </row>
    <row r="10" spans="1:24" s="389" customFormat="1" ht="12" customHeight="1" x14ac:dyDescent="0.2">
      <c r="A10" s="711" t="s">
        <v>252</v>
      </c>
      <c r="B10" s="307">
        <v>546431</v>
      </c>
      <c r="C10" s="308">
        <v>595645</v>
      </c>
      <c r="D10" s="308">
        <v>501026</v>
      </c>
      <c r="E10" s="308">
        <v>491378</v>
      </c>
      <c r="F10" s="308">
        <v>520879</v>
      </c>
      <c r="G10" s="308">
        <v>542995</v>
      </c>
      <c r="H10" s="308">
        <v>576882</v>
      </c>
      <c r="I10" s="309">
        <v>607524</v>
      </c>
      <c r="J10" s="309">
        <v>624720</v>
      </c>
      <c r="K10" s="309">
        <v>638024.13931357255</v>
      </c>
      <c r="L10" s="309">
        <v>651721</v>
      </c>
      <c r="M10" s="309">
        <v>686891</v>
      </c>
      <c r="N10" s="309">
        <v>686324</v>
      </c>
      <c r="O10" s="309">
        <v>666637</v>
      </c>
      <c r="P10" s="309">
        <v>897870</v>
      </c>
      <c r="Q10" s="312">
        <v>596303</v>
      </c>
      <c r="R10" s="312">
        <v>580416</v>
      </c>
      <c r="S10" s="312">
        <v>565099</v>
      </c>
      <c r="T10" s="312">
        <v>577578</v>
      </c>
      <c r="U10" s="312">
        <v>593995</v>
      </c>
      <c r="V10" s="312">
        <v>594024</v>
      </c>
    </row>
    <row r="11" spans="1:24" s="389" customFormat="1" ht="12" customHeight="1" x14ac:dyDescent="0.2">
      <c r="A11" s="712" t="s">
        <v>269</v>
      </c>
      <c r="B11" s="310">
        <v>469615</v>
      </c>
      <c r="C11" s="5">
        <v>655723</v>
      </c>
      <c r="D11" s="163">
        <v>571421</v>
      </c>
      <c r="E11" s="163">
        <v>631126</v>
      </c>
      <c r="F11" s="163">
        <v>607594</v>
      </c>
      <c r="G11" s="163">
        <v>603442</v>
      </c>
      <c r="H11" s="163">
        <v>730107</v>
      </c>
      <c r="I11" s="163">
        <v>815192</v>
      </c>
      <c r="J11" s="163">
        <v>792904</v>
      </c>
      <c r="K11" s="163">
        <v>659606</v>
      </c>
      <c r="L11" s="163">
        <v>624343</v>
      </c>
      <c r="M11" s="163">
        <v>651538</v>
      </c>
      <c r="N11" s="163">
        <v>587533</v>
      </c>
      <c r="O11" s="163">
        <v>541720</v>
      </c>
      <c r="P11" s="163">
        <v>498557</v>
      </c>
      <c r="Q11" s="180">
        <v>511751</v>
      </c>
      <c r="R11" s="180">
        <v>498575</v>
      </c>
      <c r="S11" s="180">
        <v>549983</v>
      </c>
      <c r="T11" s="180">
        <f>SUM(T12:T13)</f>
        <v>492811</v>
      </c>
      <c r="U11" s="180">
        <v>520577</v>
      </c>
      <c r="V11" s="180">
        <v>532985</v>
      </c>
    </row>
    <row r="12" spans="1:24" s="389" customFormat="1" ht="12" customHeight="1" x14ac:dyDescent="0.2">
      <c r="A12" s="712" t="s">
        <v>270</v>
      </c>
      <c r="B12" s="310"/>
      <c r="C12" s="5"/>
      <c r="D12" s="5">
        <v>200759</v>
      </c>
      <c r="E12" s="163">
        <v>207871</v>
      </c>
      <c r="F12" s="163">
        <v>205860</v>
      </c>
      <c r="G12" s="163">
        <v>191979</v>
      </c>
      <c r="H12" s="163">
        <v>183442</v>
      </c>
      <c r="I12" s="163">
        <v>188186</v>
      </c>
      <c r="J12" s="163">
        <v>186114</v>
      </c>
      <c r="K12" s="163">
        <v>159818</v>
      </c>
      <c r="L12" s="163">
        <v>145229</v>
      </c>
      <c r="M12" s="163">
        <v>149223</v>
      </c>
      <c r="N12" s="163">
        <v>170440</v>
      </c>
      <c r="O12" s="163">
        <v>167975</v>
      </c>
      <c r="P12" s="163">
        <v>165869</v>
      </c>
      <c r="Q12" s="163">
        <v>179143</v>
      </c>
      <c r="R12" s="163">
        <v>180582</v>
      </c>
      <c r="S12" s="163">
        <v>183788</v>
      </c>
      <c r="T12" s="163">
        <v>172415</v>
      </c>
      <c r="U12" s="163">
        <v>171013</v>
      </c>
      <c r="V12" s="163">
        <v>180362</v>
      </c>
    </row>
    <row r="13" spans="1:24" s="389" customFormat="1" ht="12" customHeight="1" x14ac:dyDescent="0.2">
      <c r="A13" s="710" t="s">
        <v>271</v>
      </c>
      <c r="B13" s="306"/>
      <c r="C13" s="4"/>
      <c r="D13" s="4">
        <v>370662</v>
      </c>
      <c r="E13" s="287">
        <v>423255</v>
      </c>
      <c r="F13" s="287">
        <v>401734</v>
      </c>
      <c r="G13" s="287">
        <v>411463</v>
      </c>
      <c r="H13" s="287">
        <v>546665</v>
      </c>
      <c r="I13" s="287">
        <v>627006</v>
      </c>
      <c r="J13" s="180">
        <v>606790</v>
      </c>
      <c r="K13" s="180">
        <v>499788</v>
      </c>
      <c r="L13" s="180">
        <v>479114</v>
      </c>
      <c r="M13" s="180">
        <v>502334</v>
      </c>
      <c r="N13" s="180">
        <v>417093</v>
      </c>
      <c r="O13" s="180">
        <v>373745</v>
      </c>
      <c r="P13" s="180">
        <v>332688</v>
      </c>
      <c r="Q13" s="180">
        <v>332608</v>
      </c>
      <c r="R13" s="180">
        <v>317993</v>
      </c>
      <c r="S13" s="180">
        <v>366195</v>
      </c>
      <c r="T13" s="180">
        <v>320396</v>
      </c>
      <c r="U13" s="180">
        <v>349564</v>
      </c>
      <c r="V13" s="180">
        <v>352623</v>
      </c>
    </row>
    <row r="14" spans="1:24" s="389" customFormat="1" ht="12" customHeight="1" x14ac:dyDescent="0.2">
      <c r="A14" s="702" t="s">
        <v>251</v>
      </c>
      <c r="B14" s="702"/>
      <c r="C14" s="7"/>
      <c r="D14" s="7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3"/>
      <c r="R14" s="313"/>
      <c r="S14" s="313"/>
      <c r="T14" s="313"/>
      <c r="U14" s="313"/>
      <c r="V14" s="313"/>
    </row>
    <row r="15" spans="1:24" s="389" customFormat="1" ht="12" customHeight="1" x14ac:dyDescent="0.2">
      <c r="A15" s="713" t="s">
        <v>272</v>
      </c>
      <c r="B15" s="212">
        <f>B5/B4*100</f>
        <v>95.319596960835611</v>
      </c>
      <c r="C15" s="212">
        <f>C5/C4*100</f>
        <v>97.119697661829605</v>
      </c>
      <c r="D15" s="212">
        <f t="shared" ref="D15:E15" si="0">D5/D4*100</f>
        <v>98.235511273950777</v>
      </c>
      <c r="E15" s="212">
        <f t="shared" si="0"/>
        <v>98.344300159113075</v>
      </c>
      <c r="F15" s="212">
        <f t="shared" ref="F15:G15" si="1">F5/F4*100</f>
        <v>99.467110689285022</v>
      </c>
      <c r="G15" s="212">
        <f t="shared" si="1"/>
        <v>99.4713900003253</v>
      </c>
      <c r="H15" s="212">
        <f t="shared" ref="H15:I15" si="2">H5/H4*100</f>
        <v>99.20865255352426</v>
      </c>
      <c r="I15" s="212">
        <f t="shared" si="2"/>
        <v>100.29217134732365</v>
      </c>
      <c r="J15" s="212">
        <f t="shared" ref="J15:K15" si="3">J5/J4*100</f>
        <v>99.529349080898683</v>
      </c>
      <c r="K15" s="212">
        <f t="shared" si="3"/>
        <v>99.060513259615362</v>
      </c>
      <c r="L15" s="212">
        <f t="shared" ref="L15:M15" si="4">L5/L4*100</f>
        <v>98.676673812895004</v>
      </c>
      <c r="M15" s="212">
        <f t="shared" si="4"/>
        <v>98.871122545891268</v>
      </c>
      <c r="N15" s="212">
        <f t="shared" ref="N15:S15" si="5">N5/N4*100</f>
        <v>100.6434808102145</v>
      </c>
      <c r="O15" s="212">
        <f t="shared" si="5"/>
        <v>99.259941616924863</v>
      </c>
      <c r="P15" s="212">
        <f t="shared" si="5"/>
        <v>99.580039708020578</v>
      </c>
      <c r="Q15" s="212">
        <f t="shared" si="5"/>
        <v>99.533142374637876</v>
      </c>
      <c r="R15" s="212">
        <f t="shared" si="5"/>
        <v>99.550032572551103</v>
      </c>
      <c r="S15" s="212">
        <f t="shared" si="5"/>
        <v>99.34521468890722</v>
      </c>
      <c r="T15" s="212">
        <f t="shared" ref="T15" si="6">T5/T4*100</f>
        <v>99.595293267151632</v>
      </c>
      <c r="U15" s="212">
        <f t="shared" ref="U15:V15" si="7">U5/U4*100</f>
        <v>99.410114575640733</v>
      </c>
      <c r="V15" s="212">
        <f t="shared" si="7"/>
        <v>98.389606157053493</v>
      </c>
    </row>
    <row r="16" spans="1:24" s="389" customFormat="1" ht="12" customHeight="1" x14ac:dyDescent="0.2">
      <c r="A16" s="712" t="s">
        <v>273</v>
      </c>
      <c r="B16" s="31">
        <f>B7/B6*100</f>
        <v>94.355482991712265</v>
      </c>
      <c r="C16" s="31">
        <f>C7/C6*100</f>
        <v>82.796633123968292</v>
      </c>
      <c r="D16" s="31">
        <f t="shared" ref="D16:E16" si="8">D7/D6*100</f>
        <v>89.026533613392019</v>
      </c>
      <c r="E16" s="31">
        <f t="shared" si="8"/>
        <v>87.699867285529407</v>
      </c>
      <c r="F16" s="31">
        <f t="shared" ref="F16:G16" si="9">F7/F6*100</f>
        <v>88.2338773221026</v>
      </c>
      <c r="G16" s="31">
        <f t="shared" si="9"/>
        <v>85.791189864515502</v>
      </c>
      <c r="H16" s="31">
        <f t="shared" ref="H16:I16" si="10">H7/H6*100</f>
        <v>88.274639888361918</v>
      </c>
      <c r="I16" s="31">
        <f t="shared" si="10"/>
        <v>90.036300071353196</v>
      </c>
      <c r="J16" s="31">
        <f t="shared" ref="J16:K16" si="11">J7/J6*100</f>
        <v>89.404972606638438</v>
      </c>
      <c r="K16" s="31">
        <f t="shared" si="11"/>
        <v>88.889422250659592</v>
      </c>
      <c r="L16" s="31">
        <f t="shared" ref="L16:M16" si="12">L7/L6*100</f>
        <v>89.463987094563052</v>
      </c>
      <c r="M16" s="31">
        <f t="shared" si="12"/>
        <v>88.883353342621064</v>
      </c>
      <c r="N16" s="31">
        <f t="shared" ref="N16:S16" si="13">N7/N6*100</f>
        <v>91.308963836765017</v>
      </c>
      <c r="O16" s="31">
        <f t="shared" si="13"/>
        <v>90.580020044169956</v>
      </c>
      <c r="P16" s="31">
        <f t="shared" si="13"/>
        <v>91.130508369179353</v>
      </c>
      <c r="Q16" s="31">
        <f t="shared" si="13"/>
        <v>91.814772453810733</v>
      </c>
      <c r="R16" s="31">
        <f t="shared" si="13"/>
        <v>92.941745754672496</v>
      </c>
      <c r="S16" s="31">
        <f t="shared" si="13"/>
        <v>95.511818240634909</v>
      </c>
      <c r="T16" s="31">
        <f t="shared" ref="T16" si="14">T7/T6*100</f>
        <v>96.440428942146241</v>
      </c>
      <c r="U16" s="31">
        <f t="shared" ref="U16:V16" si="15">U7/U6*100</f>
        <v>95.276658802058165</v>
      </c>
      <c r="V16" s="31">
        <f t="shared" si="15"/>
        <v>96.02256361663926</v>
      </c>
    </row>
    <row r="17" spans="1:22" s="389" customFormat="1" ht="12" customHeight="1" x14ac:dyDescent="0.2">
      <c r="A17" s="712" t="s">
        <v>508</v>
      </c>
      <c r="B17" s="31"/>
      <c r="C17" s="31"/>
      <c r="D17" s="31">
        <f t="shared" ref="D17:E17" si="16">D8/D6*100</f>
        <v>50.20928206600005</v>
      </c>
      <c r="E17" s="31">
        <f t="shared" si="16"/>
        <v>48.623116833522303</v>
      </c>
      <c r="F17" s="31">
        <f t="shared" ref="F17:G17" si="17">F8/F6*100</f>
        <v>50.320624205034335</v>
      </c>
      <c r="G17" s="31">
        <f t="shared" si="17"/>
        <v>51.132006287831381</v>
      </c>
      <c r="H17" s="31">
        <f t="shared" ref="H17:I17" si="18">H8/H6*100</f>
        <v>54.004228153381831</v>
      </c>
      <c r="I17" s="31">
        <f t="shared" si="18"/>
        <v>56.39407745400721</v>
      </c>
      <c r="J17" s="31">
        <f t="shared" ref="J17:K17" si="19">J8/J6*100</f>
        <v>56.729383827243943</v>
      </c>
      <c r="K17" s="31">
        <f t="shared" si="19"/>
        <v>57.684885989186363</v>
      </c>
      <c r="L17" s="31">
        <f t="shared" ref="L17:M17" si="20">L8/L6*100</f>
        <v>59.904509221123789</v>
      </c>
      <c r="M17" s="31">
        <f t="shared" si="20"/>
        <v>59.006426512413249</v>
      </c>
      <c r="N17" s="31">
        <f t="shared" ref="N17:S17" si="21">N8/N6*100</f>
        <v>58.656790430356864</v>
      </c>
      <c r="O17" s="31">
        <f t="shared" si="21"/>
        <v>58.294477714184701</v>
      </c>
      <c r="P17" s="31">
        <f t="shared" si="21"/>
        <v>58.120172277211658</v>
      </c>
      <c r="Q17" s="31">
        <f t="shared" si="21"/>
        <v>58.318394319659738</v>
      </c>
      <c r="R17" s="31">
        <f t="shared" si="21"/>
        <v>59.344094678697431</v>
      </c>
      <c r="S17" s="31">
        <f t="shared" si="21"/>
        <v>61.411045094783155</v>
      </c>
      <c r="T17" s="31">
        <f t="shared" ref="T17" si="22">T8/T6*100</f>
        <v>64.322104585995604</v>
      </c>
      <c r="U17" s="31">
        <f t="shared" ref="U17:V17" si="23">U8/U6*100</f>
        <v>65.222593544201743</v>
      </c>
      <c r="V17" s="31">
        <f t="shared" si="23"/>
        <v>66.418517132681714</v>
      </c>
    </row>
    <row r="18" spans="1:22" s="389" customFormat="1" ht="12" customHeight="1" x14ac:dyDescent="0.2">
      <c r="A18" s="712" t="s">
        <v>509</v>
      </c>
      <c r="B18" s="31"/>
      <c r="C18" s="31"/>
      <c r="D18" s="31">
        <f t="shared" ref="D18:E18" si="24">D9/D6*100</f>
        <v>38.817251547391976</v>
      </c>
      <c r="E18" s="31">
        <f t="shared" si="24"/>
        <v>38.989649214203041</v>
      </c>
      <c r="F18" s="31">
        <f t="shared" ref="F18:G18" si="25">F9/F6*100</f>
        <v>37.794201811460809</v>
      </c>
      <c r="G18" s="31">
        <f t="shared" si="25"/>
        <v>34.659183576684129</v>
      </c>
      <c r="H18" s="31">
        <f t="shared" ref="H18:I18" si="26">H9/H6*100</f>
        <v>34.270411734980087</v>
      </c>
      <c r="I18" s="31">
        <f t="shared" si="26"/>
        <v>33.642222617345986</v>
      </c>
      <c r="J18" s="31">
        <f t="shared" ref="J18:K18" si="27">J9/J6*100</f>
        <v>32.675588779394502</v>
      </c>
      <c r="K18" s="31">
        <f t="shared" si="27"/>
        <v>31.204536261473219</v>
      </c>
      <c r="L18" s="31">
        <f t="shared" ref="L18:M18" si="28">L9/L6*100</f>
        <v>29.559477873439267</v>
      </c>
      <c r="M18" s="31">
        <f t="shared" si="28"/>
        <v>29.876926830207818</v>
      </c>
      <c r="N18" s="31">
        <f t="shared" ref="N18:S18" si="29">N9/N6*100</f>
        <v>32.65217340640816</v>
      </c>
      <c r="O18" s="31">
        <f t="shared" si="29"/>
        <v>32.285542329985276</v>
      </c>
      <c r="P18" s="31">
        <f t="shared" si="29"/>
        <v>33.010336091967694</v>
      </c>
      <c r="Q18" s="31">
        <f t="shared" si="29"/>
        <v>33.496378134150987</v>
      </c>
      <c r="R18" s="31">
        <f t="shared" si="29"/>
        <v>33.597651075975058</v>
      </c>
      <c r="S18" s="31">
        <f t="shared" si="29"/>
        <v>34.100773145851754</v>
      </c>
      <c r="T18" s="31">
        <f t="shared" ref="T18" si="30">T9/T6*100</f>
        <v>32.118324356150637</v>
      </c>
      <c r="U18" s="31">
        <f t="shared" ref="U18:V18" si="31">U9/U6*100</f>
        <v>30.054065257856422</v>
      </c>
      <c r="V18" s="31">
        <f t="shared" si="31"/>
        <v>29.604046483957543</v>
      </c>
    </row>
    <row r="19" spans="1:22" s="389" customFormat="1" ht="12" customHeight="1" x14ac:dyDescent="0.2">
      <c r="A19" s="712" t="s">
        <v>274</v>
      </c>
      <c r="B19" s="31">
        <f>B11/B10*100</f>
        <v>85.942232413607584</v>
      </c>
      <c r="C19" s="31">
        <f>C11/C10*100</f>
        <v>110.08620906748148</v>
      </c>
      <c r="D19" s="31">
        <f t="shared" ref="D19:E19" si="32">D11/D10*100</f>
        <v>114.05016905310303</v>
      </c>
      <c r="E19" s="31">
        <f t="shared" si="32"/>
        <v>128.44001969970165</v>
      </c>
      <c r="F19" s="31">
        <f t="shared" ref="F19:G19" si="33">F11/F10*100</f>
        <v>116.64782031911443</v>
      </c>
      <c r="G19" s="31">
        <f t="shared" si="33"/>
        <v>111.13214670484994</v>
      </c>
      <c r="H19" s="31">
        <f t="shared" ref="H19:I19" si="34">H11/H10*100</f>
        <v>126.56089113544884</v>
      </c>
      <c r="I19" s="31">
        <f t="shared" si="34"/>
        <v>134.18268249484794</v>
      </c>
      <c r="J19" s="31">
        <f t="shared" ref="J19:K19" si="35">J11/J10*100</f>
        <v>126.9215008323729</v>
      </c>
      <c r="K19" s="31">
        <f t="shared" si="35"/>
        <v>103.38260880060848</v>
      </c>
      <c r="L19" s="31">
        <f t="shared" ref="L19:M19" si="36">L11/L10*100</f>
        <v>95.79912263069626</v>
      </c>
      <c r="M19" s="31">
        <f t="shared" si="36"/>
        <v>94.853186313403441</v>
      </c>
      <c r="N19" s="31">
        <f t="shared" ref="N19:S19" si="37">N11/N10*100</f>
        <v>85.605778029035847</v>
      </c>
      <c r="O19" s="31">
        <f t="shared" si="37"/>
        <v>81.26161614191831</v>
      </c>
      <c r="P19" s="31">
        <f t="shared" si="37"/>
        <v>55.526635259001857</v>
      </c>
      <c r="Q19" s="31">
        <f t="shared" si="37"/>
        <v>85.820631457497271</v>
      </c>
      <c r="R19" s="31">
        <f t="shared" si="37"/>
        <v>85.89959615172566</v>
      </c>
      <c r="S19" s="31">
        <f t="shared" si="37"/>
        <v>97.325070474377057</v>
      </c>
      <c r="T19" s="31">
        <f t="shared" ref="T19" si="38">T11/T10*100</f>
        <v>85.323713853366996</v>
      </c>
      <c r="U19" s="31">
        <f t="shared" ref="U19:V19" si="39">U11/U10*100</f>
        <v>87.639963299354378</v>
      </c>
      <c r="V19" s="31">
        <f t="shared" si="39"/>
        <v>89.724489246225744</v>
      </c>
    </row>
    <row r="20" spans="1:22" s="389" customFormat="1" ht="12" customHeight="1" x14ac:dyDescent="0.2">
      <c r="A20" s="712" t="s">
        <v>510</v>
      </c>
      <c r="B20" s="31"/>
      <c r="C20" s="31"/>
      <c r="D20" s="31">
        <f t="shared" ref="D20:E20" si="40">D12/D10*100</f>
        <v>40.069577227529116</v>
      </c>
      <c r="E20" s="31">
        <f t="shared" si="40"/>
        <v>42.303684739650535</v>
      </c>
      <c r="F20" s="31">
        <f t="shared" ref="F20:G20" si="41">F12/F10*100</f>
        <v>39.521654741312283</v>
      </c>
      <c r="G20" s="31">
        <f t="shared" si="41"/>
        <v>35.355574176557795</v>
      </c>
      <c r="H20" s="31">
        <f t="shared" ref="H20:I20" si="42">H12/H10*100</f>
        <v>31.798877413405169</v>
      </c>
      <c r="I20" s="31">
        <f t="shared" si="42"/>
        <v>30.975895602478253</v>
      </c>
      <c r="J20" s="31">
        <f t="shared" ref="J20:K20" si="43">J12/J10*100</f>
        <v>29.791586630810603</v>
      </c>
      <c r="K20" s="31">
        <f t="shared" si="43"/>
        <v>25.048895512314388</v>
      </c>
      <c r="L20" s="31">
        <f t="shared" ref="L20:M20" si="44">L12/L10*100</f>
        <v>22.283922107773112</v>
      </c>
      <c r="M20" s="31">
        <f t="shared" si="44"/>
        <v>21.724407511526575</v>
      </c>
      <c r="N20" s="31">
        <f t="shared" ref="N20:S20" si="45">N12/N10*100</f>
        <v>24.833751988856577</v>
      </c>
      <c r="O20" s="31">
        <f t="shared" si="45"/>
        <v>25.197371283022097</v>
      </c>
      <c r="P20" s="31">
        <f t="shared" si="45"/>
        <v>18.473609765333514</v>
      </c>
      <c r="Q20" s="31">
        <f t="shared" si="45"/>
        <v>30.042277164461691</v>
      </c>
      <c r="R20" s="31">
        <f t="shared" si="45"/>
        <v>31.112512404895799</v>
      </c>
      <c r="S20" s="31">
        <f t="shared" si="45"/>
        <v>32.523150810742898</v>
      </c>
      <c r="T20" s="31">
        <f t="shared" ref="T20" si="46">T12/T10*100</f>
        <v>29.851379380793592</v>
      </c>
      <c r="U20" s="31">
        <f t="shared" ref="U20:V20" si="47">U12/U10*100</f>
        <v>28.790309682741437</v>
      </c>
      <c r="V20" s="31">
        <f t="shared" si="47"/>
        <v>30.362746286345331</v>
      </c>
    </row>
    <row r="21" spans="1:22" s="389" customFormat="1" ht="12" customHeight="1" x14ac:dyDescent="0.2">
      <c r="A21" s="710" t="s">
        <v>511</v>
      </c>
      <c r="B21" s="32"/>
      <c r="C21" s="32"/>
      <c r="D21" s="32">
        <f t="shared" ref="D21:E21" si="48">D13/D10*100</f>
        <v>73.980591825573924</v>
      </c>
      <c r="E21" s="32">
        <f t="shared" si="48"/>
        <v>86.136334960051116</v>
      </c>
      <c r="F21" s="32">
        <f t="shared" ref="F21:G21" si="49">F13/F10*100</f>
        <v>77.126165577802141</v>
      </c>
      <c r="G21" s="32">
        <f t="shared" si="49"/>
        <v>75.776572528292149</v>
      </c>
      <c r="H21" s="32">
        <f t="shared" ref="H21:I21" si="50">H13/H10*100</f>
        <v>94.762013722043676</v>
      </c>
      <c r="I21" s="32">
        <f t="shared" si="50"/>
        <v>103.20678689236968</v>
      </c>
      <c r="J21" s="32">
        <f t="shared" ref="J21:K21" si="51">J13/J10*100</f>
        <v>97.1299142015623</v>
      </c>
      <c r="K21" s="32">
        <f t="shared" si="51"/>
        <v>78.333713288294092</v>
      </c>
      <c r="L21" s="32">
        <f t="shared" ref="L21:M21" si="52">L13/L10*100</f>
        <v>73.515200522923152</v>
      </c>
      <c r="M21" s="32">
        <f t="shared" si="52"/>
        <v>73.131544888490325</v>
      </c>
      <c r="N21" s="32">
        <f t="shared" ref="N21:S21" si="53">N13/N10*100</f>
        <v>60.77202604017927</v>
      </c>
      <c r="O21" s="32">
        <f t="shared" si="53"/>
        <v>56.064244858896217</v>
      </c>
      <c r="P21" s="32">
        <f t="shared" si="53"/>
        <v>37.053025493668351</v>
      </c>
      <c r="Q21" s="32">
        <f t="shared" si="53"/>
        <v>55.778354293035591</v>
      </c>
      <c r="R21" s="32">
        <f t="shared" si="53"/>
        <v>54.787083746829857</v>
      </c>
      <c r="S21" s="32">
        <f t="shared" si="53"/>
        <v>64.801919663634152</v>
      </c>
      <c r="T21" s="32">
        <f t="shared" ref="T21" si="54">T13/T10*100</f>
        <v>55.472334472573401</v>
      </c>
      <c r="U21" s="32">
        <f t="shared" ref="U21:V21" si="55">U13/U10*100</f>
        <v>58.849653616612926</v>
      </c>
      <c r="V21" s="32">
        <f t="shared" si="55"/>
        <v>59.361742959880402</v>
      </c>
    </row>
    <row r="22" spans="1:22" s="389" customFormat="1" ht="12" customHeight="1" x14ac:dyDescent="0.2">
      <c r="A22" s="385"/>
      <c r="B22" s="385"/>
      <c r="C22" s="385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13"/>
      <c r="S22" s="13"/>
      <c r="T22" s="13"/>
      <c r="U22" s="13"/>
      <c r="V22" s="13"/>
    </row>
    <row r="23" spans="1:22" s="389" customFormat="1" ht="12" customHeight="1" x14ac:dyDescent="0.2">
      <c r="A23" s="714" t="s">
        <v>195</v>
      </c>
      <c r="B23" s="714"/>
      <c r="C23" s="385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13"/>
      <c r="S23" s="13"/>
      <c r="T23" s="13"/>
      <c r="U23" s="13"/>
      <c r="V23" s="13"/>
    </row>
    <row r="24" spans="1:22" s="389" customFormat="1" ht="12" customHeight="1" x14ac:dyDescent="0.2">
      <c r="A24" s="382" t="s">
        <v>344</v>
      </c>
      <c r="B24" s="382"/>
      <c r="C24" s="385"/>
      <c r="D24" s="385"/>
      <c r="E24" s="385"/>
      <c r="F24" s="385"/>
      <c r="G24" s="385"/>
      <c r="H24" s="385"/>
      <c r="I24" s="385"/>
      <c r="J24" s="385"/>
      <c r="K24" s="385"/>
      <c r="L24" s="385"/>
      <c r="M24" s="385"/>
      <c r="N24" s="385"/>
      <c r="O24" s="385"/>
      <c r="P24" s="385"/>
      <c r="Q24" s="385"/>
      <c r="R24" s="13"/>
      <c r="S24" s="13"/>
      <c r="T24" s="13"/>
      <c r="U24" s="13"/>
      <c r="V24" s="13"/>
    </row>
    <row r="25" spans="1:22" s="389" customFormat="1" ht="12" customHeight="1" x14ac:dyDescent="0.2">
      <c r="A25" s="385" t="s">
        <v>574</v>
      </c>
      <c r="B25" s="385"/>
      <c r="C25" s="385"/>
      <c r="D25" s="385"/>
      <c r="E25" s="385"/>
      <c r="F25" s="385"/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13"/>
      <c r="S25" s="13"/>
      <c r="T25" s="13"/>
      <c r="U25" s="13"/>
      <c r="V25" s="13"/>
    </row>
  </sheetData>
  <phoneticPr fontId="16" type="noConversion"/>
  <printOptions horizontalCentered="1" verticalCentered="1"/>
  <pageMargins left="0.41" right="0.21" top="1.25" bottom="2.67" header="0.3" footer="0.3"/>
  <pageSetup paperSize="9" scale="92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U23"/>
  <sheetViews>
    <sheetView zoomScale="110" zoomScaleNormal="110" workbookViewId="0">
      <pane xSplit="1" ySplit="3" topLeftCell="O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32.75" style="381" customWidth="1"/>
    <col min="2" max="4" width="11" style="381" customWidth="1"/>
    <col min="5" max="20" width="11.125" style="381" customWidth="1"/>
    <col min="21" max="21" width="11.125" customWidth="1"/>
  </cols>
  <sheetData>
    <row r="1" spans="1:21" ht="12" customHeight="1" x14ac:dyDescent="0.2">
      <c r="A1" s="513" t="s">
        <v>443</v>
      </c>
    </row>
    <row r="2" spans="1:21" s="389" customFormat="1" ht="12" customHeight="1" x14ac:dyDescent="0.2">
      <c r="A2" s="385"/>
      <c r="B2" s="385"/>
      <c r="C2" s="385"/>
      <c r="D2" s="385"/>
      <c r="E2" s="385"/>
      <c r="F2" s="385"/>
      <c r="G2" s="160"/>
      <c r="H2" s="160"/>
      <c r="I2" s="160"/>
      <c r="J2" s="160"/>
      <c r="K2" s="160"/>
      <c r="L2" s="160"/>
      <c r="M2" s="385"/>
      <c r="N2" s="385"/>
      <c r="O2" s="385"/>
      <c r="P2" s="385"/>
      <c r="Q2" s="385"/>
      <c r="R2" s="385"/>
      <c r="S2" s="385"/>
      <c r="U2" s="384" t="s">
        <v>125</v>
      </c>
    </row>
    <row r="3" spans="1:21" s="389" customFormat="1" ht="12" customHeight="1" x14ac:dyDescent="0.2">
      <c r="A3" s="514" t="s">
        <v>227</v>
      </c>
      <c r="B3" s="515">
        <v>2545</v>
      </c>
      <c r="C3" s="515">
        <v>2546</v>
      </c>
      <c r="D3" s="515">
        <v>2547</v>
      </c>
      <c r="E3" s="515">
        <v>2548</v>
      </c>
      <c r="F3" s="515">
        <v>2549</v>
      </c>
      <c r="G3" s="515">
        <v>2550</v>
      </c>
      <c r="H3" s="515">
        <v>2551</v>
      </c>
      <c r="I3" s="515">
        <v>2552</v>
      </c>
      <c r="J3" s="515">
        <v>2553</v>
      </c>
      <c r="K3" s="515">
        <v>2554</v>
      </c>
      <c r="L3" s="515">
        <v>2555</v>
      </c>
      <c r="M3" s="515">
        <v>2556</v>
      </c>
      <c r="N3" s="515">
        <v>2557</v>
      </c>
      <c r="O3" s="515">
        <v>2558</v>
      </c>
      <c r="P3" s="515">
        <v>2559</v>
      </c>
      <c r="Q3" s="515">
        <v>2560</v>
      </c>
      <c r="R3" s="515">
        <v>2561</v>
      </c>
      <c r="S3" s="515">
        <v>2562</v>
      </c>
      <c r="T3" s="515">
        <v>2563</v>
      </c>
      <c r="U3" s="515">
        <v>2564</v>
      </c>
    </row>
    <row r="4" spans="1:21" s="389" customFormat="1" ht="12" customHeight="1" x14ac:dyDescent="0.2">
      <c r="A4" s="516" t="s">
        <v>43</v>
      </c>
      <c r="B4" s="161">
        <v>2653161</v>
      </c>
      <c r="C4" s="161">
        <v>2711278</v>
      </c>
      <c r="D4" s="161">
        <v>2685509</v>
      </c>
      <c r="E4" s="161">
        <v>2773857</v>
      </c>
      <c r="F4" s="161">
        <v>2768309</v>
      </c>
      <c r="G4" s="161">
        <v>2737121</v>
      </c>
      <c r="H4" s="161">
        <v>2711685</v>
      </c>
      <c r="I4" s="161">
        <v>2694318</v>
      </c>
      <c r="J4" s="161">
        <v>2416192</v>
      </c>
      <c r="K4" s="161">
        <v>2878031</v>
      </c>
      <c r="L4" s="161">
        <v>2488273</v>
      </c>
      <c r="M4" s="161">
        <v>2485970</v>
      </c>
      <c r="N4" s="161">
        <v>2508305</v>
      </c>
      <c r="O4" s="161">
        <v>2440206</v>
      </c>
      <c r="P4" s="161">
        <v>2351209</v>
      </c>
      <c r="Q4" s="161">
        <v>2359856</v>
      </c>
      <c r="R4" s="161">
        <v>2427395</v>
      </c>
      <c r="S4" s="161">
        <v>2429708</v>
      </c>
      <c r="T4" s="161">
        <f>T5+T11</f>
        <v>2371028</v>
      </c>
      <c r="U4" s="161">
        <f>U5+U11</f>
        <v>2410070</v>
      </c>
    </row>
    <row r="5" spans="1:21" s="389" customFormat="1" ht="12" customHeight="1" x14ac:dyDescent="0.2">
      <c r="A5" s="517" t="s">
        <v>489</v>
      </c>
      <c r="B5" s="83">
        <v>2239116</v>
      </c>
      <c r="C5" s="83">
        <v>2240276</v>
      </c>
      <c r="D5" s="83">
        <v>2217518</v>
      </c>
      <c r="E5" s="83">
        <v>2300405</v>
      </c>
      <c r="F5" s="83">
        <v>2294960</v>
      </c>
      <c r="G5" s="83">
        <v>2211400</v>
      </c>
      <c r="H5" s="83">
        <v>2178815</v>
      </c>
      <c r="I5" s="83">
        <v>2166693</v>
      </c>
      <c r="J5" s="83">
        <v>2044256</v>
      </c>
      <c r="K5" s="83">
        <v>2442112</v>
      </c>
      <c r="L5" s="83">
        <v>2129849</v>
      </c>
      <c r="M5" s="83">
        <v>2116926</v>
      </c>
      <c r="N5" s="83">
        <v>2097908</v>
      </c>
      <c r="O5" s="83">
        <v>2008389</v>
      </c>
      <c r="P5" s="83">
        <v>1906424</v>
      </c>
      <c r="Q5" s="83">
        <v>1923037</v>
      </c>
      <c r="R5" s="83">
        <v>1966129</v>
      </c>
      <c r="S5" s="83">
        <v>1951148</v>
      </c>
      <c r="T5" s="83">
        <f>SUM(T6:T8)</f>
        <v>1901531</v>
      </c>
      <c r="U5" s="83">
        <f>SUM(U6:U8)</f>
        <v>1966145</v>
      </c>
    </row>
    <row r="6" spans="1:21" s="389" customFormat="1" ht="12" customHeight="1" x14ac:dyDescent="0.2">
      <c r="A6" s="518" t="s">
        <v>490</v>
      </c>
      <c r="B6" s="5">
        <v>980297</v>
      </c>
      <c r="C6" s="5">
        <v>977402</v>
      </c>
      <c r="D6" s="5">
        <v>973786</v>
      </c>
      <c r="E6" s="5">
        <v>979803</v>
      </c>
      <c r="F6" s="5">
        <v>952627</v>
      </c>
      <c r="G6" s="5">
        <v>981096</v>
      </c>
      <c r="H6" s="5">
        <v>976915</v>
      </c>
      <c r="I6" s="5">
        <v>922570</v>
      </c>
      <c r="J6" s="5">
        <v>828347</v>
      </c>
      <c r="K6" s="5">
        <v>1054951</v>
      </c>
      <c r="L6" s="5">
        <v>802220</v>
      </c>
      <c r="M6" s="5">
        <v>776561</v>
      </c>
      <c r="N6" s="5">
        <v>780501</v>
      </c>
      <c r="O6" s="5">
        <v>785598</v>
      </c>
      <c r="P6" s="5">
        <v>744815</v>
      </c>
      <c r="Q6" s="5">
        <v>779146</v>
      </c>
      <c r="R6" s="5">
        <v>779378</v>
      </c>
      <c r="S6" s="5">
        <v>783233</v>
      </c>
      <c r="T6" s="5">
        <v>768212</v>
      </c>
      <c r="U6" s="5">
        <v>765395</v>
      </c>
    </row>
    <row r="7" spans="1:21" s="389" customFormat="1" ht="12" customHeight="1" x14ac:dyDescent="0.2">
      <c r="A7" s="519" t="s">
        <v>491</v>
      </c>
      <c r="B7" s="5">
        <v>736391</v>
      </c>
      <c r="C7" s="5">
        <v>757104</v>
      </c>
      <c r="D7" s="5">
        <v>775798</v>
      </c>
      <c r="E7" s="5">
        <v>842409</v>
      </c>
      <c r="F7" s="5">
        <v>865806</v>
      </c>
      <c r="G7" s="5">
        <v>760331</v>
      </c>
      <c r="H7" s="5">
        <v>725803</v>
      </c>
      <c r="I7" s="5">
        <v>760646</v>
      </c>
      <c r="J7" s="5">
        <v>718697</v>
      </c>
      <c r="K7" s="5">
        <v>824122</v>
      </c>
      <c r="L7" s="5">
        <v>757286</v>
      </c>
      <c r="M7" s="5">
        <v>705107</v>
      </c>
      <c r="N7" s="5">
        <v>707653</v>
      </c>
      <c r="O7" s="5">
        <v>667128</v>
      </c>
      <c r="P7" s="5">
        <v>657273</v>
      </c>
      <c r="Q7" s="5">
        <v>648557</v>
      </c>
      <c r="R7" s="5">
        <v>704152</v>
      </c>
      <c r="S7" s="5">
        <v>667201</v>
      </c>
      <c r="T7" s="5">
        <v>619551</v>
      </c>
      <c r="U7" s="5">
        <v>665914</v>
      </c>
    </row>
    <row r="8" spans="1:21" s="389" customFormat="1" ht="12" customHeight="1" x14ac:dyDescent="0.2">
      <c r="A8" s="520" t="s">
        <v>492</v>
      </c>
      <c r="B8" s="5">
        <v>522428</v>
      </c>
      <c r="C8" s="5">
        <v>505770</v>
      </c>
      <c r="D8" s="5">
        <v>467934</v>
      </c>
      <c r="E8" s="5">
        <v>478193</v>
      </c>
      <c r="F8" s="5">
        <v>476527</v>
      </c>
      <c r="G8" s="5">
        <v>469973</v>
      </c>
      <c r="H8" s="5">
        <v>476097</v>
      </c>
      <c r="I8" s="5">
        <v>483477</v>
      </c>
      <c r="J8" s="5">
        <v>497212</v>
      </c>
      <c r="K8" s="5">
        <v>563039</v>
      </c>
      <c r="L8" s="5">
        <v>570343</v>
      </c>
      <c r="M8" s="5">
        <v>635258</v>
      </c>
      <c r="N8" s="5">
        <v>609754</v>
      </c>
      <c r="O8" s="5">
        <v>555663</v>
      </c>
      <c r="P8" s="5">
        <v>504336</v>
      </c>
      <c r="Q8" s="5">
        <v>495334</v>
      </c>
      <c r="R8" s="5">
        <v>482599</v>
      </c>
      <c r="S8" s="5">
        <v>500714</v>
      </c>
      <c r="T8" s="5">
        <f>SUM(T9:T10)</f>
        <v>513768</v>
      </c>
      <c r="U8" s="5">
        <f>SUM(U9:U10)</f>
        <v>534836</v>
      </c>
    </row>
    <row r="9" spans="1:21" s="389" customFormat="1" ht="12" customHeight="1" x14ac:dyDescent="0.2">
      <c r="A9" s="521" t="s">
        <v>493</v>
      </c>
      <c r="B9" s="5">
        <v>352324</v>
      </c>
      <c r="C9" s="5">
        <v>344860</v>
      </c>
      <c r="D9" s="5">
        <v>325424</v>
      </c>
      <c r="E9" s="5">
        <v>319250</v>
      </c>
      <c r="F9" s="5">
        <v>316277</v>
      </c>
      <c r="G9" s="5">
        <v>306821</v>
      </c>
      <c r="H9" s="5">
        <v>308103</v>
      </c>
      <c r="I9" s="5">
        <v>343177</v>
      </c>
      <c r="J9" s="5">
        <v>320026</v>
      </c>
      <c r="K9" s="5">
        <v>379281</v>
      </c>
      <c r="L9" s="5">
        <v>388383</v>
      </c>
      <c r="M9" s="5">
        <v>439917</v>
      </c>
      <c r="N9" s="5">
        <v>423519</v>
      </c>
      <c r="O9" s="5">
        <v>427650</v>
      </c>
      <c r="P9" s="5">
        <v>381732</v>
      </c>
      <c r="Q9" s="5">
        <v>368407</v>
      </c>
      <c r="R9" s="5">
        <v>367665</v>
      </c>
      <c r="S9" s="5">
        <v>357018</v>
      </c>
      <c r="T9" s="5">
        <v>361736</v>
      </c>
      <c r="U9" s="5">
        <v>371546</v>
      </c>
    </row>
    <row r="10" spans="1:21" s="389" customFormat="1" ht="12" customHeight="1" x14ac:dyDescent="0.2">
      <c r="A10" s="522" t="s">
        <v>494</v>
      </c>
      <c r="B10" s="52">
        <v>170104</v>
      </c>
      <c r="C10" s="52">
        <v>160910</v>
      </c>
      <c r="D10" s="52">
        <v>142510</v>
      </c>
      <c r="E10" s="52">
        <v>158943</v>
      </c>
      <c r="F10" s="52">
        <v>160250</v>
      </c>
      <c r="G10" s="52">
        <v>163152</v>
      </c>
      <c r="H10" s="52">
        <v>167994</v>
      </c>
      <c r="I10" s="52">
        <v>140300</v>
      </c>
      <c r="J10" s="52">
        <v>177186</v>
      </c>
      <c r="K10" s="52">
        <v>183758</v>
      </c>
      <c r="L10" s="52">
        <v>181960</v>
      </c>
      <c r="M10" s="52">
        <v>195341</v>
      </c>
      <c r="N10" s="52">
        <v>186235</v>
      </c>
      <c r="O10" s="52">
        <v>128013</v>
      </c>
      <c r="P10" s="52">
        <v>122604</v>
      </c>
      <c r="Q10" s="52">
        <v>126927</v>
      </c>
      <c r="R10" s="52">
        <v>114934</v>
      </c>
      <c r="S10" s="52">
        <v>143696</v>
      </c>
      <c r="T10" s="52">
        <v>152032</v>
      </c>
      <c r="U10" s="52">
        <v>163290</v>
      </c>
    </row>
    <row r="11" spans="1:21" s="389" customFormat="1" ht="12" customHeight="1" x14ac:dyDescent="0.2">
      <c r="A11" s="523" t="s">
        <v>495</v>
      </c>
      <c r="B11" s="7">
        <v>414045</v>
      </c>
      <c r="C11" s="7">
        <v>471002</v>
      </c>
      <c r="D11" s="7">
        <v>467991</v>
      </c>
      <c r="E11" s="7">
        <v>473452</v>
      </c>
      <c r="F11" s="7">
        <v>473349</v>
      </c>
      <c r="G11" s="7">
        <v>525721</v>
      </c>
      <c r="H11" s="7">
        <v>532870</v>
      </c>
      <c r="I11" s="7">
        <v>527625</v>
      </c>
      <c r="J11" s="7">
        <v>371936</v>
      </c>
      <c r="K11" s="7">
        <v>435919</v>
      </c>
      <c r="L11" s="7">
        <v>358434</v>
      </c>
      <c r="M11" s="7">
        <v>369044</v>
      </c>
      <c r="N11" s="7">
        <v>410397</v>
      </c>
      <c r="O11" s="7">
        <v>431817</v>
      </c>
      <c r="P11" s="7">
        <v>444785</v>
      </c>
      <c r="Q11" s="7">
        <v>436819</v>
      </c>
      <c r="R11" s="7">
        <v>461266</v>
      </c>
      <c r="S11" s="7">
        <v>478560</v>
      </c>
      <c r="T11" s="7">
        <f>T12+T15+T16</f>
        <v>469497</v>
      </c>
      <c r="U11" s="7">
        <f>U12+U15+U16</f>
        <v>443925</v>
      </c>
    </row>
    <row r="12" spans="1:21" s="389" customFormat="1" ht="12" customHeight="1" x14ac:dyDescent="0.2">
      <c r="A12" s="522" t="s">
        <v>496</v>
      </c>
      <c r="B12" s="5">
        <v>204395</v>
      </c>
      <c r="C12" s="5">
        <v>192029</v>
      </c>
      <c r="D12" s="5">
        <v>165441</v>
      </c>
      <c r="E12" s="5">
        <v>152947</v>
      </c>
      <c r="F12" s="5">
        <v>152534</v>
      </c>
      <c r="G12" s="5">
        <v>153739</v>
      </c>
      <c r="H12" s="5">
        <v>143041</v>
      </c>
      <c r="I12" s="5">
        <v>131989</v>
      </c>
      <c r="J12" s="5">
        <v>122116</v>
      </c>
      <c r="K12" s="5">
        <v>129025</v>
      </c>
      <c r="L12" s="5">
        <v>135288</v>
      </c>
      <c r="M12" s="5">
        <v>119049</v>
      </c>
      <c r="N12" s="5">
        <v>132609</v>
      </c>
      <c r="O12" s="5">
        <v>120975</v>
      </c>
      <c r="P12" s="5">
        <v>93291</v>
      </c>
      <c r="Q12" s="5">
        <v>129854</v>
      </c>
      <c r="R12" s="5">
        <v>151937</v>
      </c>
      <c r="S12" s="5">
        <v>126647</v>
      </c>
      <c r="T12" s="5">
        <v>146644</v>
      </c>
      <c r="U12" s="5">
        <v>140758</v>
      </c>
    </row>
    <row r="13" spans="1:21" s="389" customFormat="1" ht="12" customHeight="1" x14ac:dyDescent="0.2">
      <c r="A13" s="524" t="s">
        <v>497</v>
      </c>
      <c r="B13" s="5">
        <v>2960</v>
      </c>
      <c r="C13" s="5">
        <v>744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9" t="s">
        <v>37</v>
      </c>
      <c r="K13" s="9" t="s">
        <v>37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</row>
    <row r="14" spans="1:21" s="389" customFormat="1" ht="12" customHeight="1" x14ac:dyDescent="0.2">
      <c r="A14" s="524" t="s">
        <v>498</v>
      </c>
      <c r="B14" s="5">
        <v>201435</v>
      </c>
      <c r="C14" s="5">
        <v>191285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9" t="s">
        <v>37</v>
      </c>
      <c r="K14" s="9" t="s">
        <v>37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</row>
    <row r="15" spans="1:21" s="389" customFormat="1" ht="12" customHeight="1" x14ac:dyDescent="0.2">
      <c r="A15" s="521" t="s">
        <v>499</v>
      </c>
      <c r="B15" s="5">
        <v>169604</v>
      </c>
      <c r="C15" s="5">
        <v>241608</v>
      </c>
      <c r="D15" s="5">
        <v>257276</v>
      </c>
      <c r="E15" s="5">
        <v>271941</v>
      </c>
      <c r="F15" s="5">
        <v>262703</v>
      </c>
      <c r="G15" s="5">
        <v>304035</v>
      </c>
      <c r="H15" s="5">
        <v>311377</v>
      </c>
      <c r="I15" s="5">
        <v>307004</v>
      </c>
      <c r="J15" s="5">
        <v>207290</v>
      </c>
      <c r="K15" s="5">
        <v>255164</v>
      </c>
      <c r="L15" s="5">
        <v>189134</v>
      </c>
      <c r="M15" s="5">
        <v>174628</v>
      </c>
      <c r="N15" s="5">
        <v>249359</v>
      </c>
      <c r="O15" s="5">
        <v>267741</v>
      </c>
      <c r="P15" s="5">
        <v>308422</v>
      </c>
      <c r="Q15" s="5">
        <v>270524</v>
      </c>
      <c r="R15" s="5">
        <v>276591</v>
      </c>
      <c r="S15" s="5">
        <v>317846</v>
      </c>
      <c r="T15" s="5">
        <v>286029</v>
      </c>
      <c r="U15" s="5">
        <v>271928</v>
      </c>
    </row>
    <row r="16" spans="1:21" s="389" customFormat="1" ht="12" customHeight="1" x14ac:dyDescent="0.2">
      <c r="A16" s="522" t="s">
        <v>500</v>
      </c>
      <c r="B16" s="5">
        <v>40046</v>
      </c>
      <c r="C16" s="5">
        <v>37365</v>
      </c>
      <c r="D16" s="5">
        <v>45274</v>
      </c>
      <c r="E16" s="5">
        <v>48564</v>
      </c>
      <c r="F16" s="5">
        <v>58112</v>
      </c>
      <c r="G16" s="5">
        <v>67947</v>
      </c>
      <c r="H16" s="5">
        <v>78452</v>
      </c>
      <c r="I16" s="5">
        <v>88632</v>
      </c>
      <c r="J16" s="5">
        <v>42530</v>
      </c>
      <c r="K16" s="5">
        <v>51730</v>
      </c>
      <c r="L16" s="5">
        <v>34012</v>
      </c>
      <c r="M16" s="5">
        <v>75367</v>
      </c>
      <c r="N16" s="5">
        <v>28429</v>
      </c>
      <c r="O16" s="5">
        <v>43101</v>
      </c>
      <c r="P16" s="5">
        <v>43072</v>
      </c>
      <c r="Q16" s="5">
        <v>36441</v>
      </c>
      <c r="R16" s="5">
        <v>32738</v>
      </c>
      <c r="S16" s="5">
        <v>34067</v>
      </c>
      <c r="T16" s="5">
        <f>SUM(T17:T20)</f>
        <v>36824</v>
      </c>
      <c r="U16" s="5">
        <f>SUM(U17:U20)</f>
        <v>31239</v>
      </c>
    </row>
    <row r="17" spans="1:21" s="389" customFormat="1" ht="12" customHeight="1" x14ac:dyDescent="0.2">
      <c r="A17" s="521" t="s">
        <v>501</v>
      </c>
      <c r="B17" s="5">
        <v>8819</v>
      </c>
      <c r="C17" s="5">
        <v>2667</v>
      </c>
      <c r="D17" s="5">
        <v>4045</v>
      </c>
      <c r="E17" s="5">
        <v>4897</v>
      </c>
      <c r="F17" s="5">
        <v>8366</v>
      </c>
      <c r="G17" s="5">
        <v>14633</v>
      </c>
      <c r="H17" s="5">
        <v>19065</v>
      </c>
      <c r="I17" s="5">
        <v>22004</v>
      </c>
      <c r="J17" s="5">
        <v>7038</v>
      </c>
      <c r="K17" s="5">
        <v>8253</v>
      </c>
      <c r="L17" s="5">
        <v>5304</v>
      </c>
      <c r="M17" s="5">
        <v>49530</v>
      </c>
      <c r="N17" s="5">
        <v>2420</v>
      </c>
      <c r="O17" s="5">
        <v>1216</v>
      </c>
      <c r="P17" s="5">
        <v>4642</v>
      </c>
      <c r="Q17" s="5">
        <v>4563</v>
      </c>
      <c r="R17" s="5">
        <v>4489</v>
      </c>
      <c r="S17" s="5">
        <v>5196</v>
      </c>
      <c r="T17" s="5">
        <v>5086</v>
      </c>
      <c r="U17" s="5">
        <v>5253</v>
      </c>
    </row>
    <row r="18" spans="1:21" s="389" customFormat="1" ht="12" customHeight="1" x14ac:dyDescent="0.2">
      <c r="A18" s="521" t="s">
        <v>502</v>
      </c>
      <c r="B18" s="5">
        <v>30810</v>
      </c>
      <c r="C18" s="5">
        <v>34162</v>
      </c>
      <c r="D18" s="5">
        <v>39951</v>
      </c>
      <c r="E18" s="5">
        <v>42065</v>
      </c>
      <c r="F18" s="5">
        <v>47238</v>
      </c>
      <c r="G18" s="5">
        <v>51719</v>
      </c>
      <c r="H18" s="5">
        <v>57324</v>
      </c>
      <c r="I18" s="5">
        <v>63639</v>
      </c>
      <c r="J18" s="5">
        <v>32595</v>
      </c>
      <c r="K18" s="5">
        <v>41358</v>
      </c>
      <c r="L18" s="5">
        <v>27340</v>
      </c>
      <c r="M18" s="5">
        <v>24362</v>
      </c>
      <c r="N18" s="5">
        <v>24397</v>
      </c>
      <c r="O18" s="5">
        <v>38394</v>
      </c>
      <c r="P18" s="5">
        <v>34182</v>
      </c>
      <c r="Q18" s="5">
        <v>27962</v>
      </c>
      <c r="R18" s="5">
        <v>24658</v>
      </c>
      <c r="S18" s="5">
        <v>24191</v>
      </c>
      <c r="T18" s="5">
        <v>27153</v>
      </c>
      <c r="U18" s="5">
        <v>21958</v>
      </c>
    </row>
    <row r="19" spans="1:21" s="389" customFormat="1" ht="12" customHeight="1" x14ac:dyDescent="0.2">
      <c r="A19" s="521" t="s">
        <v>503</v>
      </c>
      <c r="B19" s="162">
        <v>0</v>
      </c>
      <c r="C19" s="162">
        <v>0</v>
      </c>
      <c r="D19" s="162">
        <v>0</v>
      </c>
      <c r="E19" s="5">
        <v>286</v>
      </c>
      <c r="F19" s="5">
        <v>813</v>
      </c>
      <c r="G19" s="5">
        <v>215</v>
      </c>
      <c r="H19" s="5">
        <v>422</v>
      </c>
      <c r="I19" s="5">
        <v>1191</v>
      </c>
      <c r="J19" s="5">
        <v>971</v>
      </c>
      <c r="K19" s="5">
        <v>195</v>
      </c>
      <c r="L19" s="5">
        <v>50</v>
      </c>
      <c r="M19" s="5">
        <v>155</v>
      </c>
      <c r="N19" s="5">
        <v>195</v>
      </c>
      <c r="O19" s="5">
        <v>751</v>
      </c>
      <c r="P19" s="5">
        <v>259</v>
      </c>
      <c r="Q19" s="5">
        <v>40</v>
      </c>
      <c r="R19" s="5">
        <v>283</v>
      </c>
      <c r="S19" s="5">
        <v>616</v>
      </c>
      <c r="T19" s="5">
        <v>577</v>
      </c>
      <c r="U19" s="5">
        <v>344</v>
      </c>
    </row>
    <row r="20" spans="1:21" s="389" customFormat="1" ht="12" customHeight="1" x14ac:dyDescent="0.2">
      <c r="A20" s="525" t="s">
        <v>504</v>
      </c>
      <c r="B20" s="4">
        <v>417</v>
      </c>
      <c r="C20" s="4">
        <v>536</v>
      </c>
      <c r="D20" s="4">
        <v>1278</v>
      </c>
      <c r="E20" s="4">
        <v>1316</v>
      </c>
      <c r="F20" s="4">
        <v>1695</v>
      </c>
      <c r="G20" s="4">
        <v>1380</v>
      </c>
      <c r="H20" s="4">
        <v>1641</v>
      </c>
      <c r="I20" s="4">
        <v>1798</v>
      </c>
      <c r="J20" s="4">
        <v>1926</v>
      </c>
      <c r="K20" s="4">
        <v>1924</v>
      </c>
      <c r="L20" s="4">
        <v>1318</v>
      </c>
      <c r="M20" s="4">
        <v>1320</v>
      </c>
      <c r="N20" s="4">
        <v>1417</v>
      </c>
      <c r="O20" s="4">
        <v>2740</v>
      </c>
      <c r="P20" s="4">
        <v>3989</v>
      </c>
      <c r="Q20" s="4">
        <v>3876</v>
      </c>
      <c r="R20" s="4">
        <v>3308</v>
      </c>
      <c r="S20" s="4">
        <v>4064</v>
      </c>
      <c r="T20" s="4">
        <v>4008</v>
      </c>
      <c r="U20" s="4">
        <v>3684</v>
      </c>
    </row>
    <row r="21" spans="1:21" s="389" customFormat="1" ht="12" customHeight="1" x14ac:dyDescent="0.2">
      <c r="A21" s="385"/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385"/>
    </row>
    <row r="22" spans="1:21" s="389" customFormat="1" ht="12" customHeight="1" x14ac:dyDescent="0.2">
      <c r="A22" s="385" t="s">
        <v>185</v>
      </c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385"/>
      <c r="S22" s="385"/>
      <c r="T22" s="385"/>
    </row>
    <row r="23" spans="1:21" s="389" customFormat="1" ht="12" customHeight="1" x14ac:dyDescent="0.2">
      <c r="A23" s="526" t="s">
        <v>216</v>
      </c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385"/>
    </row>
  </sheetData>
  <phoneticPr fontId="16" type="noConversion"/>
  <printOptions horizontalCentered="1"/>
  <pageMargins left="0" right="0" top="0" bottom="0" header="0" footer="0"/>
  <pageSetup paperSize="9" scale="5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36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6.25" style="425" customWidth="1"/>
    <col min="2" max="4" width="15.625" style="385" customWidth="1"/>
    <col min="5" max="6" width="14.625" style="385" customWidth="1"/>
    <col min="9" max="11" width="11.75" style="50" bestFit="1" customWidth="1"/>
    <col min="12" max="13" width="9.125" style="50" bestFit="1" customWidth="1"/>
  </cols>
  <sheetData>
    <row r="1" spans="1:6" ht="12" customHeight="1" x14ac:dyDescent="0.2">
      <c r="A1" s="481" t="s">
        <v>444</v>
      </c>
    </row>
    <row r="2" spans="1:6" ht="12" customHeight="1" x14ac:dyDescent="0.2">
      <c r="B2" s="425"/>
      <c r="C2" s="425"/>
      <c r="D2" s="425"/>
      <c r="E2" s="425"/>
      <c r="F2" s="425"/>
    </row>
    <row r="3" spans="1:6" ht="12" customHeight="1" x14ac:dyDescent="0.2">
      <c r="A3" s="760" t="s">
        <v>1</v>
      </c>
      <c r="B3" s="762" t="s">
        <v>184</v>
      </c>
      <c r="C3" s="756"/>
      <c r="D3" s="757"/>
      <c r="E3" s="762" t="s">
        <v>154</v>
      </c>
      <c r="F3" s="757"/>
    </row>
    <row r="4" spans="1:6" ht="12" customHeight="1" x14ac:dyDescent="0.2">
      <c r="A4" s="765"/>
      <c r="B4" s="432" t="s">
        <v>213</v>
      </c>
      <c r="C4" s="432" t="s">
        <v>152</v>
      </c>
      <c r="D4" s="432" t="s">
        <v>4</v>
      </c>
      <c r="E4" s="410" t="s">
        <v>213</v>
      </c>
      <c r="F4" s="414" t="s">
        <v>152</v>
      </c>
    </row>
    <row r="5" spans="1:6" ht="12" customHeight="1" x14ac:dyDescent="0.2">
      <c r="A5" s="508">
        <v>2535</v>
      </c>
      <c r="B5" s="8">
        <v>125886</v>
      </c>
      <c r="C5" s="8">
        <v>117670</v>
      </c>
      <c r="D5" s="8">
        <v>243556</v>
      </c>
      <c r="E5" s="51">
        <v>51.686675754241328</v>
      </c>
      <c r="F5" s="24">
        <v>48.313324245758679</v>
      </c>
    </row>
    <row r="6" spans="1:6" ht="12" customHeight="1" x14ac:dyDescent="0.2">
      <c r="A6" s="509">
        <v>2536</v>
      </c>
      <c r="B6" s="9">
        <v>136191</v>
      </c>
      <c r="C6" s="9">
        <v>129011</v>
      </c>
      <c r="D6" s="9">
        <v>265202</v>
      </c>
      <c r="E6" s="18">
        <v>51.353685115496859</v>
      </c>
      <c r="F6" s="18">
        <v>48.646314884503134</v>
      </c>
    </row>
    <row r="7" spans="1:6" ht="12" customHeight="1" x14ac:dyDescent="0.2">
      <c r="A7" s="509">
        <v>2537</v>
      </c>
      <c r="B7" s="9">
        <v>150083</v>
      </c>
      <c r="C7" s="9">
        <v>138981</v>
      </c>
      <c r="D7" s="9">
        <v>289064</v>
      </c>
      <c r="E7" s="18">
        <v>51.92033598095923</v>
      </c>
      <c r="F7" s="18">
        <v>48.07966401904077</v>
      </c>
    </row>
    <row r="8" spans="1:6" ht="12" customHeight="1" x14ac:dyDescent="0.2">
      <c r="A8" s="509">
        <v>2538</v>
      </c>
      <c r="B8" s="9">
        <v>173082</v>
      </c>
      <c r="C8" s="9">
        <v>153000</v>
      </c>
      <c r="D8" s="9">
        <v>326082</v>
      </c>
      <c r="E8" s="18">
        <v>53.079286805159441</v>
      </c>
      <c r="F8" s="18">
        <v>46.920713194840566</v>
      </c>
    </row>
    <row r="9" spans="1:6" ht="12" customHeight="1" x14ac:dyDescent="0.2">
      <c r="A9" s="509">
        <v>2539</v>
      </c>
      <c r="B9" s="9">
        <v>197286</v>
      </c>
      <c r="C9" s="9">
        <v>170202</v>
      </c>
      <c r="D9" s="9">
        <v>367488</v>
      </c>
      <c r="E9" s="18">
        <v>53.68501828631139</v>
      </c>
      <c r="F9" s="18">
        <v>46.31498171368861</v>
      </c>
    </row>
    <row r="10" spans="1:6" ht="12" customHeight="1" x14ac:dyDescent="0.2">
      <c r="A10" s="509">
        <v>2540</v>
      </c>
      <c r="B10" s="9">
        <v>243526</v>
      </c>
      <c r="C10" s="9">
        <v>176965</v>
      </c>
      <c r="D10" s="9">
        <v>420491</v>
      </c>
      <c r="E10" s="18">
        <v>57.914675938367289</v>
      </c>
      <c r="F10" s="18">
        <v>42.085324061632711</v>
      </c>
    </row>
    <row r="11" spans="1:6" ht="12" customHeight="1" x14ac:dyDescent="0.2">
      <c r="A11" s="509">
        <v>2541</v>
      </c>
      <c r="B11" s="9">
        <v>277128</v>
      </c>
      <c r="C11" s="9">
        <v>193136</v>
      </c>
      <c r="D11" s="9">
        <v>470264</v>
      </c>
      <c r="E11" s="18">
        <v>58.930302978752358</v>
      </c>
      <c r="F11" s="18">
        <v>41.069697021247642</v>
      </c>
    </row>
    <row r="12" spans="1:6" ht="12" customHeight="1" x14ac:dyDescent="0.2">
      <c r="A12" s="509">
        <v>2542</v>
      </c>
      <c r="B12" s="9">
        <v>295213</v>
      </c>
      <c r="C12" s="9">
        <v>206145</v>
      </c>
      <c r="D12" s="9">
        <v>501358</v>
      </c>
      <c r="E12" s="18">
        <v>58.882674655635292</v>
      </c>
      <c r="F12" s="18">
        <v>41.117325344364708</v>
      </c>
    </row>
    <row r="13" spans="1:6" ht="12" customHeight="1" x14ac:dyDescent="0.2">
      <c r="A13" s="509">
        <v>2543</v>
      </c>
      <c r="B13" s="9">
        <v>332028</v>
      </c>
      <c r="C13" s="9">
        <v>170499</v>
      </c>
      <c r="D13" s="9">
        <v>502527</v>
      </c>
      <c r="E13" s="18">
        <v>66.071673760812857</v>
      </c>
      <c r="F13" s="18">
        <v>33.928326239187143</v>
      </c>
    </row>
    <row r="14" spans="1:6" ht="12" customHeight="1" x14ac:dyDescent="0.2">
      <c r="A14" s="509">
        <v>2544</v>
      </c>
      <c r="B14" s="9">
        <v>347169</v>
      </c>
      <c r="C14" s="9">
        <v>145980</v>
      </c>
      <c r="D14" s="9">
        <v>493149</v>
      </c>
      <c r="E14" s="18">
        <v>70.398398861196114</v>
      </c>
      <c r="F14" s="18">
        <v>29.60160113880389</v>
      </c>
    </row>
    <row r="15" spans="1:6" ht="12" customHeight="1" x14ac:dyDescent="0.2">
      <c r="A15" s="509">
        <v>2545</v>
      </c>
      <c r="B15" s="9">
        <v>352324</v>
      </c>
      <c r="C15" s="9">
        <v>170104</v>
      </c>
      <c r="D15" s="9">
        <v>522428</v>
      </c>
      <c r="E15" s="18">
        <v>67.439723751406888</v>
      </c>
      <c r="F15" s="18">
        <v>32.560276248593105</v>
      </c>
    </row>
    <row r="16" spans="1:6" ht="12" customHeight="1" x14ac:dyDescent="0.2">
      <c r="A16" s="509">
        <v>2546</v>
      </c>
      <c r="B16" s="9">
        <v>344860</v>
      </c>
      <c r="C16" s="9">
        <v>160910</v>
      </c>
      <c r="D16" s="9">
        <v>505770</v>
      </c>
      <c r="E16" s="18">
        <v>68.185143444648759</v>
      </c>
      <c r="F16" s="18">
        <v>31.814856555351245</v>
      </c>
    </row>
    <row r="17" spans="1:8" ht="12" customHeight="1" x14ac:dyDescent="0.2">
      <c r="A17" s="509">
        <v>2547</v>
      </c>
      <c r="B17" s="9">
        <v>325424</v>
      </c>
      <c r="C17" s="9">
        <v>142510</v>
      </c>
      <c r="D17" s="9">
        <v>467934</v>
      </c>
      <c r="E17" s="18">
        <v>69.544850342142269</v>
      </c>
      <c r="F17" s="18">
        <v>30.455149657857731</v>
      </c>
    </row>
    <row r="18" spans="1:8" ht="12" customHeight="1" x14ac:dyDescent="0.2">
      <c r="A18" s="509">
        <v>2548</v>
      </c>
      <c r="B18" s="9">
        <v>319250</v>
      </c>
      <c r="C18" s="9">
        <v>158943</v>
      </c>
      <c r="D18" s="9">
        <v>478193</v>
      </c>
      <c r="E18" s="18">
        <v>66.761746826072326</v>
      </c>
      <c r="F18" s="18">
        <v>33.238253173927681</v>
      </c>
    </row>
    <row r="19" spans="1:8" ht="12" customHeight="1" x14ac:dyDescent="0.2">
      <c r="A19" s="509">
        <v>2549</v>
      </c>
      <c r="B19" s="9">
        <v>316277</v>
      </c>
      <c r="C19" s="9">
        <v>160250</v>
      </c>
      <c r="D19" s="9">
        <v>476527</v>
      </c>
      <c r="E19" s="18">
        <v>66.371265426722942</v>
      </c>
      <c r="F19" s="18">
        <v>33.628734573277065</v>
      </c>
    </row>
    <row r="20" spans="1:8" ht="12" customHeight="1" x14ac:dyDescent="0.2">
      <c r="A20" s="509">
        <v>2550</v>
      </c>
      <c r="B20" s="9">
        <v>306821</v>
      </c>
      <c r="C20" s="9">
        <v>163152</v>
      </c>
      <c r="D20" s="9">
        <v>469973</v>
      </c>
      <c r="E20" s="18">
        <v>65.28481423400919</v>
      </c>
      <c r="F20" s="18">
        <v>34.71518576599081</v>
      </c>
    </row>
    <row r="21" spans="1:8" ht="12" customHeight="1" x14ac:dyDescent="0.2">
      <c r="A21" s="509">
        <v>2551</v>
      </c>
      <c r="B21" s="9">
        <v>308103</v>
      </c>
      <c r="C21" s="9">
        <v>167994</v>
      </c>
      <c r="D21" s="9">
        <v>476097</v>
      </c>
      <c r="E21" s="18">
        <v>64.714333423651055</v>
      </c>
      <c r="F21" s="18">
        <v>35.285666576348937</v>
      </c>
    </row>
    <row r="22" spans="1:8" ht="12" customHeight="1" x14ac:dyDescent="0.2">
      <c r="A22" s="509">
        <v>2552</v>
      </c>
      <c r="B22" s="159">
        <v>343177</v>
      </c>
      <c r="C22" s="159">
        <v>140300</v>
      </c>
      <c r="D22" s="9">
        <v>483477</v>
      </c>
      <c r="E22" s="18">
        <v>70.981039428969737</v>
      </c>
      <c r="F22" s="18">
        <v>29.018960571030266</v>
      </c>
    </row>
    <row r="23" spans="1:8" ht="12" customHeight="1" x14ac:dyDescent="0.2">
      <c r="A23" s="509">
        <v>2553</v>
      </c>
      <c r="B23" s="5">
        <v>320026</v>
      </c>
      <c r="C23" s="5">
        <v>177186</v>
      </c>
      <c r="D23" s="5">
        <v>497212</v>
      </c>
      <c r="E23" s="18">
        <v>64.364094189198966</v>
      </c>
      <c r="F23" s="18">
        <v>35.635905810801027</v>
      </c>
    </row>
    <row r="24" spans="1:8" ht="12" customHeight="1" x14ac:dyDescent="0.2">
      <c r="A24" s="509">
        <v>2554</v>
      </c>
      <c r="B24" s="5">
        <v>379281</v>
      </c>
      <c r="C24" s="5">
        <v>183758</v>
      </c>
      <c r="D24" s="5">
        <v>563039</v>
      </c>
      <c r="E24" s="18">
        <v>67.363184433049923</v>
      </c>
      <c r="F24" s="18">
        <v>32.636815566950069</v>
      </c>
    </row>
    <row r="25" spans="1:8" ht="12" customHeight="1" x14ac:dyDescent="0.2">
      <c r="A25" s="509">
        <v>2555</v>
      </c>
      <c r="B25" s="5">
        <v>388383</v>
      </c>
      <c r="C25" s="5">
        <v>181960</v>
      </c>
      <c r="D25" s="5">
        <v>570343</v>
      </c>
      <c r="E25" s="18">
        <v>68.096391119028382</v>
      </c>
      <c r="F25" s="18">
        <v>31.903608880971625</v>
      </c>
    </row>
    <row r="26" spans="1:8" ht="12" customHeight="1" x14ac:dyDescent="0.2">
      <c r="A26" s="509">
        <v>2556</v>
      </c>
      <c r="B26" s="5">
        <v>439917</v>
      </c>
      <c r="C26" s="5">
        <v>195341</v>
      </c>
      <c r="D26" s="5">
        <v>635258</v>
      </c>
      <c r="E26" s="18">
        <v>69.250131442657946</v>
      </c>
      <c r="F26" s="18">
        <v>30.749868557342058</v>
      </c>
    </row>
    <row r="27" spans="1:8" ht="12" customHeight="1" x14ac:dyDescent="0.2">
      <c r="A27" s="509">
        <v>2557</v>
      </c>
      <c r="B27" s="5">
        <v>423519</v>
      </c>
      <c r="C27" s="5">
        <v>186235</v>
      </c>
      <c r="D27" s="5">
        <v>609754</v>
      </c>
      <c r="E27" s="18">
        <v>69.457354933300977</v>
      </c>
      <c r="F27" s="18">
        <v>30.542645066699031</v>
      </c>
    </row>
    <row r="28" spans="1:8" ht="12" customHeight="1" x14ac:dyDescent="0.2">
      <c r="A28" s="509">
        <v>2558</v>
      </c>
      <c r="B28" s="5">
        <v>427650</v>
      </c>
      <c r="C28" s="5">
        <v>128013</v>
      </c>
      <c r="D28" s="5">
        <v>555663</v>
      </c>
      <c r="E28" s="18">
        <v>76.962115526857104</v>
      </c>
      <c r="F28" s="18">
        <v>23.037884473142896</v>
      </c>
    </row>
    <row r="29" spans="1:8" ht="12" customHeight="1" x14ac:dyDescent="0.2">
      <c r="A29" s="508">
        <v>2559</v>
      </c>
      <c r="B29" s="6">
        <v>381732</v>
      </c>
      <c r="C29" s="6">
        <v>122604</v>
      </c>
      <c r="D29" s="6">
        <v>504336</v>
      </c>
      <c r="E29" s="24">
        <v>75.690016179689735</v>
      </c>
      <c r="F29" s="24">
        <v>24.309983820310268</v>
      </c>
    </row>
    <row r="30" spans="1:8" ht="12" customHeight="1" x14ac:dyDescent="0.2">
      <c r="A30" s="509">
        <v>2560</v>
      </c>
      <c r="B30" s="5">
        <v>368407</v>
      </c>
      <c r="C30" s="5">
        <v>126927</v>
      </c>
      <c r="D30" s="5">
        <v>495334</v>
      </c>
      <c r="E30" s="25">
        <v>74.375471903806329</v>
      </c>
      <c r="F30" s="25">
        <v>25.624528096193679</v>
      </c>
    </row>
    <row r="31" spans="1:8" ht="12" customHeight="1" x14ac:dyDescent="0.2">
      <c r="A31" s="510">
        <v>2561</v>
      </c>
      <c r="B31" s="52">
        <v>367665</v>
      </c>
      <c r="C31" s="52">
        <v>114934</v>
      </c>
      <c r="D31" s="52">
        <v>482599</v>
      </c>
      <c r="E31" s="53">
        <v>76.184368388662222</v>
      </c>
      <c r="F31" s="53">
        <v>23.815631611337778</v>
      </c>
      <c r="G31" s="54"/>
      <c r="H31" s="54"/>
    </row>
    <row r="32" spans="1:8" ht="12" customHeight="1" x14ac:dyDescent="0.2">
      <c r="A32" s="510">
        <v>2562</v>
      </c>
      <c r="B32" s="52">
        <v>357018</v>
      </c>
      <c r="C32" s="52">
        <v>143696</v>
      </c>
      <c r="D32" s="52">
        <f>SUM(B32:C32)</f>
        <v>500714</v>
      </c>
      <c r="E32" s="53">
        <f>B32/D32*100</f>
        <v>71.301781056651109</v>
      </c>
      <c r="F32" s="53">
        <f>C32/D32*100</f>
        <v>28.698218943348898</v>
      </c>
      <c r="G32" s="511"/>
    </row>
    <row r="33" spans="1:6" ht="12" customHeight="1" x14ac:dyDescent="0.2">
      <c r="A33" s="510">
        <v>2563</v>
      </c>
      <c r="B33" s="52">
        <v>361736</v>
      </c>
      <c r="C33" s="52">
        <v>152032</v>
      </c>
      <c r="D33" s="52">
        <f>SUM(B33:C33)</f>
        <v>513768</v>
      </c>
      <c r="E33" s="53">
        <f>B33/D33*100</f>
        <v>70.408433378489903</v>
      </c>
      <c r="F33" s="53">
        <f>C33/D33*100</f>
        <v>29.591566621510097</v>
      </c>
    </row>
    <row r="34" spans="1:6" ht="12" customHeight="1" x14ac:dyDescent="0.2">
      <c r="A34" s="512">
        <v>2564</v>
      </c>
      <c r="B34" s="23">
        <v>371546</v>
      </c>
      <c r="C34" s="23">
        <v>163290</v>
      </c>
      <c r="D34" s="23">
        <v>534836</v>
      </c>
      <c r="E34" s="26">
        <f>B34/D34*100</f>
        <v>69.469145682040846</v>
      </c>
      <c r="F34" s="26">
        <f>C34/D34*100</f>
        <v>30.53085431795915</v>
      </c>
    </row>
    <row r="35" spans="1:6" ht="12" customHeight="1" x14ac:dyDescent="0.2"/>
    <row r="36" spans="1:6" x14ac:dyDescent="0.2">
      <c r="A36" s="382" t="s">
        <v>185</v>
      </c>
    </row>
  </sheetData>
  <mergeCells count="3">
    <mergeCell ref="A3:A4"/>
    <mergeCell ref="B3:D3"/>
    <mergeCell ref="E3:F3"/>
  </mergeCells>
  <phoneticPr fontId="16" type="noConversion"/>
  <pageMargins left="2.4500000000000002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T22"/>
  <sheetViews>
    <sheetView zoomScale="110" zoomScaleNormal="110" workbookViewId="0">
      <pane xSplit="1" ySplit="2" topLeftCell="Z3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55.625" style="381" customWidth="1"/>
    <col min="2" max="41" width="7.875" style="381" customWidth="1"/>
    <col min="42" max="44" width="9" style="467"/>
    <col min="45" max="46" width="9" style="482"/>
  </cols>
  <sheetData>
    <row r="1" spans="1:46" ht="11.25" customHeight="1" x14ac:dyDescent="0.2">
      <c r="A1" s="481" t="s">
        <v>445</v>
      </c>
      <c r="B1" s="385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48"/>
      <c r="AC1" s="13"/>
      <c r="AD1" s="48"/>
      <c r="AE1" s="13"/>
      <c r="AF1" s="48"/>
      <c r="AG1" s="13"/>
    </row>
    <row r="2" spans="1:46" ht="11.25" customHeight="1" x14ac:dyDescent="0.2">
      <c r="A2" s="385"/>
      <c r="B2" s="483"/>
      <c r="C2" s="484"/>
      <c r="D2" s="449"/>
      <c r="E2" s="449"/>
      <c r="F2" s="449"/>
      <c r="G2" s="449"/>
      <c r="H2" s="1"/>
      <c r="I2" s="449"/>
      <c r="J2" s="449"/>
      <c r="K2" s="483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385"/>
      <c r="AI2" s="385"/>
      <c r="AJ2" s="385"/>
      <c r="AK2" s="385"/>
      <c r="AL2" s="385"/>
      <c r="AM2" s="385"/>
      <c r="AN2" s="385"/>
      <c r="AO2" s="385" t="s">
        <v>125</v>
      </c>
    </row>
    <row r="3" spans="1:46" ht="11.25" customHeight="1" x14ac:dyDescent="0.2">
      <c r="A3" s="797" t="s">
        <v>160</v>
      </c>
      <c r="B3" s="799">
        <v>2545</v>
      </c>
      <c r="C3" s="795"/>
      <c r="D3" s="799">
        <v>2546</v>
      </c>
      <c r="E3" s="796"/>
      <c r="F3" s="795">
        <v>2547</v>
      </c>
      <c r="G3" s="795"/>
      <c r="H3" s="799">
        <v>2548</v>
      </c>
      <c r="I3" s="796"/>
      <c r="J3" s="795">
        <v>2549</v>
      </c>
      <c r="K3" s="796"/>
      <c r="L3" s="795">
        <v>2550</v>
      </c>
      <c r="M3" s="796"/>
      <c r="N3" s="795">
        <v>2551</v>
      </c>
      <c r="O3" s="796"/>
      <c r="P3" s="795">
        <v>2552</v>
      </c>
      <c r="Q3" s="796"/>
      <c r="R3" s="795">
        <v>2553</v>
      </c>
      <c r="S3" s="796"/>
      <c r="T3" s="795">
        <v>2554</v>
      </c>
      <c r="U3" s="796"/>
      <c r="V3" s="795">
        <v>2556</v>
      </c>
      <c r="W3" s="796"/>
      <c r="X3" s="795">
        <v>2557</v>
      </c>
      <c r="Y3" s="796"/>
      <c r="Z3" s="795">
        <v>2558</v>
      </c>
      <c r="AA3" s="796"/>
      <c r="AB3" s="795">
        <v>2559</v>
      </c>
      <c r="AC3" s="796"/>
      <c r="AD3" s="795">
        <v>2560</v>
      </c>
      <c r="AE3" s="796"/>
      <c r="AF3" s="795">
        <v>2561</v>
      </c>
      <c r="AG3" s="796"/>
      <c r="AH3" s="795">
        <v>2562</v>
      </c>
      <c r="AI3" s="796"/>
      <c r="AJ3" s="795">
        <v>2563</v>
      </c>
      <c r="AK3" s="796"/>
      <c r="AL3" s="795">
        <v>2564</v>
      </c>
      <c r="AM3" s="796"/>
      <c r="AN3" s="795">
        <v>2565</v>
      </c>
      <c r="AO3" s="796"/>
    </row>
    <row r="4" spans="1:46" ht="11.25" customHeight="1" x14ac:dyDescent="0.2">
      <c r="A4" s="798"/>
      <c r="B4" s="485" t="s">
        <v>36</v>
      </c>
      <c r="C4" s="485" t="s">
        <v>42</v>
      </c>
      <c r="D4" s="485" t="s">
        <v>36</v>
      </c>
      <c r="E4" s="485" t="s">
        <v>42</v>
      </c>
      <c r="F4" s="485" t="s">
        <v>36</v>
      </c>
      <c r="G4" s="485" t="s">
        <v>42</v>
      </c>
      <c r="H4" s="485" t="s">
        <v>36</v>
      </c>
      <c r="I4" s="485" t="s">
        <v>42</v>
      </c>
      <c r="J4" s="485" t="s">
        <v>36</v>
      </c>
      <c r="K4" s="485" t="s">
        <v>42</v>
      </c>
      <c r="L4" s="485" t="s">
        <v>36</v>
      </c>
      <c r="M4" s="485" t="s">
        <v>42</v>
      </c>
      <c r="N4" s="485" t="s">
        <v>36</v>
      </c>
      <c r="O4" s="485" t="s">
        <v>42</v>
      </c>
      <c r="P4" s="485" t="s">
        <v>36</v>
      </c>
      <c r="Q4" s="485" t="s">
        <v>42</v>
      </c>
      <c r="R4" s="485" t="s">
        <v>36</v>
      </c>
      <c r="S4" s="485" t="s">
        <v>42</v>
      </c>
      <c r="T4" s="485" t="s">
        <v>36</v>
      </c>
      <c r="U4" s="485" t="s">
        <v>42</v>
      </c>
      <c r="V4" s="485" t="s">
        <v>36</v>
      </c>
      <c r="W4" s="485" t="s">
        <v>42</v>
      </c>
      <c r="X4" s="485" t="s">
        <v>36</v>
      </c>
      <c r="Y4" s="485" t="s">
        <v>42</v>
      </c>
      <c r="Z4" s="485" t="s">
        <v>36</v>
      </c>
      <c r="AA4" s="485" t="s">
        <v>42</v>
      </c>
      <c r="AB4" s="485" t="s">
        <v>36</v>
      </c>
      <c r="AC4" s="485" t="s">
        <v>42</v>
      </c>
      <c r="AD4" s="485" t="s">
        <v>36</v>
      </c>
      <c r="AE4" s="485" t="s">
        <v>42</v>
      </c>
      <c r="AF4" s="485" t="s">
        <v>36</v>
      </c>
      <c r="AG4" s="485" t="s">
        <v>42</v>
      </c>
      <c r="AH4" s="485" t="s">
        <v>36</v>
      </c>
      <c r="AI4" s="485" t="s">
        <v>42</v>
      </c>
      <c r="AJ4" s="485" t="s">
        <v>36</v>
      </c>
      <c r="AK4" s="485" t="s">
        <v>42</v>
      </c>
      <c r="AL4" s="485" t="s">
        <v>36</v>
      </c>
      <c r="AM4" s="485" t="s">
        <v>42</v>
      </c>
      <c r="AN4" s="485" t="s">
        <v>36</v>
      </c>
      <c r="AO4" s="485" t="s">
        <v>42</v>
      </c>
    </row>
    <row r="5" spans="1:46" ht="11.25" customHeight="1" x14ac:dyDescent="0.2">
      <c r="A5" s="486" t="s">
        <v>512</v>
      </c>
      <c r="B5" s="487">
        <v>176948</v>
      </c>
      <c r="C5" s="49">
        <v>100</v>
      </c>
      <c r="D5" s="487">
        <v>170037</v>
      </c>
      <c r="E5" s="49">
        <v>100</v>
      </c>
      <c r="F5" s="487">
        <v>155966</v>
      </c>
      <c r="G5" s="49">
        <v>100</v>
      </c>
      <c r="H5" s="487">
        <v>152090</v>
      </c>
      <c r="I5" s="49">
        <v>100</v>
      </c>
      <c r="J5" s="487">
        <v>149749</v>
      </c>
      <c r="K5" s="49">
        <v>100</v>
      </c>
      <c r="L5" s="487">
        <v>165386</v>
      </c>
      <c r="M5" s="49">
        <v>100</v>
      </c>
      <c r="N5" s="487">
        <v>165430</v>
      </c>
      <c r="O5" s="49">
        <v>100</v>
      </c>
      <c r="P5" s="487">
        <v>165039</v>
      </c>
      <c r="Q5" s="49">
        <v>100</v>
      </c>
      <c r="R5" s="487">
        <v>149717</v>
      </c>
      <c r="S5" s="49">
        <v>100</v>
      </c>
      <c r="T5" s="487">
        <v>66741</v>
      </c>
      <c r="U5" s="49">
        <v>100</v>
      </c>
      <c r="V5" s="487">
        <v>117893</v>
      </c>
      <c r="W5" s="49">
        <v>100</v>
      </c>
      <c r="X5" s="487">
        <v>109857</v>
      </c>
      <c r="Y5" s="49">
        <v>100</v>
      </c>
      <c r="Z5" s="487">
        <v>70470</v>
      </c>
      <c r="AA5" s="49">
        <v>100</v>
      </c>
      <c r="AB5" s="487">
        <v>127147</v>
      </c>
      <c r="AC5" s="49">
        <v>100</v>
      </c>
      <c r="AD5" s="487">
        <v>129602</v>
      </c>
      <c r="AE5" s="49">
        <v>100</v>
      </c>
      <c r="AF5" s="487">
        <v>115270</v>
      </c>
      <c r="AG5" s="49">
        <v>100</v>
      </c>
      <c r="AH5" s="487">
        <v>289887</v>
      </c>
      <c r="AI5" s="49">
        <v>100</v>
      </c>
      <c r="AJ5" s="487">
        <v>303284</v>
      </c>
      <c r="AK5" s="49">
        <v>100</v>
      </c>
      <c r="AL5" s="487">
        <v>298639</v>
      </c>
      <c r="AM5" s="49">
        <v>100</v>
      </c>
      <c r="AN5" s="487">
        <v>299112</v>
      </c>
      <c r="AO5" s="49">
        <v>100</v>
      </c>
    </row>
    <row r="6" spans="1:46" s="492" customFormat="1" ht="11.25" customHeight="1" x14ac:dyDescent="0.2">
      <c r="A6" s="395" t="s">
        <v>589</v>
      </c>
      <c r="B6" s="488">
        <v>94552</v>
      </c>
      <c r="C6" s="346">
        <f>B6/B5*100</f>
        <v>53.434907430431544</v>
      </c>
      <c r="D6" s="488">
        <v>129489</v>
      </c>
      <c r="E6" s="346">
        <f>D6/D5*100</f>
        <v>76.153425430935613</v>
      </c>
      <c r="F6" s="488">
        <v>123945</v>
      </c>
      <c r="G6" s="346">
        <f>F6/F5*100</f>
        <v>79.469243296615929</v>
      </c>
      <c r="H6" s="488">
        <v>124965</v>
      </c>
      <c r="I6" s="346">
        <f>H6/H5*100</f>
        <v>82.165165362614246</v>
      </c>
      <c r="J6" s="488">
        <v>120478</v>
      </c>
      <c r="K6" s="346">
        <f>J6/J5*100</f>
        <v>80.453291841681747</v>
      </c>
      <c r="L6" s="488">
        <v>135090</v>
      </c>
      <c r="M6" s="346">
        <f>L6/L5*100</f>
        <v>81.681641735092441</v>
      </c>
      <c r="N6" s="488">
        <v>135283</v>
      </c>
      <c r="O6" s="346">
        <f>N6/N5*100</f>
        <v>81.776582240222453</v>
      </c>
      <c r="P6" s="488">
        <v>131237</v>
      </c>
      <c r="Q6" s="346">
        <f>P6/P5*100</f>
        <v>79.518780409478978</v>
      </c>
      <c r="R6" s="488">
        <v>130642</v>
      </c>
      <c r="S6" s="346">
        <f>R6/R5*100</f>
        <v>87.259295871544325</v>
      </c>
      <c r="T6" s="488">
        <v>60403</v>
      </c>
      <c r="U6" s="346">
        <f>T6/T5*100</f>
        <v>90.503588498823802</v>
      </c>
      <c r="V6" s="488">
        <v>101723</v>
      </c>
      <c r="W6" s="346">
        <f>V6/V5*100</f>
        <v>86.284172936476295</v>
      </c>
      <c r="X6" s="488">
        <v>97381</v>
      </c>
      <c r="Y6" s="346">
        <f>X6/X5*100</f>
        <v>88.643418261922307</v>
      </c>
      <c r="Z6" s="488">
        <v>61877</v>
      </c>
      <c r="AA6" s="346">
        <f>Z6/Z5*100</f>
        <v>87.806158649070525</v>
      </c>
      <c r="AB6" s="347">
        <v>112718</v>
      </c>
      <c r="AC6" s="346">
        <f>AB6/AB5*100</f>
        <v>88.651718090084714</v>
      </c>
      <c r="AD6" s="347">
        <v>111497</v>
      </c>
      <c r="AE6" s="346">
        <f>AD6/AD5*100</f>
        <v>86.030308174256575</v>
      </c>
      <c r="AF6" s="347">
        <v>101372</v>
      </c>
      <c r="AG6" s="346">
        <f>AF6/AF5*100</f>
        <v>87.94309013620196</v>
      </c>
      <c r="AH6" s="347">
        <v>151157</v>
      </c>
      <c r="AI6" s="346">
        <f>AH6/AH5*100</f>
        <v>52.143421402132553</v>
      </c>
      <c r="AJ6" s="347">
        <v>192385</v>
      </c>
      <c r="AK6" s="346">
        <f>AJ6/AJ5*100</f>
        <v>63.433943102834313</v>
      </c>
      <c r="AL6" s="347">
        <v>183504</v>
      </c>
      <c r="AM6" s="346">
        <f>AL6/AL5*100</f>
        <v>61.446763483670921</v>
      </c>
      <c r="AN6" s="347">
        <v>225711</v>
      </c>
      <c r="AO6" s="346">
        <f>AN6/AN5*100</f>
        <v>75.4603626735136</v>
      </c>
      <c r="AP6" s="489"/>
      <c r="AQ6" s="490"/>
      <c r="AR6" s="490"/>
      <c r="AS6" s="491"/>
      <c r="AT6" s="491"/>
    </row>
    <row r="7" spans="1:46" s="492" customFormat="1" ht="11.25" customHeight="1" x14ac:dyDescent="0.2">
      <c r="A7" s="493" t="s">
        <v>513</v>
      </c>
      <c r="B7" s="488">
        <v>64435</v>
      </c>
      <c r="C7" s="494">
        <f>B7/B6*100</f>
        <v>68.147685929435653</v>
      </c>
      <c r="D7" s="488">
        <v>85474</v>
      </c>
      <c r="E7" s="494">
        <f>D7/D6*100</f>
        <v>66.00869571932752</v>
      </c>
      <c r="F7" s="488">
        <v>80313</v>
      </c>
      <c r="G7" s="494">
        <f>F7/F6*100</f>
        <v>64.79728912017427</v>
      </c>
      <c r="H7" s="488">
        <v>80271</v>
      </c>
      <c r="I7" s="494">
        <f>H7/H6*100</f>
        <v>64.234785740007212</v>
      </c>
      <c r="J7" s="488">
        <v>75916</v>
      </c>
      <c r="K7" s="494">
        <f>J7/J6*100</f>
        <v>63.012334202094991</v>
      </c>
      <c r="L7" s="488">
        <v>81656</v>
      </c>
      <c r="M7" s="494">
        <f>L7/L6*100</f>
        <v>60.445628840032569</v>
      </c>
      <c r="N7" s="488">
        <v>89380</v>
      </c>
      <c r="O7" s="494">
        <f>N7/N6*100</f>
        <v>66.068907401521258</v>
      </c>
      <c r="P7" s="488">
        <v>86604</v>
      </c>
      <c r="Q7" s="494">
        <f>P7/P6*100</f>
        <v>65.990536205490841</v>
      </c>
      <c r="R7" s="488">
        <v>81941</v>
      </c>
      <c r="S7" s="494">
        <f>R7/R6*100</f>
        <v>62.721789317371133</v>
      </c>
      <c r="T7" s="488">
        <v>37549</v>
      </c>
      <c r="U7" s="494">
        <f>T7/T6*100</f>
        <v>62.16413092064964</v>
      </c>
      <c r="V7" s="488">
        <v>63166</v>
      </c>
      <c r="W7" s="494">
        <f>V7/V6*100</f>
        <v>62.096084464673673</v>
      </c>
      <c r="X7" s="488">
        <v>59999</v>
      </c>
      <c r="Y7" s="494">
        <f>X7/X6*100</f>
        <v>61.612634908246989</v>
      </c>
      <c r="Z7" s="488">
        <v>33903</v>
      </c>
      <c r="AA7" s="494">
        <f>Z7/Z6*100</f>
        <v>54.790956251919134</v>
      </c>
      <c r="AB7" s="488">
        <v>60041</v>
      </c>
      <c r="AC7" s="494">
        <f>AB7/AB6*100</f>
        <v>53.266559023403538</v>
      </c>
      <c r="AD7" s="488">
        <v>60338</v>
      </c>
      <c r="AE7" s="494">
        <f>AD7/AD6*100</f>
        <v>54.116254248993243</v>
      </c>
      <c r="AF7" s="488">
        <v>58899</v>
      </c>
      <c r="AG7" s="494">
        <f>AF7/AF6*100</f>
        <v>58.101842717910266</v>
      </c>
      <c r="AH7" s="488">
        <v>81938</v>
      </c>
      <c r="AI7" s="494">
        <f>AH7/AH6*100</f>
        <v>54.207215014852103</v>
      </c>
      <c r="AJ7" s="488">
        <v>102452</v>
      </c>
      <c r="AK7" s="494">
        <f>AJ7/AJ6*100</f>
        <v>53.25363203991995</v>
      </c>
      <c r="AL7" s="488">
        <v>96284</v>
      </c>
      <c r="AM7" s="494">
        <f>AL7/AL6*100</f>
        <v>52.469700932949692</v>
      </c>
      <c r="AN7" s="488">
        <v>114452</v>
      </c>
      <c r="AO7" s="494">
        <f>AN7/AN6*100</f>
        <v>50.707320423018821</v>
      </c>
      <c r="AP7" s="495"/>
      <c r="AQ7" s="490"/>
      <c r="AR7" s="490"/>
      <c r="AS7" s="491"/>
      <c r="AT7" s="491"/>
    </row>
    <row r="8" spans="1:46" s="492" customFormat="1" ht="11.25" customHeight="1" x14ac:dyDescent="0.2">
      <c r="A8" s="493" t="s">
        <v>514</v>
      </c>
      <c r="B8" s="488">
        <v>28478</v>
      </c>
      <c r="C8" s="494">
        <f>B8/B6*100</f>
        <v>30.118876385481002</v>
      </c>
      <c r="D8" s="488">
        <v>41887</v>
      </c>
      <c r="E8" s="494">
        <f>D8/D6*100</f>
        <v>32.347921445064834</v>
      </c>
      <c r="F8" s="488">
        <v>41280</v>
      </c>
      <c r="G8" s="494">
        <f>F8/F6*100</f>
        <v>33.305095001815324</v>
      </c>
      <c r="H8" s="488">
        <v>42866</v>
      </c>
      <c r="I8" s="494">
        <f>H8/H6*100</f>
        <v>34.30240467330853</v>
      </c>
      <c r="J8" s="488">
        <v>44241</v>
      </c>
      <c r="K8" s="494">
        <f>J8/J6*100</f>
        <v>36.721227112003852</v>
      </c>
      <c r="L8" s="488">
        <v>51721</v>
      </c>
      <c r="M8" s="494">
        <f>L8/L6*100</f>
        <v>38.286327633429565</v>
      </c>
      <c r="N8" s="488">
        <v>44198</v>
      </c>
      <c r="O8" s="494">
        <f>N8/N6*100</f>
        <v>32.670771641669681</v>
      </c>
      <c r="P8" s="488">
        <v>44633</v>
      </c>
      <c r="Q8" s="494">
        <f>P8/P6*100</f>
        <v>34.009463794509173</v>
      </c>
      <c r="R8" s="488">
        <v>48701</v>
      </c>
      <c r="S8" s="494">
        <f>R8/R6*100</f>
        <v>37.278210682628867</v>
      </c>
      <c r="T8" s="488">
        <v>22854</v>
      </c>
      <c r="U8" s="494">
        <f>T8/T6*100</f>
        <v>37.835869079350367</v>
      </c>
      <c r="V8" s="488">
        <v>38557</v>
      </c>
      <c r="W8" s="494">
        <f>V8/V6*100</f>
        <v>37.903915535326327</v>
      </c>
      <c r="X8" s="488">
        <v>37382</v>
      </c>
      <c r="Y8" s="494">
        <f>X8/X6*100</f>
        <v>38.387365091753011</v>
      </c>
      <c r="Z8" s="488">
        <v>27974</v>
      </c>
      <c r="AA8" s="494">
        <f>Z8/Z6*100</f>
        <v>45.209043748080866</v>
      </c>
      <c r="AB8" s="488">
        <v>52677</v>
      </c>
      <c r="AC8" s="494">
        <f>AB8/AB6*100</f>
        <v>46.733440976596462</v>
      </c>
      <c r="AD8" s="488">
        <v>51159</v>
      </c>
      <c r="AE8" s="494">
        <f>AD8/AD6*100</f>
        <v>45.883745751006757</v>
      </c>
      <c r="AF8" s="488">
        <v>42473</v>
      </c>
      <c r="AG8" s="494">
        <f>AF8/AF6*100</f>
        <v>41.898157282089727</v>
      </c>
      <c r="AH8" s="488">
        <v>69219</v>
      </c>
      <c r="AI8" s="494">
        <f>AH8/AH6*100</f>
        <v>45.792784985147897</v>
      </c>
      <c r="AJ8" s="488">
        <v>89933</v>
      </c>
      <c r="AK8" s="494">
        <f>AJ8/AJ6*100</f>
        <v>46.74636796008005</v>
      </c>
      <c r="AL8" s="488">
        <v>87220</v>
      </c>
      <c r="AM8" s="494">
        <f>AL8/AL6*100</f>
        <v>47.530299067050308</v>
      </c>
      <c r="AN8" s="488">
        <v>99962</v>
      </c>
      <c r="AO8" s="494">
        <f>AN8/AN6*100</f>
        <v>44.287606718325648</v>
      </c>
      <c r="AP8" s="489"/>
      <c r="AQ8" s="490"/>
      <c r="AR8" s="490"/>
      <c r="AS8" s="491"/>
      <c r="AT8" s="491"/>
    </row>
    <row r="9" spans="1:46" s="492" customFormat="1" ht="11.25" customHeight="1" x14ac:dyDescent="0.2">
      <c r="A9" s="493" t="s">
        <v>516</v>
      </c>
      <c r="B9" s="488">
        <v>19674</v>
      </c>
      <c r="C9" s="494">
        <f>B9/B8*100</f>
        <v>69.084907648008993</v>
      </c>
      <c r="D9" s="488">
        <v>32508</v>
      </c>
      <c r="E9" s="494">
        <f>D9/D8*100</f>
        <v>77.608804641058086</v>
      </c>
      <c r="F9" s="488">
        <v>32005</v>
      </c>
      <c r="G9" s="494">
        <f>F9/F8*100</f>
        <v>77.531492248062023</v>
      </c>
      <c r="H9" s="488">
        <v>36479</v>
      </c>
      <c r="I9" s="494">
        <f>H9/H8*100</f>
        <v>85.100079316941162</v>
      </c>
      <c r="J9" s="488">
        <v>37958</v>
      </c>
      <c r="K9" s="494">
        <f>J9/J8*100</f>
        <v>85.798241450238464</v>
      </c>
      <c r="L9" s="488">
        <v>45188</v>
      </c>
      <c r="M9" s="494">
        <f>L9/L8*100</f>
        <v>87.368767038533662</v>
      </c>
      <c r="N9" s="488">
        <v>36793</v>
      </c>
      <c r="O9" s="494">
        <f>N9/N8*100</f>
        <v>83.245848228426624</v>
      </c>
      <c r="P9" s="488">
        <v>37015</v>
      </c>
      <c r="Q9" s="494">
        <f>P9/P8*100</f>
        <v>82.931911366029624</v>
      </c>
      <c r="R9" s="488">
        <v>40149</v>
      </c>
      <c r="S9" s="494">
        <f>R9/R8*100</f>
        <v>82.439785630685208</v>
      </c>
      <c r="T9" s="488">
        <v>19728</v>
      </c>
      <c r="U9" s="494">
        <f>T9/T8*100</f>
        <v>86.32186925702284</v>
      </c>
      <c r="V9" s="488">
        <v>32506</v>
      </c>
      <c r="W9" s="494">
        <f>V9/V8*100</f>
        <v>84.306351635241327</v>
      </c>
      <c r="X9" s="488">
        <v>30766</v>
      </c>
      <c r="Y9" s="494">
        <f>X9/X8*100</f>
        <v>82.301642501738797</v>
      </c>
      <c r="Z9" s="488">
        <v>22708</v>
      </c>
      <c r="AA9" s="494">
        <f>Z9/Z8*100</f>
        <v>81.175377135911916</v>
      </c>
      <c r="AB9" s="488">
        <v>40220</v>
      </c>
      <c r="AC9" s="494">
        <f>AB9/AB8*100</f>
        <v>76.35210813068322</v>
      </c>
      <c r="AD9" s="488">
        <v>40221</v>
      </c>
      <c r="AE9" s="494">
        <f>AD9/AD8*100</f>
        <v>78.619597724740515</v>
      </c>
      <c r="AF9" s="488">
        <v>33631</v>
      </c>
      <c r="AG9" s="494">
        <f>AF9/AF8*100</f>
        <v>79.182068608292326</v>
      </c>
      <c r="AH9" s="488">
        <v>53960</v>
      </c>
      <c r="AI9" s="494">
        <f>AH9/AH8*100</f>
        <v>77.95547465291321</v>
      </c>
      <c r="AJ9" s="488">
        <v>67347</v>
      </c>
      <c r="AK9" s="494">
        <f>AJ9/AJ8*100</f>
        <v>74.885748279274566</v>
      </c>
      <c r="AL9" s="488">
        <v>66816</v>
      </c>
      <c r="AM9" s="494">
        <f>AL9/AL8*100</f>
        <v>76.606282962623254</v>
      </c>
      <c r="AN9" s="488">
        <v>73203</v>
      </c>
      <c r="AO9" s="494">
        <f>AN9/AN8*100</f>
        <v>73.230827714531515</v>
      </c>
      <c r="AP9" s="489"/>
      <c r="AQ9" s="490"/>
      <c r="AR9" s="490"/>
      <c r="AS9" s="491"/>
      <c r="AT9" s="491"/>
    </row>
    <row r="10" spans="1:46" s="492" customFormat="1" ht="11.25" customHeight="1" x14ac:dyDescent="0.2">
      <c r="A10" s="493" t="s">
        <v>528</v>
      </c>
      <c r="B10" s="488">
        <v>11880</v>
      </c>
      <c r="C10" s="327">
        <f>B10/B9*100</f>
        <v>60.384263494967982</v>
      </c>
      <c r="D10" s="488">
        <v>20360</v>
      </c>
      <c r="E10" s="327">
        <f>D10/D9*100</f>
        <v>62.630737049341704</v>
      </c>
      <c r="F10" s="488">
        <v>20609</v>
      </c>
      <c r="G10" s="327">
        <f>F10/F9*100</f>
        <v>64.393063583815021</v>
      </c>
      <c r="H10" s="488">
        <v>25632</v>
      </c>
      <c r="I10" s="327">
        <f>H10/H9*100</f>
        <v>70.265084020943561</v>
      </c>
      <c r="J10" s="488">
        <v>26909</v>
      </c>
      <c r="K10" s="327">
        <f>J10/J9*100</f>
        <v>70.891511670794046</v>
      </c>
      <c r="L10" s="488">
        <v>31526</v>
      </c>
      <c r="M10" s="327">
        <f>L10/L9*100</f>
        <v>69.766309639727368</v>
      </c>
      <c r="N10" s="488">
        <v>23991</v>
      </c>
      <c r="O10" s="327">
        <f>N10/N9*100</f>
        <v>65.205337971896824</v>
      </c>
      <c r="P10" s="488">
        <v>16185</v>
      </c>
      <c r="Q10" s="327">
        <f>P10/P9*100</f>
        <v>43.72551668242604</v>
      </c>
      <c r="R10" s="488">
        <v>19557</v>
      </c>
      <c r="S10" s="327">
        <f>R10/R9*100</f>
        <v>48.711051333781661</v>
      </c>
      <c r="T10" s="488">
        <v>12930</v>
      </c>
      <c r="U10" s="327">
        <f>T10/T9*100</f>
        <v>65.541362530413622</v>
      </c>
      <c r="V10" s="327"/>
      <c r="W10" s="327">
        <f>V10/V9*100</f>
        <v>0</v>
      </c>
      <c r="X10" s="327"/>
      <c r="Y10" s="327">
        <f>X10/X9*100</f>
        <v>0</v>
      </c>
      <c r="Z10" s="327"/>
      <c r="AA10" s="327">
        <f>Z10/Z9*100</f>
        <v>0</v>
      </c>
      <c r="AB10" s="488">
        <v>31638</v>
      </c>
      <c r="AC10" s="327">
        <f>AB10/AB9*100</f>
        <v>78.662357036300349</v>
      </c>
      <c r="AD10" s="488">
        <v>30114</v>
      </c>
      <c r="AE10" s="327">
        <f>AD10/AD9*100</f>
        <v>74.871335869321996</v>
      </c>
      <c r="AF10" s="488">
        <v>24285</v>
      </c>
      <c r="AG10" s="327">
        <f>AF10/AF9*100</f>
        <v>72.210163242246736</v>
      </c>
      <c r="AH10" s="488">
        <v>38921</v>
      </c>
      <c r="AI10" s="327">
        <f>AH10/AH9*100</f>
        <v>72.129355077835427</v>
      </c>
      <c r="AJ10" s="488">
        <v>47010</v>
      </c>
      <c r="AK10" s="327">
        <f>AJ10/AJ9*100</f>
        <v>69.80266381576017</v>
      </c>
      <c r="AL10" s="488">
        <v>45432</v>
      </c>
      <c r="AM10" s="327">
        <f>AL10/AL9*100</f>
        <v>67.995689655172413</v>
      </c>
      <c r="AN10" s="488">
        <v>44668</v>
      </c>
      <c r="AO10" s="327">
        <f>AN10/AN9*100</f>
        <v>61.01935713017226</v>
      </c>
      <c r="AP10" s="490"/>
      <c r="AQ10" s="490"/>
      <c r="AR10" s="490"/>
      <c r="AS10" s="491"/>
      <c r="AT10" s="491"/>
    </row>
    <row r="11" spans="1:46" s="492" customFormat="1" ht="11.25" customHeight="1" x14ac:dyDescent="0.2">
      <c r="A11" s="493" t="s">
        <v>529</v>
      </c>
      <c r="B11" s="488">
        <v>5893</v>
      </c>
      <c r="C11" s="327">
        <f>B11/B9*100</f>
        <v>29.95323777574464</v>
      </c>
      <c r="D11" s="488">
        <v>9886</v>
      </c>
      <c r="E11" s="327">
        <f>D11/D9*100</f>
        <v>30.41097575981297</v>
      </c>
      <c r="F11" s="488">
        <v>8846</v>
      </c>
      <c r="G11" s="327">
        <f>F11/F9*100</f>
        <v>27.639431338853303</v>
      </c>
      <c r="H11" s="488">
        <v>8580</v>
      </c>
      <c r="I11" s="327">
        <f>H11/H9*100</f>
        <v>23.520381589407606</v>
      </c>
      <c r="J11" s="488">
        <v>9131</v>
      </c>
      <c r="K11" s="327">
        <f>J11/J9*100</f>
        <v>24.055535065071922</v>
      </c>
      <c r="L11" s="488">
        <v>11275</v>
      </c>
      <c r="M11" s="327">
        <f>L11/L9*100</f>
        <v>24.951314508276536</v>
      </c>
      <c r="N11" s="488">
        <v>10500</v>
      </c>
      <c r="O11" s="327">
        <f>N11/N9*100</f>
        <v>28.538037126627348</v>
      </c>
      <c r="P11" s="488">
        <v>7518</v>
      </c>
      <c r="Q11" s="327">
        <f>P11/P9*100</f>
        <v>20.310684857490209</v>
      </c>
      <c r="R11" s="488">
        <v>7826</v>
      </c>
      <c r="S11" s="327">
        <f>R11/R9*100</f>
        <v>19.492390844105707</v>
      </c>
      <c r="T11" s="488">
        <v>3221</v>
      </c>
      <c r="U11" s="327">
        <f>T11/T9*100</f>
        <v>16.32704785077048</v>
      </c>
      <c r="V11" s="327"/>
      <c r="W11" s="327">
        <f>V11/V9*100</f>
        <v>0</v>
      </c>
      <c r="X11" s="327"/>
      <c r="Y11" s="327">
        <f>X11/X9*100</f>
        <v>0</v>
      </c>
      <c r="Z11" s="327"/>
      <c r="AA11" s="327">
        <f>Z11/Z9*100</f>
        <v>0</v>
      </c>
      <c r="AB11" s="488">
        <v>8582</v>
      </c>
      <c r="AC11" s="327">
        <f>AB11/AB9*100</f>
        <v>21.337642963699651</v>
      </c>
      <c r="AD11" s="488">
        <v>10107</v>
      </c>
      <c r="AE11" s="327">
        <f>AD11/AD9*100</f>
        <v>25.128664130678004</v>
      </c>
      <c r="AF11" s="488">
        <v>9346</v>
      </c>
      <c r="AG11" s="327">
        <f>AF11/AF9*100</f>
        <v>27.78983675775326</v>
      </c>
      <c r="AH11" s="488">
        <v>15039</v>
      </c>
      <c r="AI11" s="327">
        <f>AH11/AH9*100</f>
        <v>27.870644922164566</v>
      </c>
      <c r="AJ11" s="488">
        <v>20337</v>
      </c>
      <c r="AK11" s="327">
        <f>AJ11/AJ9*100</f>
        <v>30.19733618423983</v>
      </c>
      <c r="AL11" s="488">
        <v>21384</v>
      </c>
      <c r="AM11" s="327">
        <f>AL11/AL9*100</f>
        <v>32.004310344827587</v>
      </c>
      <c r="AN11" s="488">
        <v>28535</v>
      </c>
      <c r="AO11" s="327">
        <f>AN11/AN9*100</f>
        <v>38.98064286982774</v>
      </c>
      <c r="AP11" s="489"/>
      <c r="AQ11" s="490"/>
      <c r="AR11" s="490"/>
      <c r="AS11" s="491"/>
      <c r="AT11" s="491"/>
    </row>
    <row r="12" spans="1:46" s="492" customFormat="1" ht="11.25" customHeight="1" x14ac:dyDescent="0.2">
      <c r="A12" s="493" t="s">
        <v>530</v>
      </c>
      <c r="B12" s="488">
        <v>1902</v>
      </c>
      <c r="C12" s="327">
        <f>B12/B9*100</f>
        <v>9.6675815797499229</v>
      </c>
      <c r="D12" s="488">
        <v>2262</v>
      </c>
      <c r="E12" s="327">
        <f>D12/D9*100</f>
        <v>6.9582871908453301</v>
      </c>
      <c r="F12" s="488">
        <v>2550</v>
      </c>
      <c r="G12" s="327">
        <f>F12/F9*100</f>
        <v>7.9675050773316674</v>
      </c>
      <c r="H12" s="488">
        <v>2267</v>
      </c>
      <c r="I12" s="327">
        <f>H12/H9*100</f>
        <v>6.214534389648839</v>
      </c>
      <c r="J12" s="488">
        <v>1918</v>
      </c>
      <c r="K12" s="327">
        <f>J12/J9*100</f>
        <v>5.0529532641340431</v>
      </c>
      <c r="L12" s="488">
        <v>2387</v>
      </c>
      <c r="M12" s="327">
        <f>L12/L9*100</f>
        <v>5.2823758519961048</v>
      </c>
      <c r="N12" s="488">
        <v>2284</v>
      </c>
      <c r="O12" s="327">
        <f>N12/N9*100</f>
        <v>6.2077025521158919</v>
      </c>
      <c r="P12" s="488">
        <v>8303</v>
      </c>
      <c r="Q12" s="327">
        <f>P12/P9*100</f>
        <v>22.431446710792923</v>
      </c>
      <c r="R12" s="488">
        <v>14534</v>
      </c>
      <c r="S12" s="327">
        <f>R12/R9*100</f>
        <v>36.200154424767739</v>
      </c>
      <c r="T12" s="488">
        <v>6397</v>
      </c>
      <c r="U12" s="327">
        <f>T12/T9*100</f>
        <v>32.425993511759934</v>
      </c>
      <c r="V12" s="327"/>
      <c r="W12" s="327">
        <f>V12/V9*100</f>
        <v>0</v>
      </c>
      <c r="X12" s="327"/>
      <c r="Y12" s="327">
        <f>X12/X9*100</f>
        <v>0</v>
      </c>
      <c r="Z12" s="327"/>
      <c r="AA12" s="327">
        <f>Z12/Z9*100</f>
        <v>0</v>
      </c>
      <c r="AB12" s="328"/>
      <c r="AC12" s="327">
        <f>AB12/AB9*100</f>
        <v>0</v>
      </c>
      <c r="AD12" s="328"/>
      <c r="AE12" s="327">
        <f>AD12/AD9*100</f>
        <v>0</v>
      </c>
      <c r="AF12" s="328"/>
      <c r="AG12" s="327">
        <f>AF12/AF9*100</f>
        <v>0</v>
      </c>
      <c r="AH12" s="328"/>
      <c r="AI12" s="327">
        <f>AH12/AH9*100</f>
        <v>0</v>
      </c>
      <c r="AJ12" s="328"/>
      <c r="AK12" s="327">
        <f>AJ12/AJ9*100</f>
        <v>0</v>
      </c>
      <c r="AL12" s="328">
        <v>0</v>
      </c>
      <c r="AM12" s="327">
        <f>AL12/AL9*100</f>
        <v>0</v>
      </c>
      <c r="AN12" s="328">
        <v>0</v>
      </c>
      <c r="AO12" s="327">
        <f>AN12/AN9*100</f>
        <v>0</v>
      </c>
      <c r="AP12" s="490"/>
      <c r="AQ12" s="490"/>
      <c r="AR12" s="490"/>
      <c r="AS12" s="491"/>
      <c r="AT12" s="491"/>
    </row>
    <row r="13" spans="1:46" s="492" customFormat="1" ht="11.25" customHeight="1" x14ac:dyDescent="0.2">
      <c r="A13" s="496" t="s">
        <v>527</v>
      </c>
      <c r="B13" s="497">
        <v>8804</v>
      </c>
      <c r="C13" s="498">
        <f>B13/B8*100</f>
        <v>30.915092351991007</v>
      </c>
      <c r="D13" s="497">
        <v>9379</v>
      </c>
      <c r="E13" s="498">
        <f>D13/D8*100</f>
        <v>22.391195358941914</v>
      </c>
      <c r="F13" s="497">
        <v>9275</v>
      </c>
      <c r="G13" s="498">
        <f>F13/F8*100</f>
        <v>22.468507751937985</v>
      </c>
      <c r="H13" s="497">
        <v>6387</v>
      </c>
      <c r="I13" s="498">
        <f>H13/H8*100</f>
        <v>14.899920683058834</v>
      </c>
      <c r="J13" s="497">
        <v>6283</v>
      </c>
      <c r="K13" s="498">
        <f>J13/J8*100</f>
        <v>14.201758549761534</v>
      </c>
      <c r="L13" s="497">
        <v>6533</v>
      </c>
      <c r="M13" s="498">
        <f>L13/L8*100</f>
        <v>12.631232961466329</v>
      </c>
      <c r="N13" s="497">
        <v>7405</v>
      </c>
      <c r="O13" s="498">
        <f>N13/N8*100</f>
        <v>16.754151771573376</v>
      </c>
      <c r="P13" s="497">
        <v>7618</v>
      </c>
      <c r="Q13" s="498">
        <f>P13/P8*100</f>
        <v>17.06808863397038</v>
      </c>
      <c r="R13" s="497">
        <v>8552</v>
      </c>
      <c r="S13" s="498">
        <f>R13/R8*100</f>
        <v>17.560214369314796</v>
      </c>
      <c r="T13" s="497">
        <v>3126</v>
      </c>
      <c r="U13" s="498">
        <f>T13/T8*100</f>
        <v>13.67813074297716</v>
      </c>
      <c r="V13" s="497">
        <v>6051</v>
      </c>
      <c r="W13" s="498">
        <f>V13/V8*100</f>
        <v>15.693648364758669</v>
      </c>
      <c r="X13" s="497">
        <v>6616</v>
      </c>
      <c r="Y13" s="498">
        <f>X13/X8*100</f>
        <v>17.698357498261196</v>
      </c>
      <c r="Z13" s="497">
        <v>5266</v>
      </c>
      <c r="AA13" s="498">
        <f>Z13/Z8*100</f>
        <v>18.824622864088081</v>
      </c>
      <c r="AB13" s="323">
        <v>12457</v>
      </c>
      <c r="AC13" s="498">
        <f>AB13/AB8*100</f>
        <v>23.64789186931678</v>
      </c>
      <c r="AD13" s="323">
        <v>10938</v>
      </c>
      <c r="AE13" s="498">
        <f>AD13/AD8*100</f>
        <v>21.380402275259485</v>
      </c>
      <c r="AF13" s="323">
        <v>8842</v>
      </c>
      <c r="AG13" s="498">
        <f>AF13/AF8*100</f>
        <v>20.817931391707674</v>
      </c>
      <c r="AH13" s="329">
        <v>15259</v>
      </c>
      <c r="AI13" s="498">
        <f>AH13/AH8*100</f>
        <v>22.044525347086783</v>
      </c>
      <c r="AJ13" s="329">
        <v>22586</v>
      </c>
      <c r="AK13" s="498">
        <f>AJ13/AJ8*100</f>
        <v>25.114251720725427</v>
      </c>
      <c r="AL13" s="329">
        <v>20404</v>
      </c>
      <c r="AM13" s="498">
        <f>AL13/AL8*100</f>
        <v>23.393717037376749</v>
      </c>
      <c r="AN13" s="329">
        <v>26759</v>
      </c>
      <c r="AO13" s="498">
        <f>AN13/AN8*100</f>
        <v>26.769172285468478</v>
      </c>
      <c r="AP13" s="490"/>
      <c r="AQ13" s="490"/>
      <c r="AR13" s="490"/>
      <c r="AS13" s="491"/>
      <c r="AT13" s="491"/>
    </row>
    <row r="14" spans="1:46" s="492" customFormat="1" ht="11.25" customHeight="1" x14ac:dyDescent="0.2">
      <c r="A14" s="499"/>
      <c r="B14" s="500"/>
      <c r="C14" s="501"/>
      <c r="D14" s="500"/>
      <c r="E14" s="501"/>
      <c r="F14" s="500"/>
      <c r="G14" s="501"/>
      <c r="H14" s="500"/>
      <c r="I14" s="501"/>
      <c r="J14" s="500"/>
      <c r="K14" s="501"/>
      <c r="L14" s="500"/>
      <c r="M14" s="501"/>
      <c r="N14" s="500"/>
      <c r="O14" s="501"/>
      <c r="P14" s="500"/>
      <c r="Q14" s="501"/>
      <c r="R14" s="500"/>
      <c r="S14" s="501"/>
      <c r="T14" s="500"/>
      <c r="U14" s="501"/>
      <c r="V14" s="500"/>
      <c r="W14" s="501"/>
      <c r="X14" s="500"/>
      <c r="Y14" s="501"/>
      <c r="Z14" s="500"/>
      <c r="AA14" s="501"/>
      <c r="AB14" s="330"/>
      <c r="AC14" s="501"/>
      <c r="AD14" s="330"/>
      <c r="AE14" s="501"/>
      <c r="AF14" s="330"/>
      <c r="AG14" s="501"/>
      <c r="AH14" s="331"/>
      <c r="AI14" s="501"/>
      <c r="AJ14" s="331"/>
      <c r="AK14" s="501"/>
      <c r="AL14" s="331"/>
      <c r="AM14" s="501"/>
      <c r="AN14" s="331"/>
      <c r="AO14" s="501"/>
      <c r="AP14" s="490"/>
      <c r="AQ14" s="490"/>
      <c r="AR14" s="490"/>
      <c r="AS14" s="491"/>
      <c r="AT14" s="491"/>
    </row>
    <row r="15" spans="1:46" s="492" customFormat="1" ht="11.25" customHeight="1" x14ac:dyDescent="0.2">
      <c r="A15" s="479" t="s">
        <v>315</v>
      </c>
      <c r="B15" s="500"/>
      <c r="C15" s="501"/>
      <c r="D15" s="500"/>
      <c r="E15" s="501"/>
      <c r="F15" s="500"/>
      <c r="G15" s="501"/>
      <c r="H15" s="500"/>
      <c r="I15" s="501"/>
      <c r="J15" s="500"/>
      <c r="K15" s="501"/>
      <c r="L15" s="500"/>
      <c r="M15" s="501"/>
      <c r="N15" s="500"/>
      <c r="O15" s="501"/>
      <c r="P15" s="500"/>
      <c r="Q15" s="501"/>
      <c r="R15" s="500"/>
      <c r="S15" s="501"/>
      <c r="T15" s="500"/>
      <c r="U15" s="501"/>
      <c r="V15" s="500"/>
      <c r="W15" s="501"/>
      <c r="X15" s="500"/>
      <c r="Y15" s="501"/>
      <c r="Z15" s="500"/>
      <c r="AA15" s="501"/>
      <c r="AB15" s="330"/>
      <c r="AC15" s="501"/>
      <c r="AD15" s="330"/>
      <c r="AE15" s="501"/>
      <c r="AF15" s="330"/>
      <c r="AG15" s="501"/>
      <c r="AH15" s="331"/>
      <c r="AI15" s="501"/>
      <c r="AO15" s="501"/>
      <c r="AP15" s="490"/>
      <c r="AQ15" s="490"/>
      <c r="AR15" s="490"/>
      <c r="AS15" s="491"/>
      <c r="AT15" s="491"/>
    </row>
    <row r="16" spans="1:46" ht="11.25" customHeight="1" x14ac:dyDescent="0.2">
      <c r="A16" s="449" t="s">
        <v>573</v>
      </c>
      <c r="B16" s="385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48"/>
      <c r="AC16" s="13"/>
      <c r="AD16" s="48"/>
      <c r="AE16" s="13"/>
      <c r="AF16" s="48"/>
      <c r="AG16" s="13"/>
      <c r="AJ16" s="502"/>
      <c r="AL16" s="502"/>
      <c r="AN16" s="502"/>
    </row>
    <row r="17" spans="1:41" ht="11.25" hidden="1" customHeight="1" x14ac:dyDescent="0.2">
      <c r="A17" s="503" t="s">
        <v>515</v>
      </c>
      <c r="B17" s="504" t="e">
        <f>SUM(#REF!)</f>
        <v>#REF!</v>
      </c>
      <c r="C17" s="505"/>
      <c r="D17" s="504" t="e">
        <f>SUM(#REF!)</f>
        <v>#REF!</v>
      </c>
      <c r="E17" s="505"/>
      <c r="F17" s="504" t="e">
        <f>SUM(#REF!)</f>
        <v>#REF!</v>
      </c>
      <c r="G17" s="505"/>
      <c r="H17" s="504" t="e">
        <f>SUM(#REF!)</f>
        <v>#REF!</v>
      </c>
      <c r="I17" s="505"/>
      <c r="J17" s="504" t="e">
        <f>SUM(#REF!)</f>
        <v>#REF!</v>
      </c>
      <c r="K17" s="505"/>
      <c r="L17" s="504" t="e">
        <f>SUM(#REF!)</f>
        <v>#REF!</v>
      </c>
      <c r="M17" s="505"/>
      <c r="N17" s="504" t="e">
        <f>SUM(#REF!)</f>
        <v>#REF!</v>
      </c>
      <c r="O17" s="505"/>
      <c r="P17" s="504" t="e">
        <f>SUM(#REF!)</f>
        <v>#REF!</v>
      </c>
      <c r="Q17" s="505"/>
      <c r="R17" s="504" t="e">
        <f>SUM(#REF!)</f>
        <v>#REF!</v>
      </c>
      <c r="S17" s="505"/>
      <c r="T17" s="504" t="e">
        <f>SUM(#REF!)</f>
        <v>#REF!</v>
      </c>
      <c r="U17" s="505"/>
      <c r="V17" s="326"/>
      <c r="W17" s="326"/>
      <c r="X17" s="326"/>
      <c r="Y17" s="326"/>
      <c r="Z17" s="326"/>
      <c r="AA17" s="326"/>
      <c r="AB17" s="504">
        <v>40220</v>
      </c>
      <c r="AC17" s="326">
        <v>100</v>
      </c>
      <c r="AD17" s="504" t="e">
        <f>SUM(#REF!)</f>
        <v>#REF!</v>
      </c>
      <c r="AE17" s="326">
        <v>100</v>
      </c>
      <c r="AF17" s="504" t="e">
        <f>SUM(#REF!)</f>
        <v>#REF!</v>
      </c>
      <c r="AG17" s="326">
        <v>100</v>
      </c>
      <c r="AH17" s="504" t="e">
        <f>SUM(#REF!)</f>
        <v>#REF!</v>
      </c>
      <c r="AI17" s="326">
        <v>100</v>
      </c>
      <c r="AJ17" s="504"/>
      <c r="AK17" s="326"/>
      <c r="AL17" s="504"/>
      <c r="AM17" s="326"/>
      <c r="AN17" s="504"/>
      <c r="AO17" s="326">
        <v>100</v>
      </c>
    </row>
    <row r="18" spans="1:41" hidden="1" x14ac:dyDescent="0.2"/>
    <row r="19" spans="1:41" hidden="1" x14ac:dyDescent="0.2"/>
    <row r="20" spans="1:41" hidden="1" x14ac:dyDescent="0.2"/>
    <row r="21" spans="1:41" x14ac:dyDescent="0.2">
      <c r="AJ21" s="506"/>
      <c r="AL21" s="506"/>
      <c r="AN21" s="506"/>
    </row>
    <row r="22" spans="1:41" x14ac:dyDescent="0.2">
      <c r="AJ22" s="331"/>
      <c r="AK22" s="501"/>
      <c r="AL22" s="331"/>
      <c r="AM22" s="501"/>
      <c r="AN22" s="331"/>
    </row>
  </sheetData>
  <mergeCells count="21">
    <mergeCell ref="AN3:AO3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</mergeCells>
  <pageMargins left="0.7" right="0.7" top="0.75" bottom="0.75" header="0.3" footer="0.3"/>
  <pageSetup paperSize="9" orientation="portrait" r:id="rId1"/>
  <ignoredErrors>
    <ignoredError sqref="C8:AO13" formula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K48"/>
  <sheetViews>
    <sheetView zoomScaleNormal="100" workbookViewId="0">
      <pane xSplit="2" ySplit="2" topLeftCell="CP3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0.625" style="381" customWidth="1"/>
    <col min="2" max="2" width="35.625" style="381" customWidth="1"/>
    <col min="3" max="3" width="10.75" style="381" customWidth="1"/>
    <col min="4" max="7" width="8.75" style="381" customWidth="1"/>
    <col min="8" max="9" width="7.75" style="381" customWidth="1"/>
    <col min="10" max="10" width="10.75" style="381" customWidth="1"/>
    <col min="11" max="14" width="8.75" style="381" customWidth="1"/>
    <col min="15" max="16" width="7.75" style="381" customWidth="1"/>
    <col min="17" max="17" width="10.75" style="381" customWidth="1"/>
    <col min="18" max="21" width="8.75" style="381" customWidth="1"/>
    <col min="22" max="23" width="7.75" style="381" customWidth="1"/>
    <col min="24" max="24" width="10.75" style="381" customWidth="1"/>
    <col min="25" max="28" width="8.75" style="381" customWidth="1"/>
    <col min="29" max="30" width="7.75" style="381" customWidth="1"/>
    <col min="31" max="31" width="10.75" style="381" customWidth="1"/>
    <col min="32" max="35" width="8.75" style="381" customWidth="1"/>
    <col min="36" max="37" width="7.75" style="381" customWidth="1"/>
    <col min="38" max="38" width="10.75" style="381" customWidth="1"/>
    <col min="39" max="42" width="8.75" style="381" customWidth="1"/>
    <col min="43" max="44" width="7.75" style="381" customWidth="1"/>
    <col min="45" max="45" width="10.75" style="381" customWidth="1"/>
    <col min="46" max="49" width="8.75" style="381" customWidth="1"/>
    <col min="50" max="51" width="7.75" style="381" customWidth="1"/>
    <col min="52" max="52" width="10.75" style="381" customWidth="1"/>
    <col min="53" max="56" width="8.75" style="381" customWidth="1"/>
    <col min="57" max="58" width="7.75" style="381" customWidth="1"/>
    <col min="59" max="59" width="10.75" style="381" customWidth="1"/>
    <col min="60" max="63" width="8.75" style="381" customWidth="1"/>
    <col min="64" max="65" width="7.75" style="381" customWidth="1"/>
    <col min="66" max="66" width="10.75" style="381" customWidth="1"/>
    <col min="67" max="71" width="8.75" style="381" customWidth="1"/>
    <col min="72" max="72" width="7.75" style="381" customWidth="1"/>
    <col min="73" max="73" width="10.75" style="381" customWidth="1"/>
    <col min="74" max="78" width="8.75" style="381" customWidth="1"/>
    <col min="79" max="79" width="7.75" style="381" customWidth="1"/>
    <col min="80" max="80" width="10.75" style="381" customWidth="1"/>
    <col min="81" max="85" width="8.75" style="381" customWidth="1"/>
    <col min="86" max="86" width="7.75" style="381" customWidth="1"/>
    <col min="87" max="87" width="10.75" style="381" customWidth="1"/>
    <col min="88" max="92" width="8.75" style="381" customWidth="1"/>
    <col min="93" max="93" width="7.75" style="381" customWidth="1"/>
    <col min="94" max="94" width="10.75" style="381" customWidth="1"/>
    <col min="95" max="95" width="9.75" style="381" customWidth="1"/>
    <col min="96" max="99" width="8.75" style="381" customWidth="1"/>
    <col min="100" max="100" width="7.75" style="381" customWidth="1"/>
    <col min="101" max="101" width="10.75" style="381" customWidth="1"/>
    <col min="102" max="106" width="8.75" style="381" customWidth="1"/>
    <col min="107" max="107" width="7.75" style="381" customWidth="1"/>
    <col min="108" max="108" width="10.75" style="381" customWidth="1"/>
    <col min="109" max="109" width="9.75" style="381" customWidth="1"/>
    <col min="110" max="113" width="8.75" style="381" customWidth="1"/>
    <col min="114" max="114" width="7.75" style="381" customWidth="1"/>
    <col min="115" max="115" width="9" style="467"/>
  </cols>
  <sheetData>
    <row r="1" spans="1:115" x14ac:dyDescent="0.2">
      <c r="A1" s="405" t="s">
        <v>562</v>
      </c>
      <c r="C1" s="450"/>
      <c r="D1" s="385"/>
      <c r="E1" s="385"/>
      <c r="F1" s="385"/>
      <c r="H1" s="385"/>
      <c r="I1" s="385"/>
      <c r="J1" s="450"/>
      <c r="K1" s="385"/>
      <c r="L1" s="385"/>
      <c r="M1" s="385"/>
      <c r="N1" s="385"/>
      <c r="O1" s="385"/>
      <c r="P1" s="385"/>
      <c r="Q1" s="450"/>
      <c r="R1" s="385"/>
      <c r="S1" s="385"/>
      <c r="T1" s="385"/>
      <c r="U1" s="385"/>
      <c r="V1" s="385"/>
      <c r="W1" s="385"/>
      <c r="X1" s="450"/>
      <c r="Y1" s="385"/>
      <c r="Z1" s="385"/>
      <c r="AA1" s="385"/>
      <c r="AB1" s="385"/>
      <c r="AC1" s="385"/>
      <c r="AD1" s="385"/>
      <c r="AE1" s="450"/>
      <c r="AF1" s="385"/>
      <c r="AG1" s="385"/>
      <c r="AH1" s="385"/>
      <c r="AI1" s="385"/>
      <c r="AJ1" s="385"/>
      <c r="AK1" s="385"/>
      <c r="AL1" s="450"/>
      <c r="AM1" s="385"/>
      <c r="AN1" s="385"/>
      <c r="AO1" s="385"/>
      <c r="AP1" s="385"/>
      <c r="AQ1" s="385"/>
      <c r="AR1" s="385"/>
      <c r="AS1" s="450"/>
      <c r="AT1" s="385"/>
      <c r="AU1" s="385"/>
      <c r="AV1" s="385"/>
      <c r="AW1" s="385"/>
      <c r="AZ1" s="450"/>
      <c r="BG1" s="450"/>
      <c r="BN1" s="450"/>
      <c r="BU1" s="450"/>
      <c r="CB1" s="450"/>
      <c r="CI1" s="450"/>
      <c r="CP1" s="450"/>
      <c r="CW1" s="450"/>
      <c r="DD1" s="450"/>
    </row>
    <row r="2" spans="1:115" x14ac:dyDescent="0.2">
      <c r="A2" s="385"/>
      <c r="B2" s="385"/>
      <c r="C2" s="450"/>
      <c r="D2" s="385"/>
      <c r="E2" s="385"/>
      <c r="F2" s="385"/>
      <c r="G2" s="385"/>
      <c r="H2" s="425"/>
      <c r="I2" s="385"/>
      <c r="J2" s="450"/>
      <c r="K2" s="385"/>
      <c r="L2" s="385"/>
      <c r="M2" s="385"/>
      <c r="N2" s="385"/>
      <c r="O2" s="385"/>
      <c r="P2" s="385"/>
      <c r="Q2" s="450"/>
      <c r="R2" s="385"/>
      <c r="S2" s="385"/>
      <c r="T2" s="385"/>
      <c r="U2" s="385"/>
      <c r="V2" s="385"/>
      <c r="W2" s="385"/>
      <c r="X2" s="450"/>
      <c r="Y2" s="385"/>
      <c r="Z2" s="385"/>
      <c r="AA2" s="385"/>
      <c r="AB2" s="385"/>
      <c r="AC2" s="385"/>
      <c r="AD2" s="385"/>
      <c r="AE2" s="450"/>
      <c r="AF2" s="385"/>
      <c r="AG2" s="385"/>
      <c r="AH2" s="385"/>
      <c r="AI2" s="385"/>
      <c r="AJ2" s="385"/>
      <c r="AK2" s="385"/>
      <c r="AL2" s="450"/>
      <c r="AM2" s="385"/>
      <c r="AN2" s="385"/>
      <c r="AO2" s="385"/>
      <c r="AP2" s="385"/>
      <c r="AQ2" s="385"/>
      <c r="AR2" s="385"/>
      <c r="AS2" s="450"/>
      <c r="AT2" s="385"/>
      <c r="AU2" s="385"/>
      <c r="AV2" s="385"/>
      <c r="AW2" s="385"/>
      <c r="AX2" s="385"/>
      <c r="AY2" s="385"/>
      <c r="AZ2" s="450"/>
      <c r="BA2" s="385"/>
      <c r="BB2" s="385"/>
      <c r="BC2" s="385"/>
      <c r="BD2" s="385"/>
      <c r="BE2" s="385"/>
      <c r="BF2" s="385"/>
      <c r="BG2" s="450"/>
      <c r="BH2" s="385"/>
      <c r="BI2" s="385"/>
      <c r="BJ2" s="385"/>
      <c r="BK2" s="385"/>
      <c r="BL2" s="385"/>
      <c r="BM2" s="385"/>
      <c r="BN2" s="450"/>
      <c r="BO2" s="450"/>
      <c r="BP2" s="385"/>
      <c r="BQ2" s="385"/>
      <c r="BR2" s="385"/>
      <c r="BS2" s="385"/>
      <c r="BT2" s="385"/>
      <c r="BU2" s="450"/>
      <c r="BV2" s="385"/>
      <c r="BW2" s="385"/>
      <c r="BX2" s="385"/>
      <c r="BY2" s="385"/>
      <c r="BZ2" s="385"/>
      <c r="CA2" s="385"/>
      <c r="CB2" s="450"/>
      <c r="CC2" s="385"/>
      <c r="CD2" s="385"/>
      <c r="CE2" s="385"/>
      <c r="CF2" s="385"/>
      <c r="CG2" s="385"/>
      <c r="CH2" s="385"/>
      <c r="CI2" s="450"/>
      <c r="CJ2" s="450"/>
      <c r="CK2" s="385"/>
      <c r="CL2" s="385"/>
      <c r="CM2" s="385"/>
      <c r="CN2" s="385"/>
      <c r="CO2" s="385"/>
      <c r="CP2" s="450"/>
      <c r="CQ2" s="450"/>
      <c r="CR2" s="450"/>
      <c r="CS2" s="450"/>
      <c r="CT2" s="450"/>
      <c r="CU2" s="385"/>
      <c r="CV2" s="385"/>
      <c r="CW2" s="450"/>
      <c r="CX2" s="450"/>
      <c r="CY2" s="450"/>
      <c r="CZ2" s="385"/>
      <c r="DA2" s="385"/>
      <c r="DB2" s="385"/>
      <c r="DD2" s="450"/>
      <c r="DE2" s="450"/>
      <c r="DF2" s="450"/>
      <c r="DG2" s="385"/>
      <c r="DH2" s="385"/>
      <c r="DI2" s="385"/>
      <c r="DJ2" s="384" t="s">
        <v>125</v>
      </c>
    </row>
    <row r="3" spans="1:115" x14ac:dyDescent="0.2">
      <c r="A3" s="805" t="s">
        <v>276</v>
      </c>
      <c r="B3" s="805" t="s">
        <v>316</v>
      </c>
      <c r="C3" s="800">
        <v>2549</v>
      </c>
      <c r="D3" s="804"/>
      <c r="E3" s="804"/>
      <c r="F3" s="804"/>
      <c r="G3" s="804"/>
      <c r="H3" s="804"/>
      <c r="I3" s="801"/>
      <c r="J3" s="800">
        <v>2551</v>
      </c>
      <c r="K3" s="804"/>
      <c r="L3" s="804"/>
      <c r="M3" s="804"/>
      <c r="N3" s="804"/>
      <c r="O3" s="804"/>
      <c r="P3" s="801"/>
      <c r="Q3" s="800">
        <v>2552</v>
      </c>
      <c r="R3" s="804"/>
      <c r="S3" s="804"/>
      <c r="T3" s="804"/>
      <c r="U3" s="804"/>
      <c r="V3" s="804"/>
      <c r="W3" s="801"/>
      <c r="X3" s="800">
        <v>2553</v>
      </c>
      <c r="Y3" s="804"/>
      <c r="Z3" s="804"/>
      <c r="AA3" s="804"/>
      <c r="AB3" s="804"/>
      <c r="AC3" s="804"/>
      <c r="AD3" s="801"/>
      <c r="AE3" s="800">
        <v>2554</v>
      </c>
      <c r="AF3" s="804"/>
      <c r="AG3" s="804"/>
      <c r="AH3" s="804"/>
      <c r="AI3" s="804"/>
      <c r="AJ3" s="804"/>
      <c r="AK3" s="801"/>
      <c r="AL3" s="800">
        <v>2555</v>
      </c>
      <c r="AM3" s="804"/>
      <c r="AN3" s="804"/>
      <c r="AO3" s="804"/>
      <c r="AP3" s="804"/>
      <c r="AQ3" s="804"/>
      <c r="AR3" s="801"/>
      <c r="AS3" s="800">
        <v>2556</v>
      </c>
      <c r="AT3" s="804"/>
      <c r="AU3" s="804"/>
      <c r="AV3" s="804"/>
      <c r="AW3" s="804"/>
      <c r="AX3" s="804"/>
      <c r="AY3" s="801"/>
      <c r="AZ3" s="800">
        <v>2557</v>
      </c>
      <c r="BA3" s="804"/>
      <c r="BB3" s="804"/>
      <c r="BC3" s="804"/>
      <c r="BD3" s="804"/>
      <c r="BE3" s="804"/>
      <c r="BF3" s="801"/>
      <c r="BG3" s="800">
        <v>2558</v>
      </c>
      <c r="BH3" s="804"/>
      <c r="BI3" s="804"/>
      <c r="BJ3" s="804"/>
      <c r="BK3" s="804"/>
      <c r="BL3" s="804"/>
      <c r="BM3" s="801"/>
      <c r="BN3" s="800">
        <v>2559</v>
      </c>
      <c r="BO3" s="804"/>
      <c r="BP3" s="804"/>
      <c r="BQ3" s="804"/>
      <c r="BR3" s="804"/>
      <c r="BS3" s="804"/>
      <c r="BT3" s="801"/>
      <c r="BU3" s="800">
        <v>2560</v>
      </c>
      <c r="BV3" s="804"/>
      <c r="BW3" s="804"/>
      <c r="BX3" s="804"/>
      <c r="BY3" s="804"/>
      <c r="BZ3" s="804"/>
      <c r="CA3" s="801"/>
      <c r="CB3" s="800">
        <v>2561</v>
      </c>
      <c r="CC3" s="804"/>
      <c r="CD3" s="804"/>
      <c r="CE3" s="804"/>
      <c r="CF3" s="804"/>
      <c r="CG3" s="804"/>
      <c r="CH3" s="801"/>
      <c r="CI3" s="800">
        <v>2562</v>
      </c>
      <c r="CJ3" s="804"/>
      <c r="CK3" s="804"/>
      <c r="CL3" s="804"/>
      <c r="CM3" s="804"/>
      <c r="CN3" s="804"/>
      <c r="CO3" s="801"/>
      <c r="CP3" s="800">
        <v>2563</v>
      </c>
      <c r="CQ3" s="804"/>
      <c r="CR3" s="804"/>
      <c r="CS3" s="804"/>
      <c r="CT3" s="804"/>
      <c r="CU3" s="804"/>
      <c r="CV3" s="801"/>
      <c r="CW3" s="800">
        <v>2564</v>
      </c>
      <c r="CX3" s="804"/>
      <c r="CY3" s="804"/>
      <c r="CZ3" s="804"/>
      <c r="DA3" s="804"/>
      <c r="DB3" s="804"/>
      <c r="DC3" s="801"/>
      <c r="DD3" s="800">
        <v>2565</v>
      </c>
      <c r="DE3" s="804"/>
      <c r="DF3" s="804"/>
      <c r="DG3" s="804"/>
      <c r="DH3" s="804"/>
      <c r="DI3" s="804"/>
      <c r="DJ3" s="801"/>
    </row>
    <row r="4" spans="1:115" x14ac:dyDescent="0.2">
      <c r="A4" s="806"/>
      <c r="B4" s="806"/>
      <c r="C4" s="802" t="s">
        <v>483</v>
      </c>
      <c r="D4" s="800" t="s">
        <v>161</v>
      </c>
      <c r="E4" s="801"/>
      <c r="F4" s="800" t="s">
        <v>162</v>
      </c>
      <c r="G4" s="801"/>
      <c r="H4" s="800" t="s">
        <v>163</v>
      </c>
      <c r="I4" s="801"/>
      <c r="J4" s="802" t="s">
        <v>483</v>
      </c>
      <c r="K4" s="800" t="s">
        <v>161</v>
      </c>
      <c r="L4" s="801"/>
      <c r="M4" s="800" t="s">
        <v>162</v>
      </c>
      <c r="N4" s="801"/>
      <c r="O4" s="800" t="s">
        <v>163</v>
      </c>
      <c r="P4" s="801"/>
      <c r="Q4" s="802" t="s">
        <v>483</v>
      </c>
      <c r="R4" s="800" t="s">
        <v>161</v>
      </c>
      <c r="S4" s="801"/>
      <c r="T4" s="800" t="s">
        <v>162</v>
      </c>
      <c r="U4" s="801"/>
      <c r="V4" s="800" t="s">
        <v>163</v>
      </c>
      <c r="W4" s="801"/>
      <c r="X4" s="802" t="s">
        <v>483</v>
      </c>
      <c r="Y4" s="800" t="s">
        <v>161</v>
      </c>
      <c r="Z4" s="801"/>
      <c r="AA4" s="800" t="s">
        <v>162</v>
      </c>
      <c r="AB4" s="801"/>
      <c r="AC4" s="800" t="s">
        <v>163</v>
      </c>
      <c r="AD4" s="801"/>
      <c r="AE4" s="802" t="s">
        <v>483</v>
      </c>
      <c r="AF4" s="800" t="s">
        <v>161</v>
      </c>
      <c r="AG4" s="801"/>
      <c r="AH4" s="800" t="s">
        <v>162</v>
      </c>
      <c r="AI4" s="801"/>
      <c r="AJ4" s="800" t="s">
        <v>163</v>
      </c>
      <c r="AK4" s="801"/>
      <c r="AL4" s="802" t="s">
        <v>483</v>
      </c>
      <c r="AM4" s="800" t="s">
        <v>161</v>
      </c>
      <c r="AN4" s="801"/>
      <c r="AO4" s="800" t="s">
        <v>162</v>
      </c>
      <c r="AP4" s="801"/>
      <c r="AQ4" s="800" t="s">
        <v>163</v>
      </c>
      <c r="AR4" s="801"/>
      <c r="AS4" s="802" t="s">
        <v>483</v>
      </c>
      <c r="AT4" s="800" t="s">
        <v>161</v>
      </c>
      <c r="AU4" s="801"/>
      <c r="AV4" s="800" t="s">
        <v>162</v>
      </c>
      <c r="AW4" s="801"/>
      <c r="AX4" s="800" t="s">
        <v>163</v>
      </c>
      <c r="AY4" s="801"/>
      <c r="AZ4" s="802" t="s">
        <v>483</v>
      </c>
      <c r="BA4" s="800" t="s">
        <v>161</v>
      </c>
      <c r="BB4" s="801"/>
      <c r="BC4" s="800" t="s">
        <v>162</v>
      </c>
      <c r="BD4" s="801"/>
      <c r="BE4" s="800" t="s">
        <v>163</v>
      </c>
      <c r="BF4" s="801"/>
      <c r="BG4" s="802" t="s">
        <v>483</v>
      </c>
      <c r="BH4" s="800" t="s">
        <v>161</v>
      </c>
      <c r="BI4" s="801"/>
      <c r="BJ4" s="800" t="s">
        <v>162</v>
      </c>
      <c r="BK4" s="801"/>
      <c r="BL4" s="800" t="s">
        <v>163</v>
      </c>
      <c r="BM4" s="801"/>
      <c r="BN4" s="802" t="s">
        <v>483</v>
      </c>
      <c r="BO4" s="800" t="s">
        <v>161</v>
      </c>
      <c r="BP4" s="801"/>
      <c r="BQ4" s="800" t="s">
        <v>162</v>
      </c>
      <c r="BR4" s="801"/>
      <c r="BS4" s="800" t="s">
        <v>163</v>
      </c>
      <c r="BT4" s="801"/>
      <c r="BU4" s="802" t="s">
        <v>483</v>
      </c>
      <c r="BV4" s="800" t="s">
        <v>161</v>
      </c>
      <c r="BW4" s="801"/>
      <c r="BX4" s="800" t="s">
        <v>162</v>
      </c>
      <c r="BY4" s="801"/>
      <c r="BZ4" s="800" t="s">
        <v>163</v>
      </c>
      <c r="CA4" s="801"/>
      <c r="CB4" s="802" t="s">
        <v>483</v>
      </c>
      <c r="CC4" s="800" t="s">
        <v>161</v>
      </c>
      <c r="CD4" s="801"/>
      <c r="CE4" s="800" t="s">
        <v>162</v>
      </c>
      <c r="CF4" s="801"/>
      <c r="CG4" s="800" t="s">
        <v>163</v>
      </c>
      <c r="CH4" s="801"/>
      <c r="CI4" s="802" t="s">
        <v>483</v>
      </c>
      <c r="CJ4" s="800" t="s">
        <v>161</v>
      </c>
      <c r="CK4" s="801"/>
      <c r="CL4" s="800" t="s">
        <v>162</v>
      </c>
      <c r="CM4" s="801"/>
      <c r="CN4" s="800" t="s">
        <v>163</v>
      </c>
      <c r="CO4" s="801"/>
      <c r="CP4" s="802" t="s">
        <v>483</v>
      </c>
      <c r="CQ4" s="800" t="s">
        <v>161</v>
      </c>
      <c r="CR4" s="801"/>
      <c r="CS4" s="800" t="s">
        <v>162</v>
      </c>
      <c r="CT4" s="801"/>
      <c r="CU4" s="800" t="s">
        <v>163</v>
      </c>
      <c r="CV4" s="801"/>
      <c r="CW4" s="802" t="s">
        <v>483</v>
      </c>
      <c r="CX4" s="800" t="s">
        <v>161</v>
      </c>
      <c r="CY4" s="801"/>
      <c r="CZ4" s="800" t="s">
        <v>162</v>
      </c>
      <c r="DA4" s="801"/>
      <c r="DB4" s="800" t="s">
        <v>163</v>
      </c>
      <c r="DC4" s="801"/>
      <c r="DD4" s="802" t="s">
        <v>483</v>
      </c>
      <c r="DE4" s="800" t="s">
        <v>161</v>
      </c>
      <c r="DF4" s="801"/>
      <c r="DG4" s="800" t="s">
        <v>162</v>
      </c>
      <c r="DH4" s="801"/>
      <c r="DI4" s="800" t="s">
        <v>163</v>
      </c>
      <c r="DJ4" s="801"/>
    </row>
    <row r="5" spans="1:115" x14ac:dyDescent="0.2">
      <c r="A5" s="807"/>
      <c r="B5" s="807"/>
      <c r="C5" s="803"/>
      <c r="D5" s="469" t="s">
        <v>36</v>
      </c>
      <c r="E5" s="468" t="s">
        <v>42</v>
      </c>
      <c r="F5" s="469" t="s">
        <v>36</v>
      </c>
      <c r="G5" s="468" t="s">
        <v>42</v>
      </c>
      <c r="H5" s="469" t="s">
        <v>36</v>
      </c>
      <c r="I5" s="469" t="s">
        <v>42</v>
      </c>
      <c r="J5" s="803"/>
      <c r="K5" s="469" t="s">
        <v>36</v>
      </c>
      <c r="L5" s="468" t="s">
        <v>42</v>
      </c>
      <c r="M5" s="469" t="s">
        <v>36</v>
      </c>
      <c r="N5" s="468" t="s">
        <v>42</v>
      </c>
      <c r="O5" s="469" t="s">
        <v>36</v>
      </c>
      <c r="P5" s="469" t="s">
        <v>42</v>
      </c>
      <c r="Q5" s="803"/>
      <c r="R5" s="469" t="s">
        <v>36</v>
      </c>
      <c r="S5" s="468" t="s">
        <v>42</v>
      </c>
      <c r="T5" s="469" t="s">
        <v>36</v>
      </c>
      <c r="U5" s="468" t="s">
        <v>42</v>
      </c>
      <c r="V5" s="469" t="s">
        <v>36</v>
      </c>
      <c r="W5" s="469" t="s">
        <v>42</v>
      </c>
      <c r="X5" s="803"/>
      <c r="Y5" s="469" t="s">
        <v>36</v>
      </c>
      <c r="Z5" s="468" t="s">
        <v>42</v>
      </c>
      <c r="AA5" s="469" t="s">
        <v>36</v>
      </c>
      <c r="AB5" s="468" t="s">
        <v>42</v>
      </c>
      <c r="AC5" s="469" t="s">
        <v>36</v>
      </c>
      <c r="AD5" s="469" t="s">
        <v>42</v>
      </c>
      <c r="AE5" s="803"/>
      <c r="AF5" s="469" t="s">
        <v>36</v>
      </c>
      <c r="AG5" s="468" t="s">
        <v>42</v>
      </c>
      <c r="AH5" s="469" t="s">
        <v>36</v>
      </c>
      <c r="AI5" s="468" t="s">
        <v>42</v>
      </c>
      <c r="AJ5" s="469" t="s">
        <v>36</v>
      </c>
      <c r="AK5" s="469" t="s">
        <v>42</v>
      </c>
      <c r="AL5" s="803"/>
      <c r="AM5" s="469" t="s">
        <v>36</v>
      </c>
      <c r="AN5" s="468" t="s">
        <v>42</v>
      </c>
      <c r="AO5" s="469" t="s">
        <v>36</v>
      </c>
      <c r="AP5" s="468" t="s">
        <v>42</v>
      </c>
      <c r="AQ5" s="469" t="s">
        <v>36</v>
      </c>
      <c r="AR5" s="469" t="s">
        <v>42</v>
      </c>
      <c r="AS5" s="803"/>
      <c r="AT5" s="469" t="s">
        <v>36</v>
      </c>
      <c r="AU5" s="468" t="s">
        <v>42</v>
      </c>
      <c r="AV5" s="469" t="s">
        <v>36</v>
      </c>
      <c r="AW5" s="468" t="s">
        <v>42</v>
      </c>
      <c r="AX5" s="469" t="s">
        <v>36</v>
      </c>
      <c r="AY5" s="469" t="s">
        <v>42</v>
      </c>
      <c r="AZ5" s="803"/>
      <c r="BA5" s="469" t="s">
        <v>36</v>
      </c>
      <c r="BB5" s="468" t="s">
        <v>42</v>
      </c>
      <c r="BC5" s="469" t="s">
        <v>36</v>
      </c>
      <c r="BD5" s="468" t="s">
        <v>42</v>
      </c>
      <c r="BE5" s="469" t="s">
        <v>36</v>
      </c>
      <c r="BF5" s="469" t="s">
        <v>42</v>
      </c>
      <c r="BG5" s="803"/>
      <c r="BH5" s="469" t="s">
        <v>36</v>
      </c>
      <c r="BI5" s="468" t="s">
        <v>42</v>
      </c>
      <c r="BJ5" s="469" t="s">
        <v>36</v>
      </c>
      <c r="BK5" s="468" t="s">
        <v>42</v>
      </c>
      <c r="BL5" s="469" t="s">
        <v>36</v>
      </c>
      <c r="BM5" s="469" t="s">
        <v>42</v>
      </c>
      <c r="BN5" s="803"/>
      <c r="BO5" s="469" t="s">
        <v>36</v>
      </c>
      <c r="BP5" s="468" t="s">
        <v>42</v>
      </c>
      <c r="BQ5" s="469" t="s">
        <v>36</v>
      </c>
      <c r="BR5" s="468" t="s">
        <v>42</v>
      </c>
      <c r="BS5" s="469" t="s">
        <v>36</v>
      </c>
      <c r="BT5" s="469" t="s">
        <v>42</v>
      </c>
      <c r="BU5" s="803"/>
      <c r="BV5" s="469" t="s">
        <v>36</v>
      </c>
      <c r="BW5" s="468" t="s">
        <v>42</v>
      </c>
      <c r="BX5" s="469" t="s">
        <v>36</v>
      </c>
      <c r="BY5" s="468" t="s">
        <v>42</v>
      </c>
      <c r="BZ5" s="469" t="s">
        <v>36</v>
      </c>
      <c r="CA5" s="469" t="s">
        <v>42</v>
      </c>
      <c r="CB5" s="803"/>
      <c r="CC5" s="469" t="s">
        <v>36</v>
      </c>
      <c r="CD5" s="468" t="s">
        <v>42</v>
      </c>
      <c r="CE5" s="469" t="s">
        <v>36</v>
      </c>
      <c r="CF5" s="468" t="s">
        <v>42</v>
      </c>
      <c r="CG5" s="469" t="s">
        <v>36</v>
      </c>
      <c r="CH5" s="469" t="s">
        <v>42</v>
      </c>
      <c r="CI5" s="803"/>
      <c r="CJ5" s="469" t="s">
        <v>36</v>
      </c>
      <c r="CK5" s="468" t="s">
        <v>42</v>
      </c>
      <c r="CL5" s="469" t="s">
        <v>36</v>
      </c>
      <c r="CM5" s="468" t="s">
        <v>42</v>
      </c>
      <c r="CN5" s="469" t="s">
        <v>36</v>
      </c>
      <c r="CO5" s="469" t="s">
        <v>42</v>
      </c>
      <c r="CP5" s="803"/>
      <c r="CQ5" s="469" t="s">
        <v>36</v>
      </c>
      <c r="CR5" s="468" t="s">
        <v>42</v>
      </c>
      <c r="CS5" s="469" t="s">
        <v>36</v>
      </c>
      <c r="CT5" s="468" t="s">
        <v>42</v>
      </c>
      <c r="CU5" s="469" t="s">
        <v>36</v>
      </c>
      <c r="CV5" s="469" t="s">
        <v>42</v>
      </c>
      <c r="CW5" s="803"/>
      <c r="CX5" s="469" t="s">
        <v>36</v>
      </c>
      <c r="CY5" s="468" t="s">
        <v>42</v>
      </c>
      <c r="CZ5" s="469" t="s">
        <v>36</v>
      </c>
      <c r="DA5" s="468" t="s">
        <v>42</v>
      </c>
      <c r="DB5" s="469" t="s">
        <v>36</v>
      </c>
      <c r="DC5" s="469" t="s">
        <v>42</v>
      </c>
      <c r="DD5" s="803"/>
      <c r="DE5" s="469" t="s">
        <v>36</v>
      </c>
      <c r="DF5" s="468" t="s">
        <v>42</v>
      </c>
      <c r="DG5" s="469" t="s">
        <v>36</v>
      </c>
      <c r="DH5" s="468" t="s">
        <v>42</v>
      </c>
      <c r="DI5" s="469" t="s">
        <v>36</v>
      </c>
      <c r="DJ5" s="469" t="s">
        <v>42</v>
      </c>
    </row>
    <row r="6" spans="1:115" x14ac:dyDescent="0.2">
      <c r="A6" s="470" t="s">
        <v>164</v>
      </c>
      <c r="B6" s="471" t="s">
        <v>2</v>
      </c>
      <c r="C6" s="138">
        <f>SUM(C7:C18)</f>
        <v>68722</v>
      </c>
      <c r="D6" s="472">
        <f>SUM(D7:D18)</f>
        <v>50002</v>
      </c>
      <c r="E6" s="139">
        <f t="shared" ref="E6" si="0">D6/C6*100</f>
        <v>72.759814906434613</v>
      </c>
      <c r="F6" s="472">
        <f>SUM(F7:F18)</f>
        <v>18676</v>
      </c>
      <c r="G6" s="139">
        <f t="shared" ref="G6:G15" si="1">F6/C6*100</f>
        <v>27.176159017490757</v>
      </c>
      <c r="H6" s="472">
        <f>SUM(H7:H18)</f>
        <v>44</v>
      </c>
      <c r="I6" s="141">
        <f t="shared" ref="I6:I15" si="2">H6/C6*100</f>
        <v>6.4026076074619478E-2</v>
      </c>
      <c r="J6" s="138">
        <f>SUM(J7:J18)</f>
        <v>79496</v>
      </c>
      <c r="K6" s="472">
        <f>SUM(K7:K18)</f>
        <v>63153</v>
      </c>
      <c r="L6" s="139">
        <f t="shared" ref="L6" si="3">K6/J6*100</f>
        <v>79.441732917379497</v>
      </c>
      <c r="M6" s="472">
        <f>SUM(M7:M18)</f>
        <v>15681</v>
      </c>
      <c r="N6" s="139">
        <f t="shared" ref="N6:N15" si="4">M6/J6*100</f>
        <v>19.725520780919794</v>
      </c>
      <c r="O6" s="472">
        <f>SUM(O7:O18)</f>
        <v>662</v>
      </c>
      <c r="P6" s="141">
        <f t="shared" ref="P6:P15" si="5">O6/J6*100</f>
        <v>0.8327463017007144</v>
      </c>
      <c r="Q6" s="138">
        <f>SUM(Q7:Q18)</f>
        <v>77323</v>
      </c>
      <c r="R6" s="472">
        <f>SUM(R7:R18)</f>
        <v>63759</v>
      </c>
      <c r="S6" s="139">
        <f t="shared" ref="S6" si="6">R6/Q6*100</f>
        <v>82.458000853562325</v>
      </c>
      <c r="T6" s="472">
        <f>SUM(T7:T18)</f>
        <v>10633</v>
      </c>
      <c r="U6" s="139">
        <f t="shared" ref="U6:U14" si="7">T6/Q6*100</f>
        <v>13.751406437929207</v>
      </c>
      <c r="V6" s="472">
        <f>SUM(V7:V18)</f>
        <v>2931</v>
      </c>
      <c r="W6" s="141">
        <f t="shared" ref="W6:W14" si="8">V6/Q6*100</f>
        <v>3.7905927085084645</v>
      </c>
      <c r="X6" s="138">
        <f>SUM(X7:X18)</f>
        <v>74148</v>
      </c>
      <c r="Y6" s="472">
        <f>SUM(Y7:Y18)</f>
        <v>60378</v>
      </c>
      <c r="Z6" s="139">
        <f t="shared" ref="Z6" si="9">Y6/X6*100</f>
        <v>81.429033824243405</v>
      </c>
      <c r="AA6" s="472">
        <f>SUM(AA7:AA18)</f>
        <v>10550</v>
      </c>
      <c r="AB6" s="139">
        <f t="shared" ref="AB6:AB14" si="10">AA6/X6*100</f>
        <v>14.228300156443868</v>
      </c>
      <c r="AC6" s="472">
        <f>SUM(AC7:AC18)</f>
        <v>3220</v>
      </c>
      <c r="AD6" s="141">
        <f t="shared" ref="AD6:AD14" si="11">AC6/X6*100</f>
        <v>4.342666019312726</v>
      </c>
      <c r="AE6" s="138">
        <f>SUM(AE7:AE18)</f>
        <v>39579</v>
      </c>
      <c r="AF6" s="472">
        <f>SUM(AF7:AF18)</f>
        <v>32514</v>
      </c>
      <c r="AG6" s="139">
        <f t="shared" ref="AG6" si="12">AF6/AE6*100</f>
        <v>82.149624801030853</v>
      </c>
      <c r="AH6" s="472">
        <f>SUM(AH7:AH18)</f>
        <v>6103</v>
      </c>
      <c r="AI6" s="139">
        <f t="shared" ref="AI6:AI14" si="13">AH6/AE6*100</f>
        <v>15.419793324742919</v>
      </c>
      <c r="AJ6" s="472">
        <f>SUM(AJ7:AJ18)</f>
        <v>962</v>
      </c>
      <c r="AK6" s="141">
        <f t="shared" ref="AK6:AK14" si="14">AJ6/AE6*100</f>
        <v>2.4305818742262311</v>
      </c>
      <c r="AL6" s="138">
        <f>SUM(AL7:AL18)</f>
        <v>34532</v>
      </c>
      <c r="AM6" s="472">
        <f>SUM(AM7:AM18)</f>
        <v>28789</v>
      </c>
      <c r="AN6" s="139">
        <f t="shared" ref="AN6" si="15">AM6/AL6*100</f>
        <v>83.36904899803082</v>
      </c>
      <c r="AO6" s="472">
        <f>SUM(AO7:AO18)</f>
        <v>4632</v>
      </c>
      <c r="AP6" s="139">
        <f t="shared" ref="AP6:AP14" si="16">AO6/AL6*100</f>
        <v>13.413645314490907</v>
      </c>
      <c r="AQ6" s="472">
        <f>SUM(AQ7:AQ18)</f>
        <v>1111</v>
      </c>
      <c r="AR6" s="141">
        <f t="shared" ref="AR6:AR14" si="17">AQ6/AL6*100</f>
        <v>3.2173056874782806</v>
      </c>
      <c r="AS6" s="138">
        <f>SUM(AS7:AS18)</f>
        <v>57755</v>
      </c>
      <c r="AT6" s="472">
        <f>SUM(AT7:AT18)</f>
        <v>48073</v>
      </c>
      <c r="AU6" s="139">
        <f t="shared" ref="AU6" si="18">AT6/AS6*100</f>
        <v>83.236083455977834</v>
      </c>
      <c r="AV6" s="472">
        <f>SUM(AV7:AV18)</f>
        <v>7380</v>
      </c>
      <c r="AW6" s="139">
        <f t="shared" ref="AW6:AW14" si="19">AV6/AS6*100</f>
        <v>12.778114448965457</v>
      </c>
      <c r="AX6" s="472">
        <f>SUM(AX7:AX18)</f>
        <v>2302</v>
      </c>
      <c r="AY6" s="141">
        <f t="shared" ref="AY6:AY14" si="20">AX6/AS6*100</f>
        <v>3.9858020950567048</v>
      </c>
      <c r="AZ6" s="138">
        <f>SUM(AZ7:AZ18)</f>
        <v>54975</v>
      </c>
      <c r="BA6" s="472">
        <f>SUM(BA7:BA18)</f>
        <v>45587</v>
      </c>
      <c r="BB6" s="139">
        <f t="shared" ref="BB6" si="21">BA6/AZ6*100</f>
        <v>82.923146884947712</v>
      </c>
      <c r="BC6" s="472">
        <f>SUM(BC7:BC18)</f>
        <v>7069</v>
      </c>
      <c r="BD6" s="139">
        <f t="shared" ref="BD6:BD14" si="22">BC6/AZ6*100</f>
        <v>12.858572078217373</v>
      </c>
      <c r="BE6" s="472">
        <f>SUM(BE7:BE18)</f>
        <v>2319</v>
      </c>
      <c r="BF6" s="141">
        <f t="shared" ref="BF6:BF14" si="23">BE6/AZ6*100</f>
        <v>4.2182810368349246</v>
      </c>
      <c r="BG6" s="138">
        <f>SUM(BG7:BG18)</f>
        <v>28384</v>
      </c>
      <c r="BH6" s="472">
        <f>SUM(BH7:BH18)</f>
        <v>23356</v>
      </c>
      <c r="BI6" s="139">
        <f t="shared" ref="BI6" si="24">BH6/BG6*100</f>
        <v>82.285794813979706</v>
      </c>
      <c r="BJ6" s="472">
        <f>SUM(BJ7:BJ18)</f>
        <v>3856</v>
      </c>
      <c r="BK6" s="139">
        <f t="shared" ref="BK6:BK15" si="25">BJ6/BG6*100</f>
        <v>13.58511837655017</v>
      </c>
      <c r="BL6" s="472">
        <f>SUM(BL7:BL18)</f>
        <v>1172</v>
      </c>
      <c r="BM6" s="141">
        <f t="shared" ref="BM6:BM15" si="26">BL6/BG6*100</f>
        <v>4.1290868094701239</v>
      </c>
      <c r="BN6" s="138">
        <f>SUM(BN7:BN18)</f>
        <v>58456</v>
      </c>
      <c r="BO6" s="472">
        <f>SUM(BO7:BO18)</f>
        <v>43855</v>
      </c>
      <c r="BP6" s="139">
        <f t="shared" ref="BP6" si="27">BO6/BN6*100</f>
        <v>75.02223894895306</v>
      </c>
      <c r="BQ6" s="472">
        <f>SUM(BQ7:BQ18)</f>
        <v>11269</v>
      </c>
      <c r="BR6" s="139">
        <f t="shared" ref="BR6:BR15" si="28">BQ6/BN6*100</f>
        <v>19.277747365539895</v>
      </c>
      <c r="BS6" s="472">
        <f>SUM(BS7:BS18)</f>
        <v>3332</v>
      </c>
      <c r="BT6" s="141">
        <f>BS6/BN6*100</f>
        <v>5.7000136855070478</v>
      </c>
      <c r="BU6" s="138">
        <f>SUM(BU7:BU18)</f>
        <v>60056</v>
      </c>
      <c r="BV6" s="472">
        <f>SUM(BV7:BV18)</f>
        <v>46188</v>
      </c>
      <c r="BW6" s="139">
        <f t="shared" ref="BW6" si="29">BV6/BU6*100</f>
        <v>76.908218995604102</v>
      </c>
      <c r="BX6" s="472">
        <f>SUM(BX7:BX18)</f>
        <v>10513</v>
      </c>
      <c r="BY6" s="139">
        <f t="shared" ref="BY6:BY15" si="30">BX6/BU6*100</f>
        <v>17.505328360197151</v>
      </c>
      <c r="BZ6" s="472">
        <f>SUM(BZ7:BZ18)</f>
        <v>3355</v>
      </c>
      <c r="CA6" s="141">
        <f>BZ6/BU6*100</f>
        <v>5.5864526441987481</v>
      </c>
      <c r="CB6" s="138">
        <f>SUM(CB7:CB18)</f>
        <v>54827</v>
      </c>
      <c r="CC6" s="472">
        <f>SUM(CC7:CC18)</f>
        <v>41422</v>
      </c>
      <c r="CD6" s="139">
        <f t="shared" ref="CD6" si="31">CC6/CB6*100</f>
        <v>75.550367519652724</v>
      </c>
      <c r="CE6" s="472">
        <f>SUM(CE7:CE18)</f>
        <v>9919</v>
      </c>
      <c r="CF6" s="139">
        <f t="shared" ref="CF6:CF15" si="32">CE6/CB6*100</f>
        <v>18.091451292246521</v>
      </c>
      <c r="CG6" s="472">
        <f>SUM(CG7:CG18)</f>
        <v>3486</v>
      </c>
      <c r="CH6" s="141">
        <f>CG6/CB6*100</f>
        <v>6.3581811881007528</v>
      </c>
      <c r="CI6" s="138">
        <f>SUM(CI7:CI18)</f>
        <v>84528</v>
      </c>
      <c r="CJ6" s="472">
        <f>SUM(CJ7:CJ18)</f>
        <v>61357</v>
      </c>
      <c r="CK6" s="139">
        <f t="shared" ref="CK6" si="33">CJ6/CI6*100</f>
        <v>72.587781563505587</v>
      </c>
      <c r="CL6" s="472">
        <f>SUM(CL7:CL18)</f>
        <v>16635</v>
      </c>
      <c r="CM6" s="139">
        <f t="shared" ref="CM6:CM11" si="34">CL6/CI6*100</f>
        <v>19.679869392390685</v>
      </c>
      <c r="CN6" s="472">
        <f>SUM(CN7:CN18)</f>
        <v>6536</v>
      </c>
      <c r="CO6" s="141">
        <f>CN6/CI6*100</f>
        <v>7.7323490441037288</v>
      </c>
      <c r="CP6" s="138">
        <f>SUM(CP7:CP18)</f>
        <v>99591</v>
      </c>
      <c r="CQ6" s="472">
        <f>SUM(CQ7:CQ18)</f>
        <v>76919</v>
      </c>
      <c r="CR6" s="139">
        <f t="shared" ref="CR6" si="35">CQ6/CP6*100</f>
        <v>77.234890702975164</v>
      </c>
      <c r="CS6" s="472">
        <v>13184</v>
      </c>
      <c r="CT6" s="139">
        <f t="shared" ref="CT6:CT15" si="36">CS6/CP6*100</f>
        <v>13.238144008996796</v>
      </c>
      <c r="CU6" s="472">
        <f>SUM(CU7:CU18)</f>
        <v>9488</v>
      </c>
      <c r="CV6" s="141">
        <f>CU6/CP6*100</f>
        <v>9.526965288028034</v>
      </c>
      <c r="CW6" s="138">
        <f>SUM(CW7:CW18)</f>
        <v>96716</v>
      </c>
      <c r="CX6" s="138">
        <f>SUM(CX7:CX18)</f>
        <v>72125</v>
      </c>
      <c r="CY6" s="139">
        <f t="shared" ref="CY6" si="37">CX6/CW6*100</f>
        <v>74.574010504983661</v>
      </c>
      <c r="CZ6" s="472">
        <f>SUM(CZ7:CZ18)</f>
        <v>6744</v>
      </c>
      <c r="DA6" s="139">
        <f t="shared" ref="DA6:DA16" si="38">CZ6/CW6*100</f>
        <v>6.9729930931800324</v>
      </c>
      <c r="DB6" s="472">
        <f>SUM(DB7:DB18)</f>
        <v>17847</v>
      </c>
      <c r="DC6" s="141">
        <f>DB6/CW6*100</f>
        <v>18.452996401836305</v>
      </c>
      <c r="DD6" s="138">
        <f>SUM(DD7:DD18)</f>
        <v>126260</v>
      </c>
      <c r="DE6" s="138">
        <f>SUM(DE7:DE18)</f>
        <v>88819</v>
      </c>
      <c r="DF6" s="139">
        <f t="shared" ref="DF6" si="39">DE6/DD6*100</f>
        <v>70.34611119911294</v>
      </c>
      <c r="DG6" s="138">
        <f>SUM(DG7:DG18)</f>
        <v>9518</v>
      </c>
      <c r="DH6" s="139">
        <f t="shared" ref="DH6:DH16" si="40">DG6/DD6*100</f>
        <v>7.5384127989862186</v>
      </c>
      <c r="DI6" s="138">
        <f>SUM(DI7:DI18)</f>
        <v>27923</v>
      </c>
      <c r="DJ6" s="141">
        <f>DI6/DD6*100</f>
        <v>22.115476001900838</v>
      </c>
      <c r="DK6" s="473"/>
    </row>
    <row r="7" spans="1:115" x14ac:dyDescent="0.2">
      <c r="A7" s="459"/>
      <c r="B7" s="461" t="s">
        <v>470</v>
      </c>
      <c r="C7" s="60">
        <f t="shared" ref="C7:C18" si="41">D7+F7+H7</f>
        <v>34802</v>
      </c>
      <c r="D7" s="60">
        <v>24701</v>
      </c>
      <c r="E7" s="133">
        <f>D7/C7*100</f>
        <v>70.975805988161596</v>
      </c>
      <c r="F7" s="60">
        <v>10073</v>
      </c>
      <c r="G7" s="133">
        <f t="shared" si="1"/>
        <v>28.943738865582436</v>
      </c>
      <c r="H7" s="60">
        <v>28</v>
      </c>
      <c r="I7" s="142">
        <f t="shared" si="2"/>
        <v>8.0455146255962298E-2</v>
      </c>
      <c r="J7" s="60">
        <f t="shared" ref="J7:J15" si="42">K7+M7+O7</f>
        <v>38873</v>
      </c>
      <c r="K7" s="60">
        <v>31113</v>
      </c>
      <c r="L7" s="133">
        <f>K7/J7*100</f>
        <v>80.037558202351249</v>
      </c>
      <c r="M7" s="60">
        <v>7440</v>
      </c>
      <c r="N7" s="133">
        <f t="shared" si="4"/>
        <v>19.139248321457053</v>
      </c>
      <c r="O7" s="60">
        <v>320</v>
      </c>
      <c r="P7" s="142">
        <f t="shared" si="5"/>
        <v>0.82319347619170125</v>
      </c>
      <c r="Q7" s="60">
        <f t="shared" ref="Q7:Q15" si="43">R7+T7+V7</f>
        <v>38213</v>
      </c>
      <c r="R7" s="60">
        <v>32106</v>
      </c>
      <c r="S7" s="133">
        <f>R7/Q7*100</f>
        <v>84.018527726166496</v>
      </c>
      <c r="T7" s="60">
        <v>4848</v>
      </c>
      <c r="U7" s="133">
        <f t="shared" si="7"/>
        <v>12.686781985188286</v>
      </c>
      <c r="V7" s="60">
        <v>1259</v>
      </c>
      <c r="W7" s="142">
        <f t="shared" si="8"/>
        <v>3.2946902886452252</v>
      </c>
      <c r="X7" s="60">
        <f t="shared" ref="X7:X14" si="44">Y7+AA7+AC7</f>
        <v>35869</v>
      </c>
      <c r="Y7" s="60">
        <v>29521</v>
      </c>
      <c r="Z7" s="133">
        <f>Y7/X7*100</f>
        <v>82.302266581170372</v>
      </c>
      <c r="AA7" s="60">
        <v>4860</v>
      </c>
      <c r="AB7" s="133">
        <f t="shared" si="10"/>
        <v>13.549304413281662</v>
      </c>
      <c r="AC7" s="60">
        <v>1488</v>
      </c>
      <c r="AD7" s="142">
        <f t="shared" si="11"/>
        <v>4.1484290055479667</v>
      </c>
      <c r="AE7" s="60">
        <f t="shared" ref="AE7:AE14" si="45">AF7+AH7+AJ7</f>
        <v>18886</v>
      </c>
      <c r="AF7" s="60">
        <v>15794</v>
      </c>
      <c r="AG7" s="133">
        <f>AF7/AE7*100</f>
        <v>83.628084295245159</v>
      </c>
      <c r="AH7" s="60">
        <v>2694</v>
      </c>
      <c r="AI7" s="133">
        <f t="shared" si="13"/>
        <v>14.264534575876311</v>
      </c>
      <c r="AJ7" s="60">
        <v>398</v>
      </c>
      <c r="AK7" s="142">
        <f t="shared" si="14"/>
        <v>2.1073811288785342</v>
      </c>
      <c r="AL7" s="60">
        <f t="shared" ref="AL7:AL14" si="46">AM7+AO7+AQ7</f>
        <v>16403</v>
      </c>
      <c r="AM7" s="60">
        <v>13912</v>
      </c>
      <c r="AN7" s="133">
        <f>AM7/AL7*100</f>
        <v>84.813753581661885</v>
      </c>
      <c r="AO7" s="60">
        <v>2079</v>
      </c>
      <c r="AP7" s="133">
        <f t="shared" si="16"/>
        <v>12.674510760226788</v>
      </c>
      <c r="AQ7" s="60">
        <v>412</v>
      </c>
      <c r="AR7" s="142">
        <f t="shared" si="17"/>
        <v>2.5117356581113208</v>
      </c>
      <c r="AS7" s="60">
        <f t="shared" ref="AS7:AS14" si="47">AT7+AV7+AX7</f>
        <v>27883</v>
      </c>
      <c r="AT7" s="60">
        <v>23672</v>
      </c>
      <c r="AU7" s="133">
        <f>AT7/AS7*100</f>
        <v>84.897607861420937</v>
      </c>
      <c r="AV7" s="60">
        <v>3212</v>
      </c>
      <c r="AW7" s="133">
        <f t="shared" si="19"/>
        <v>11.519563891977191</v>
      </c>
      <c r="AX7" s="60">
        <v>999</v>
      </c>
      <c r="AY7" s="142">
        <f t="shared" si="20"/>
        <v>3.5828282466018719</v>
      </c>
      <c r="AZ7" s="60">
        <f t="shared" ref="AZ7:AZ14" si="48">BA7+BC7+BE7</f>
        <v>27290</v>
      </c>
      <c r="BA7" s="60">
        <v>23213</v>
      </c>
      <c r="BB7" s="133">
        <f>BA7/AZ7*100</f>
        <v>85.060461707585205</v>
      </c>
      <c r="BC7" s="60">
        <v>3116</v>
      </c>
      <c r="BD7" s="133">
        <f t="shared" si="22"/>
        <v>11.418101868816416</v>
      </c>
      <c r="BE7" s="60">
        <v>961</v>
      </c>
      <c r="BF7" s="142">
        <f t="shared" si="23"/>
        <v>3.5214364235983875</v>
      </c>
      <c r="BG7" s="60">
        <f>BH7+BJ7+BL7</f>
        <v>10460</v>
      </c>
      <c r="BH7" s="60">
        <v>8704</v>
      </c>
      <c r="BI7" s="133">
        <f>BH7/BG7*100</f>
        <v>83.212237093690248</v>
      </c>
      <c r="BJ7" s="60">
        <v>1389</v>
      </c>
      <c r="BK7" s="133">
        <f t="shared" si="25"/>
        <v>13.279158699808796</v>
      </c>
      <c r="BL7" s="60">
        <v>367</v>
      </c>
      <c r="BM7" s="142">
        <f t="shared" si="26"/>
        <v>3.5086042065009559</v>
      </c>
      <c r="BN7" s="60">
        <f>BO7+BQ7+BS7</f>
        <v>28348</v>
      </c>
      <c r="BO7" s="60">
        <v>21797</v>
      </c>
      <c r="BP7" s="133">
        <f>BO7/BN7*100</f>
        <v>76.890785946098489</v>
      </c>
      <c r="BQ7" s="60">
        <v>4947</v>
      </c>
      <c r="BR7" s="133">
        <f t="shared" si="28"/>
        <v>17.450966558487373</v>
      </c>
      <c r="BS7" s="60">
        <v>1604</v>
      </c>
      <c r="BT7" s="142">
        <f t="shared" ref="BT7:BT15" si="49">BS7/BN7*100</f>
        <v>5.6582474954141384</v>
      </c>
      <c r="BU7" s="60">
        <f>BV7+BX7+BZ7</f>
        <v>30550</v>
      </c>
      <c r="BV7" s="143">
        <v>23712</v>
      </c>
      <c r="BW7" s="133">
        <f>BV7/BU7*100</f>
        <v>77.61702127659575</v>
      </c>
      <c r="BX7" s="60">
        <v>5066</v>
      </c>
      <c r="BY7" s="133">
        <f t="shared" si="30"/>
        <v>16.582651391162027</v>
      </c>
      <c r="BZ7" s="60">
        <v>1772</v>
      </c>
      <c r="CA7" s="142">
        <f t="shared" ref="CA7:CA15" si="50">BZ7/BU7*100</f>
        <v>5.800327332242226</v>
      </c>
      <c r="CB7" s="60">
        <f>CC7+CE7+CG7</f>
        <v>26372</v>
      </c>
      <c r="CC7" s="60">
        <v>20492</v>
      </c>
      <c r="CD7" s="133">
        <f>CC7/CB7*100</f>
        <v>77.703625056878508</v>
      </c>
      <c r="CE7" s="60">
        <v>4262</v>
      </c>
      <c r="CF7" s="133">
        <f t="shared" si="32"/>
        <v>16.161079933262553</v>
      </c>
      <c r="CG7" s="60">
        <v>1618</v>
      </c>
      <c r="CH7" s="142">
        <f t="shared" ref="CH7:CH15" si="51">CG7/CB7*100</f>
        <v>6.1352950098589414</v>
      </c>
      <c r="CI7" s="60">
        <f>CJ7+CL7+CN7</f>
        <v>37731</v>
      </c>
      <c r="CJ7" s="60">
        <v>28257</v>
      </c>
      <c r="CK7" s="133">
        <f>CJ7/CI7*100</f>
        <v>74.890673451538532</v>
      </c>
      <c r="CL7" s="60">
        <v>6706</v>
      </c>
      <c r="CM7" s="133">
        <f t="shared" si="34"/>
        <v>17.773183854125254</v>
      </c>
      <c r="CN7" s="60">
        <v>2768</v>
      </c>
      <c r="CO7" s="142">
        <f t="shared" ref="CO7:CO11" si="52">CN7/CI7*100</f>
        <v>7.3361426943362211</v>
      </c>
      <c r="CP7" s="60">
        <v>46544</v>
      </c>
      <c r="CQ7" s="60">
        <v>36647</v>
      </c>
      <c r="CR7" s="133">
        <f>CQ7/CP7*100</f>
        <v>78.73624957029908</v>
      </c>
      <c r="CS7" s="60">
        <v>5609</v>
      </c>
      <c r="CT7" s="133">
        <f t="shared" si="36"/>
        <v>12.050962530079065</v>
      </c>
      <c r="CU7" s="60">
        <v>4288</v>
      </c>
      <c r="CV7" s="142">
        <f t="shared" ref="CV7:CV15" si="53">CU7/CP7*100</f>
        <v>9.2127878996218637</v>
      </c>
      <c r="CW7" s="60">
        <v>43085</v>
      </c>
      <c r="CX7" s="60">
        <v>32902</v>
      </c>
      <c r="CY7" s="133">
        <f>CX7/CW7*100</f>
        <v>76.365324358825575</v>
      </c>
      <c r="CZ7" s="60">
        <v>2917</v>
      </c>
      <c r="DA7" s="133">
        <f t="shared" si="38"/>
        <v>6.7703377045375417</v>
      </c>
      <c r="DB7" s="60">
        <v>7266</v>
      </c>
      <c r="DC7" s="142">
        <f t="shared" ref="DC7:DC16" si="54">DB7/CW7*100</f>
        <v>16.864337936636879</v>
      </c>
      <c r="DD7" s="60">
        <v>59835</v>
      </c>
      <c r="DE7" s="60">
        <v>43608</v>
      </c>
      <c r="DF7" s="133">
        <f>DE7/DD7*100</f>
        <v>72.880421158185001</v>
      </c>
      <c r="DG7" s="60">
        <v>3997</v>
      </c>
      <c r="DH7" s="133">
        <f t="shared" si="40"/>
        <v>6.6800367677780566</v>
      </c>
      <c r="DI7" s="60">
        <v>12230</v>
      </c>
      <c r="DJ7" s="142">
        <f t="shared" ref="DJ7:DJ16" si="55">DI7/DD7*100</f>
        <v>20.439542074036936</v>
      </c>
      <c r="DK7" s="473"/>
    </row>
    <row r="8" spans="1:115" x14ac:dyDescent="0.2">
      <c r="A8" s="459"/>
      <c r="B8" s="461" t="s">
        <v>471</v>
      </c>
      <c r="C8" s="60">
        <f t="shared" si="41"/>
        <v>24844</v>
      </c>
      <c r="D8" s="60">
        <v>18787</v>
      </c>
      <c r="E8" s="133">
        <f t="shared" ref="E8:E15" si="56">D8/C8*100</f>
        <v>75.619867976171307</v>
      </c>
      <c r="F8" s="60">
        <v>6045</v>
      </c>
      <c r="G8" s="133">
        <f t="shared" si="1"/>
        <v>24.33183062308807</v>
      </c>
      <c r="H8" s="60">
        <v>12</v>
      </c>
      <c r="I8" s="142">
        <f t="shared" si="2"/>
        <v>4.8301400740621475E-2</v>
      </c>
      <c r="J8" s="60">
        <f t="shared" si="42"/>
        <v>31889</v>
      </c>
      <c r="K8" s="60">
        <v>25403</v>
      </c>
      <c r="L8" s="133">
        <f t="shared" ref="L8:L15" si="57">K8/J8*100</f>
        <v>79.660698046348273</v>
      </c>
      <c r="M8" s="60">
        <v>6211</v>
      </c>
      <c r="N8" s="133">
        <f t="shared" si="4"/>
        <v>19.476935620433377</v>
      </c>
      <c r="O8" s="60">
        <v>275</v>
      </c>
      <c r="P8" s="142">
        <f t="shared" si="5"/>
        <v>0.86236633321835121</v>
      </c>
      <c r="Q8" s="60">
        <f t="shared" si="43"/>
        <v>30084</v>
      </c>
      <c r="R8" s="60">
        <v>24804</v>
      </c>
      <c r="S8" s="133">
        <f t="shared" ref="S8:S14" si="58">R8/Q8*100</f>
        <v>82.449142401276418</v>
      </c>
      <c r="T8" s="60">
        <v>4017</v>
      </c>
      <c r="U8" s="133">
        <f t="shared" si="7"/>
        <v>13.352612684483448</v>
      </c>
      <c r="V8" s="60">
        <v>1263</v>
      </c>
      <c r="W8" s="142">
        <f t="shared" si="8"/>
        <v>4.1982449142401279</v>
      </c>
      <c r="X8" s="60">
        <f t="shared" si="44"/>
        <v>29935</v>
      </c>
      <c r="Y8" s="60">
        <v>24342</v>
      </c>
      <c r="Z8" s="133">
        <f t="shared" ref="Z8:Z14" si="59">Y8/X8*100</f>
        <v>81.316185067646558</v>
      </c>
      <c r="AA8" s="60">
        <v>4225</v>
      </c>
      <c r="AB8" s="133">
        <f t="shared" si="10"/>
        <v>14.113913479204946</v>
      </c>
      <c r="AC8" s="60">
        <v>1368</v>
      </c>
      <c r="AD8" s="142">
        <f t="shared" si="11"/>
        <v>4.5699014531484883</v>
      </c>
      <c r="AE8" s="60">
        <f t="shared" si="45"/>
        <v>15231</v>
      </c>
      <c r="AF8" s="60">
        <v>12382</v>
      </c>
      <c r="AG8" s="133">
        <f t="shared" ref="AG8:AG14" si="60">AF8/AE8*100</f>
        <v>81.294727857658728</v>
      </c>
      <c r="AH8" s="60">
        <v>2439</v>
      </c>
      <c r="AI8" s="133">
        <f t="shared" si="13"/>
        <v>16.013393736458539</v>
      </c>
      <c r="AJ8" s="60">
        <v>410</v>
      </c>
      <c r="AK8" s="142">
        <f t="shared" si="14"/>
        <v>2.6918784058827394</v>
      </c>
      <c r="AL8" s="60">
        <f t="shared" si="46"/>
        <v>13291</v>
      </c>
      <c r="AM8" s="60">
        <v>11073</v>
      </c>
      <c r="AN8" s="133">
        <f t="shared" ref="AN8:AN14" si="61">AM8/AL8*100</f>
        <v>83.312015649687751</v>
      </c>
      <c r="AO8" s="60">
        <v>1719</v>
      </c>
      <c r="AP8" s="133">
        <f t="shared" si="16"/>
        <v>12.933564065909261</v>
      </c>
      <c r="AQ8" s="60">
        <v>499</v>
      </c>
      <c r="AR8" s="142">
        <f t="shared" si="17"/>
        <v>3.7544202844029795</v>
      </c>
      <c r="AS8" s="60">
        <f t="shared" si="47"/>
        <v>21715</v>
      </c>
      <c r="AT8" s="60">
        <v>17936</v>
      </c>
      <c r="AU8" s="133">
        <f t="shared" ref="AU8:AU14" si="62">AT8/AS8*100</f>
        <v>82.597282984112368</v>
      </c>
      <c r="AV8" s="60">
        <v>2821</v>
      </c>
      <c r="AW8" s="133">
        <f t="shared" si="19"/>
        <v>12.991020032235781</v>
      </c>
      <c r="AX8" s="60">
        <v>958</v>
      </c>
      <c r="AY8" s="142">
        <f t="shared" si="20"/>
        <v>4.4116969836518534</v>
      </c>
      <c r="AZ8" s="60">
        <f t="shared" si="48"/>
        <v>20179</v>
      </c>
      <c r="BA8" s="60">
        <v>16319</v>
      </c>
      <c r="BB8" s="133">
        <f t="shared" ref="BB8:BB14" si="63">BA8/AZ8*100</f>
        <v>80.871202735517116</v>
      </c>
      <c r="BC8" s="60">
        <v>2903</v>
      </c>
      <c r="BD8" s="133">
        <f t="shared" si="22"/>
        <v>14.386243124039844</v>
      </c>
      <c r="BE8" s="60">
        <v>957</v>
      </c>
      <c r="BF8" s="142">
        <f t="shared" si="23"/>
        <v>4.7425541404430342</v>
      </c>
      <c r="BG8" s="60">
        <f t="shared" ref="BG8:BG15" si="64">BH8+BJ8+BL8</f>
        <v>12826</v>
      </c>
      <c r="BH8" s="60">
        <v>10517</v>
      </c>
      <c r="BI8" s="133">
        <f t="shared" ref="BI8:BI15" si="65">BH8/BG8*100</f>
        <v>81.997505067830971</v>
      </c>
      <c r="BJ8" s="60">
        <v>1778</v>
      </c>
      <c r="BK8" s="133">
        <f t="shared" si="25"/>
        <v>13.86246686418213</v>
      </c>
      <c r="BL8" s="60">
        <v>531</v>
      </c>
      <c r="BM8" s="142">
        <f t="shared" si="26"/>
        <v>4.1400280679869015</v>
      </c>
      <c r="BN8" s="60">
        <f t="shared" ref="BN8:BN18" si="66">BO8+BQ8+BS8</f>
        <v>21138</v>
      </c>
      <c r="BO8" s="60">
        <v>15741</v>
      </c>
      <c r="BP8" s="133">
        <f t="shared" ref="BP8:BP15" si="67">BO8/BN8*100</f>
        <v>74.467783139369857</v>
      </c>
      <c r="BQ8" s="60">
        <v>4236</v>
      </c>
      <c r="BR8" s="133">
        <f t="shared" si="28"/>
        <v>20.039738858927052</v>
      </c>
      <c r="BS8" s="60">
        <v>1161</v>
      </c>
      <c r="BT8" s="142">
        <f t="shared" si="49"/>
        <v>5.4924780017030939</v>
      </c>
      <c r="BU8" s="60">
        <f t="shared" ref="BU8:BU15" si="68">BV8+BX8+BZ8</f>
        <v>21012</v>
      </c>
      <c r="BV8" s="474">
        <v>16188</v>
      </c>
      <c r="BW8" s="133">
        <f t="shared" ref="BW8:BW15" si="69">BV8/BU8*100</f>
        <v>77.041690462592811</v>
      </c>
      <c r="BX8" s="60">
        <v>3750</v>
      </c>
      <c r="BY8" s="133">
        <f t="shared" si="30"/>
        <v>17.846944603083951</v>
      </c>
      <c r="BZ8" s="60">
        <v>1074</v>
      </c>
      <c r="CA8" s="142">
        <f t="shared" si="50"/>
        <v>5.1113649343232437</v>
      </c>
      <c r="CB8" s="60">
        <f t="shared" ref="CB8:CB15" si="70">CC8+CE8+CG8</f>
        <v>19861</v>
      </c>
      <c r="CC8" s="60">
        <v>14776</v>
      </c>
      <c r="CD8" s="133">
        <f t="shared" ref="CD8:CD15" si="71">CC8/CB8*100</f>
        <v>74.397059563969592</v>
      </c>
      <c r="CE8" s="60">
        <v>3920</v>
      </c>
      <c r="CF8" s="133">
        <f t="shared" si="32"/>
        <v>19.737173354815969</v>
      </c>
      <c r="CG8" s="60">
        <v>1165</v>
      </c>
      <c r="CH8" s="142">
        <f t="shared" si="51"/>
        <v>5.8657670812144405</v>
      </c>
      <c r="CI8" s="60">
        <f t="shared" ref="CI8:CI15" si="72">CJ8+CL8+CN8</f>
        <v>33222</v>
      </c>
      <c r="CJ8" s="60">
        <v>24539</v>
      </c>
      <c r="CK8" s="133">
        <f t="shared" ref="CK8:CK11" si="73">CJ8/CI8*100</f>
        <v>73.863704773944974</v>
      </c>
      <c r="CL8" s="60">
        <v>6351</v>
      </c>
      <c r="CM8" s="133">
        <f t="shared" si="34"/>
        <v>19.116850279934983</v>
      </c>
      <c r="CN8" s="60">
        <v>2332</v>
      </c>
      <c r="CO8" s="142">
        <f t="shared" si="52"/>
        <v>7.0194449461200401</v>
      </c>
      <c r="CP8" s="60">
        <v>38584</v>
      </c>
      <c r="CQ8" s="60">
        <v>29766</v>
      </c>
      <c r="CR8" s="133">
        <f t="shared" ref="CR8:CR15" si="74">CQ8/CP8*100</f>
        <v>77.145967240306874</v>
      </c>
      <c r="CS8" s="60">
        <v>5676</v>
      </c>
      <c r="CT8" s="133">
        <f t="shared" si="36"/>
        <v>14.710760937176032</v>
      </c>
      <c r="CU8" s="60">
        <v>3142</v>
      </c>
      <c r="CV8" s="142">
        <f t="shared" si="53"/>
        <v>8.1432718225171055</v>
      </c>
      <c r="CW8" s="60">
        <v>37862</v>
      </c>
      <c r="CX8" s="60">
        <v>28292</v>
      </c>
      <c r="CY8" s="133">
        <f t="shared" ref="CY8:CY16" si="75">CX8/CW8*100</f>
        <v>74.723997675769908</v>
      </c>
      <c r="CZ8" s="60">
        <v>2650</v>
      </c>
      <c r="DA8" s="133">
        <f t="shared" si="38"/>
        <v>6.99910200200729</v>
      </c>
      <c r="DB8" s="60">
        <v>6920</v>
      </c>
      <c r="DC8" s="142">
        <f t="shared" si="54"/>
        <v>18.276900322222808</v>
      </c>
      <c r="DD8" s="60">
        <v>45257</v>
      </c>
      <c r="DE8" s="60">
        <v>32104</v>
      </c>
      <c r="DF8" s="133">
        <f t="shared" ref="DF8:DF16" si="76">DE8/DD8*100</f>
        <v>70.937092604458968</v>
      </c>
      <c r="DG8" s="60">
        <v>3874</v>
      </c>
      <c r="DH8" s="133">
        <f t="shared" si="40"/>
        <v>8.5600017676823477</v>
      </c>
      <c r="DI8" s="60">
        <v>9279</v>
      </c>
      <c r="DJ8" s="142">
        <f t="shared" si="55"/>
        <v>20.502905627858674</v>
      </c>
      <c r="DK8" s="473"/>
    </row>
    <row r="9" spans="1:115" x14ac:dyDescent="0.2">
      <c r="A9" s="459"/>
      <c r="B9" s="461" t="s">
        <v>472</v>
      </c>
      <c r="C9" s="60">
        <f t="shared" si="41"/>
        <v>1213</v>
      </c>
      <c r="D9" s="60">
        <v>861</v>
      </c>
      <c r="E9" s="133">
        <f t="shared" si="56"/>
        <v>70.981038746908482</v>
      </c>
      <c r="F9" s="60">
        <v>349</v>
      </c>
      <c r="G9" s="133">
        <f t="shared" si="1"/>
        <v>28.771640560593571</v>
      </c>
      <c r="H9" s="60">
        <v>3</v>
      </c>
      <c r="I9" s="142">
        <f t="shared" si="2"/>
        <v>0.24732069249793898</v>
      </c>
      <c r="J9" s="60">
        <f t="shared" si="42"/>
        <v>1398</v>
      </c>
      <c r="K9" s="60">
        <v>1138</v>
      </c>
      <c r="L9" s="133">
        <f t="shared" si="57"/>
        <v>81.402002861230329</v>
      </c>
      <c r="M9" s="60">
        <v>255</v>
      </c>
      <c r="N9" s="133">
        <f t="shared" si="4"/>
        <v>18.240343347639485</v>
      </c>
      <c r="O9" s="60">
        <v>5</v>
      </c>
      <c r="P9" s="142">
        <f t="shared" si="5"/>
        <v>0.35765379113018597</v>
      </c>
      <c r="Q9" s="60">
        <f t="shared" si="43"/>
        <v>1876</v>
      </c>
      <c r="R9" s="60">
        <v>1552</v>
      </c>
      <c r="S9" s="133">
        <f t="shared" si="58"/>
        <v>82.72921108742004</v>
      </c>
      <c r="T9" s="60">
        <v>233</v>
      </c>
      <c r="U9" s="133">
        <f t="shared" si="7"/>
        <v>12.420042643923241</v>
      </c>
      <c r="V9" s="60">
        <v>91</v>
      </c>
      <c r="W9" s="142">
        <f t="shared" si="8"/>
        <v>4.8507462686567164</v>
      </c>
      <c r="X9" s="60">
        <f t="shared" si="44"/>
        <v>2026</v>
      </c>
      <c r="Y9" s="60">
        <v>1677</v>
      </c>
      <c r="Z9" s="133">
        <f t="shared" si="59"/>
        <v>82.773938795656463</v>
      </c>
      <c r="AA9" s="60">
        <v>255</v>
      </c>
      <c r="AB9" s="133">
        <f t="shared" si="10"/>
        <v>12.586377097729518</v>
      </c>
      <c r="AC9" s="60">
        <v>94</v>
      </c>
      <c r="AD9" s="142">
        <f t="shared" si="11"/>
        <v>4.639684106614018</v>
      </c>
      <c r="AE9" s="60">
        <f t="shared" si="45"/>
        <v>1176</v>
      </c>
      <c r="AF9" s="60">
        <v>996</v>
      </c>
      <c r="AG9" s="133">
        <f t="shared" si="60"/>
        <v>84.693877551020407</v>
      </c>
      <c r="AH9" s="60">
        <v>117</v>
      </c>
      <c r="AI9" s="133">
        <f t="shared" si="13"/>
        <v>9.9489795918367339</v>
      </c>
      <c r="AJ9" s="60">
        <v>63</v>
      </c>
      <c r="AK9" s="142">
        <f t="shared" si="14"/>
        <v>5.3571428571428568</v>
      </c>
      <c r="AL9" s="60">
        <f t="shared" si="46"/>
        <v>912</v>
      </c>
      <c r="AM9" s="60">
        <v>764</v>
      </c>
      <c r="AN9" s="133">
        <f t="shared" si="61"/>
        <v>83.771929824561411</v>
      </c>
      <c r="AO9" s="60">
        <v>93</v>
      </c>
      <c r="AP9" s="133">
        <f t="shared" si="16"/>
        <v>10.197368421052632</v>
      </c>
      <c r="AQ9" s="60">
        <v>55</v>
      </c>
      <c r="AR9" s="142">
        <f t="shared" si="17"/>
        <v>6.0307017543859649</v>
      </c>
      <c r="AS9" s="60">
        <f t="shared" si="47"/>
        <v>1837</v>
      </c>
      <c r="AT9" s="60">
        <v>1497</v>
      </c>
      <c r="AU9" s="133">
        <f t="shared" si="62"/>
        <v>81.491562329885681</v>
      </c>
      <c r="AV9" s="60">
        <v>243</v>
      </c>
      <c r="AW9" s="133">
        <f t="shared" si="19"/>
        <v>13.228089275993469</v>
      </c>
      <c r="AX9" s="60">
        <v>97</v>
      </c>
      <c r="AY9" s="142">
        <f t="shared" si="20"/>
        <v>5.2803483941208489</v>
      </c>
      <c r="AZ9" s="60">
        <f t="shared" si="48"/>
        <v>1537</v>
      </c>
      <c r="BA9" s="60">
        <v>1268</v>
      </c>
      <c r="BB9" s="133">
        <f t="shared" si="63"/>
        <v>82.498373454782055</v>
      </c>
      <c r="BC9" s="60">
        <v>182</v>
      </c>
      <c r="BD9" s="133">
        <f t="shared" si="22"/>
        <v>11.841249186727392</v>
      </c>
      <c r="BE9" s="60">
        <v>87</v>
      </c>
      <c r="BF9" s="142">
        <f t="shared" si="23"/>
        <v>5.6603773584905666</v>
      </c>
      <c r="BG9" s="60">
        <f t="shared" si="64"/>
        <v>974</v>
      </c>
      <c r="BH9" s="60">
        <v>811</v>
      </c>
      <c r="BI9" s="133">
        <f t="shared" si="65"/>
        <v>83.264887063655038</v>
      </c>
      <c r="BJ9" s="60">
        <v>103</v>
      </c>
      <c r="BK9" s="133">
        <f t="shared" si="25"/>
        <v>10.574948665297741</v>
      </c>
      <c r="BL9" s="60">
        <v>60</v>
      </c>
      <c r="BM9" s="142">
        <f t="shared" si="26"/>
        <v>6.1601642710472273</v>
      </c>
      <c r="BN9" s="60">
        <f t="shared" si="66"/>
        <v>1648</v>
      </c>
      <c r="BO9" s="60">
        <v>1011</v>
      </c>
      <c r="BP9" s="133">
        <f t="shared" si="67"/>
        <v>61.347087378640772</v>
      </c>
      <c r="BQ9" s="60">
        <v>577</v>
      </c>
      <c r="BR9" s="133">
        <f t="shared" si="28"/>
        <v>35.012135922330096</v>
      </c>
      <c r="BS9" s="60">
        <v>60</v>
      </c>
      <c r="BT9" s="142">
        <f t="shared" si="49"/>
        <v>3.6407766990291259</v>
      </c>
      <c r="BU9" s="60">
        <f t="shared" si="68"/>
        <v>1138</v>
      </c>
      <c r="BV9" s="474">
        <v>887</v>
      </c>
      <c r="BW9" s="133">
        <f t="shared" si="69"/>
        <v>77.943760984182774</v>
      </c>
      <c r="BX9" s="60">
        <v>214</v>
      </c>
      <c r="BY9" s="133">
        <f t="shared" si="30"/>
        <v>18.804920913884008</v>
      </c>
      <c r="BZ9" s="60">
        <v>37</v>
      </c>
      <c r="CA9" s="142">
        <f t="shared" si="50"/>
        <v>3.2513181019332165</v>
      </c>
      <c r="CB9" s="60">
        <f t="shared" si="70"/>
        <v>994</v>
      </c>
      <c r="CC9" s="60">
        <v>799</v>
      </c>
      <c r="CD9" s="133">
        <f t="shared" si="71"/>
        <v>80.382293762575458</v>
      </c>
      <c r="CE9" s="60">
        <v>153</v>
      </c>
      <c r="CF9" s="133">
        <f t="shared" si="32"/>
        <v>15.392354124748492</v>
      </c>
      <c r="CG9" s="60">
        <v>42</v>
      </c>
      <c r="CH9" s="142">
        <f t="shared" si="51"/>
        <v>4.225352112676056</v>
      </c>
      <c r="CI9" s="60">
        <f t="shared" si="72"/>
        <v>2786</v>
      </c>
      <c r="CJ9" s="60">
        <v>1260</v>
      </c>
      <c r="CK9" s="133">
        <f t="shared" si="73"/>
        <v>45.226130653266331</v>
      </c>
      <c r="CL9" s="60">
        <v>1186</v>
      </c>
      <c r="CM9" s="133">
        <f t="shared" si="34"/>
        <v>42.569992821249102</v>
      </c>
      <c r="CN9" s="60">
        <v>340</v>
      </c>
      <c r="CO9" s="142">
        <f t="shared" si="52"/>
        <v>12.203876525484565</v>
      </c>
      <c r="CP9" s="60">
        <v>1834</v>
      </c>
      <c r="CQ9" s="60">
        <v>1495</v>
      </c>
      <c r="CR9" s="133">
        <f t="shared" si="74"/>
        <v>81.515812431842974</v>
      </c>
      <c r="CS9" s="60">
        <v>211</v>
      </c>
      <c r="CT9" s="133">
        <f t="shared" si="36"/>
        <v>11.504907306434024</v>
      </c>
      <c r="CU9" s="60">
        <v>128</v>
      </c>
      <c r="CV9" s="142">
        <f t="shared" si="53"/>
        <v>6.9792802617230105</v>
      </c>
      <c r="CW9" s="60">
        <v>3110</v>
      </c>
      <c r="CX9" s="60">
        <v>1706</v>
      </c>
      <c r="CY9" s="133">
        <f t="shared" si="75"/>
        <v>54.855305466237944</v>
      </c>
      <c r="CZ9" s="60">
        <v>180</v>
      </c>
      <c r="DA9" s="133">
        <f t="shared" si="38"/>
        <v>5.787781350482315</v>
      </c>
      <c r="DB9" s="60">
        <v>1224</v>
      </c>
      <c r="DC9" s="142">
        <f t="shared" si="54"/>
        <v>39.356913183279744</v>
      </c>
      <c r="DD9" s="60">
        <v>3432</v>
      </c>
      <c r="DE9" s="60">
        <v>2066</v>
      </c>
      <c r="DF9" s="133">
        <f t="shared" si="76"/>
        <v>60.198135198135191</v>
      </c>
      <c r="DG9" s="60">
        <v>190</v>
      </c>
      <c r="DH9" s="133">
        <f t="shared" si="40"/>
        <v>5.5361305361305364</v>
      </c>
      <c r="DI9" s="60">
        <v>1176</v>
      </c>
      <c r="DJ9" s="142">
        <f t="shared" si="55"/>
        <v>34.265734265734267</v>
      </c>
      <c r="DK9" s="473"/>
    </row>
    <row r="10" spans="1:115" x14ac:dyDescent="0.2">
      <c r="A10" s="459"/>
      <c r="B10" s="461" t="s">
        <v>473</v>
      </c>
      <c r="C10" s="60">
        <f t="shared" si="41"/>
        <v>4116</v>
      </c>
      <c r="D10" s="60">
        <v>2965</v>
      </c>
      <c r="E10" s="133">
        <f t="shared" si="56"/>
        <v>72.035957240038869</v>
      </c>
      <c r="F10" s="60">
        <v>1150</v>
      </c>
      <c r="G10" s="133">
        <f t="shared" si="1"/>
        <v>27.939747327502428</v>
      </c>
      <c r="H10" s="60">
        <v>1</v>
      </c>
      <c r="I10" s="142">
        <f t="shared" si="2"/>
        <v>2.4295432458697763E-2</v>
      </c>
      <c r="J10" s="60">
        <f t="shared" si="42"/>
        <v>3890</v>
      </c>
      <c r="K10" s="60">
        <v>3159</v>
      </c>
      <c r="L10" s="133">
        <f t="shared" si="57"/>
        <v>81.208226221079698</v>
      </c>
      <c r="M10" s="60">
        <v>688</v>
      </c>
      <c r="N10" s="133">
        <f t="shared" si="4"/>
        <v>17.686375321336762</v>
      </c>
      <c r="O10" s="60">
        <v>43</v>
      </c>
      <c r="P10" s="142">
        <f t="shared" si="5"/>
        <v>1.1053984575835476</v>
      </c>
      <c r="Q10" s="60">
        <f t="shared" si="43"/>
        <v>2546</v>
      </c>
      <c r="R10" s="60">
        <v>2060</v>
      </c>
      <c r="S10" s="133">
        <f t="shared" si="58"/>
        <v>80.911233307148464</v>
      </c>
      <c r="T10" s="60">
        <v>361</v>
      </c>
      <c r="U10" s="133">
        <f t="shared" si="7"/>
        <v>14.17910447761194</v>
      </c>
      <c r="V10" s="60">
        <v>125</v>
      </c>
      <c r="W10" s="142">
        <f t="shared" si="8"/>
        <v>4.9096622152395915</v>
      </c>
      <c r="X10" s="60">
        <f t="shared" si="44"/>
        <v>2462</v>
      </c>
      <c r="Y10" s="60">
        <v>1993</v>
      </c>
      <c r="Z10" s="133">
        <f t="shared" si="59"/>
        <v>80.950446791226653</v>
      </c>
      <c r="AA10" s="60">
        <v>366</v>
      </c>
      <c r="AB10" s="133">
        <f t="shared" si="10"/>
        <v>14.865962632006498</v>
      </c>
      <c r="AC10" s="60">
        <v>103</v>
      </c>
      <c r="AD10" s="142">
        <f t="shared" si="11"/>
        <v>4.1835905767668562</v>
      </c>
      <c r="AE10" s="60">
        <f t="shared" si="45"/>
        <v>1688</v>
      </c>
      <c r="AF10" s="60">
        <v>1400</v>
      </c>
      <c r="AG10" s="133">
        <f t="shared" si="60"/>
        <v>82.938388625592424</v>
      </c>
      <c r="AH10" s="60">
        <v>242</v>
      </c>
      <c r="AI10" s="133">
        <f t="shared" si="13"/>
        <v>14.336492890995261</v>
      </c>
      <c r="AJ10" s="60">
        <v>46</v>
      </c>
      <c r="AK10" s="142">
        <f t="shared" si="14"/>
        <v>2.7251184834123223</v>
      </c>
      <c r="AL10" s="60">
        <f t="shared" si="46"/>
        <v>1458</v>
      </c>
      <c r="AM10" s="60">
        <v>1256</v>
      </c>
      <c r="AN10" s="133">
        <f t="shared" si="61"/>
        <v>86.145404663923188</v>
      </c>
      <c r="AO10" s="60">
        <v>152</v>
      </c>
      <c r="AP10" s="133">
        <f t="shared" si="16"/>
        <v>10.425240054869684</v>
      </c>
      <c r="AQ10" s="60">
        <v>50</v>
      </c>
      <c r="AR10" s="142">
        <f t="shared" si="17"/>
        <v>3.4293552812071333</v>
      </c>
      <c r="AS10" s="60">
        <f t="shared" si="47"/>
        <v>2499</v>
      </c>
      <c r="AT10" s="60">
        <v>2151</v>
      </c>
      <c r="AU10" s="133">
        <f t="shared" si="62"/>
        <v>86.074429771908768</v>
      </c>
      <c r="AV10" s="60">
        <v>261</v>
      </c>
      <c r="AW10" s="133">
        <f t="shared" si="19"/>
        <v>10.444177671068427</v>
      </c>
      <c r="AX10" s="60">
        <v>87</v>
      </c>
      <c r="AY10" s="142">
        <f t="shared" si="20"/>
        <v>3.4813925570228088</v>
      </c>
      <c r="AZ10" s="60">
        <f t="shared" si="48"/>
        <v>2389</v>
      </c>
      <c r="BA10" s="60">
        <v>2006</v>
      </c>
      <c r="BB10" s="133">
        <f t="shared" si="63"/>
        <v>83.968187526161572</v>
      </c>
      <c r="BC10" s="60">
        <v>248</v>
      </c>
      <c r="BD10" s="133">
        <f t="shared" si="22"/>
        <v>10.380912515696943</v>
      </c>
      <c r="BE10" s="60">
        <v>135</v>
      </c>
      <c r="BF10" s="142">
        <f t="shared" si="23"/>
        <v>5.6508999581414816</v>
      </c>
      <c r="BG10" s="60">
        <f t="shared" si="64"/>
        <v>1908</v>
      </c>
      <c r="BH10" s="60">
        <v>1555</v>
      </c>
      <c r="BI10" s="133">
        <f t="shared" si="65"/>
        <v>81.498951781970646</v>
      </c>
      <c r="BJ10" s="60">
        <v>218</v>
      </c>
      <c r="BK10" s="133">
        <f t="shared" si="25"/>
        <v>11.425576519916142</v>
      </c>
      <c r="BL10" s="60">
        <v>135</v>
      </c>
      <c r="BM10" s="142">
        <f t="shared" si="26"/>
        <v>7.0754716981132075</v>
      </c>
      <c r="BN10" s="60">
        <f t="shared" si="66"/>
        <v>2577</v>
      </c>
      <c r="BO10" s="60">
        <v>1987</v>
      </c>
      <c r="BP10" s="133">
        <f t="shared" si="67"/>
        <v>77.105161039968962</v>
      </c>
      <c r="BQ10" s="60">
        <v>480</v>
      </c>
      <c r="BR10" s="133">
        <f t="shared" si="28"/>
        <v>18.626309662398139</v>
      </c>
      <c r="BS10" s="60">
        <v>110</v>
      </c>
      <c r="BT10" s="142">
        <f t="shared" si="49"/>
        <v>4.2685292976329068</v>
      </c>
      <c r="BU10" s="60">
        <f t="shared" si="68"/>
        <v>2686</v>
      </c>
      <c r="BV10" s="474">
        <v>2082</v>
      </c>
      <c r="BW10" s="133">
        <f t="shared" si="69"/>
        <v>77.513030528667159</v>
      </c>
      <c r="BX10" s="60">
        <v>475</v>
      </c>
      <c r="BY10" s="133">
        <f t="shared" si="30"/>
        <v>17.68428890543559</v>
      </c>
      <c r="BZ10" s="60">
        <v>129</v>
      </c>
      <c r="CA10" s="142">
        <f t="shared" si="50"/>
        <v>4.8026805658972451</v>
      </c>
      <c r="CB10" s="60">
        <f t="shared" si="70"/>
        <v>2456</v>
      </c>
      <c r="CC10" s="60">
        <v>1876</v>
      </c>
      <c r="CD10" s="133">
        <f t="shared" si="71"/>
        <v>76.384364820846912</v>
      </c>
      <c r="CE10" s="60">
        <v>453</v>
      </c>
      <c r="CF10" s="133">
        <f t="shared" si="32"/>
        <v>18.444625407166125</v>
      </c>
      <c r="CG10" s="60">
        <v>127</v>
      </c>
      <c r="CH10" s="142">
        <f t="shared" si="51"/>
        <v>5.171009771986971</v>
      </c>
      <c r="CI10" s="60">
        <f t="shared" si="72"/>
        <v>3221</v>
      </c>
      <c r="CJ10" s="60">
        <v>2387</v>
      </c>
      <c r="CK10" s="133">
        <f t="shared" si="73"/>
        <v>74.107420055883267</v>
      </c>
      <c r="CL10" s="60">
        <v>614</v>
      </c>
      <c r="CM10" s="133">
        <f t="shared" si="34"/>
        <v>19.062402980440858</v>
      </c>
      <c r="CN10" s="60">
        <v>220</v>
      </c>
      <c r="CO10" s="142">
        <f t="shared" si="52"/>
        <v>6.8301769636758767</v>
      </c>
      <c r="CP10" s="60">
        <v>3272</v>
      </c>
      <c r="CQ10" s="60">
        <v>2615</v>
      </c>
      <c r="CR10" s="133">
        <f t="shared" si="74"/>
        <v>79.920537897310524</v>
      </c>
      <c r="CS10" s="60">
        <v>406</v>
      </c>
      <c r="CT10" s="133">
        <f t="shared" si="36"/>
        <v>12.408312958435207</v>
      </c>
      <c r="CU10" s="60">
        <v>251</v>
      </c>
      <c r="CV10" s="142">
        <f t="shared" si="53"/>
        <v>7.6711491442542785</v>
      </c>
      <c r="CW10" s="60">
        <v>3189</v>
      </c>
      <c r="CX10" s="60">
        <v>2426</v>
      </c>
      <c r="CY10" s="133">
        <f t="shared" si="75"/>
        <v>76.074004390090934</v>
      </c>
      <c r="CZ10" s="60">
        <v>324</v>
      </c>
      <c r="DA10" s="133">
        <f t="shared" si="38"/>
        <v>10.159924741298212</v>
      </c>
      <c r="DB10" s="60">
        <v>439</v>
      </c>
      <c r="DC10" s="142">
        <f t="shared" si="54"/>
        <v>13.76607086861085</v>
      </c>
      <c r="DD10" s="60">
        <v>3812</v>
      </c>
      <c r="DE10" s="60">
        <v>2846</v>
      </c>
      <c r="DF10" s="133">
        <f t="shared" si="76"/>
        <v>74.658971668415532</v>
      </c>
      <c r="DG10" s="60">
        <v>310</v>
      </c>
      <c r="DH10" s="133">
        <f t="shared" si="40"/>
        <v>8.1322140608604396</v>
      </c>
      <c r="DI10" s="60">
        <v>656</v>
      </c>
      <c r="DJ10" s="142">
        <f t="shared" si="55"/>
        <v>17.20881427072403</v>
      </c>
      <c r="DK10" s="473"/>
    </row>
    <row r="11" spans="1:115" x14ac:dyDescent="0.2">
      <c r="A11" s="459"/>
      <c r="B11" s="461" t="s">
        <v>474</v>
      </c>
      <c r="C11" s="60">
        <f t="shared" si="41"/>
        <v>2443</v>
      </c>
      <c r="D11" s="60">
        <v>1765</v>
      </c>
      <c r="E11" s="133">
        <f t="shared" si="56"/>
        <v>72.247237003683992</v>
      </c>
      <c r="F11" s="60">
        <v>678</v>
      </c>
      <c r="G11" s="133">
        <f t="shared" si="1"/>
        <v>27.752762996316005</v>
      </c>
      <c r="H11" s="60">
        <v>0</v>
      </c>
      <c r="I11" s="142">
        <f t="shared" si="2"/>
        <v>0</v>
      </c>
      <c r="J11" s="60">
        <f t="shared" si="42"/>
        <v>2338</v>
      </c>
      <c r="K11" s="60">
        <v>1429</v>
      </c>
      <c r="L11" s="133">
        <f t="shared" si="57"/>
        <v>61.120615911035067</v>
      </c>
      <c r="M11" s="60">
        <v>896</v>
      </c>
      <c r="N11" s="133">
        <f t="shared" si="4"/>
        <v>38.323353293413177</v>
      </c>
      <c r="O11" s="60">
        <v>13</v>
      </c>
      <c r="P11" s="142">
        <f t="shared" si="5"/>
        <v>0.55603079555175361</v>
      </c>
      <c r="Q11" s="60">
        <f t="shared" si="43"/>
        <v>2447</v>
      </c>
      <c r="R11" s="60">
        <v>1379</v>
      </c>
      <c r="S11" s="133">
        <f t="shared" si="58"/>
        <v>56.354720065386189</v>
      </c>
      <c r="T11" s="60">
        <v>962</v>
      </c>
      <c r="U11" s="133">
        <f t="shared" si="7"/>
        <v>39.313445034736411</v>
      </c>
      <c r="V11" s="60">
        <v>106</v>
      </c>
      <c r="W11" s="142">
        <f t="shared" si="8"/>
        <v>4.3318348998774008</v>
      </c>
      <c r="X11" s="60">
        <f t="shared" si="44"/>
        <v>1838</v>
      </c>
      <c r="Y11" s="60">
        <v>1150</v>
      </c>
      <c r="Z11" s="133">
        <f t="shared" si="59"/>
        <v>62.568008705114252</v>
      </c>
      <c r="AA11" s="60">
        <v>598</v>
      </c>
      <c r="AB11" s="133">
        <f t="shared" si="10"/>
        <v>32.535364526659407</v>
      </c>
      <c r="AC11" s="60">
        <v>90</v>
      </c>
      <c r="AD11" s="142">
        <f t="shared" si="11"/>
        <v>4.8966267682263327</v>
      </c>
      <c r="AE11" s="60">
        <f t="shared" si="45"/>
        <v>1182</v>
      </c>
      <c r="AF11" s="60">
        <v>705</v>
      </c>
      <c r="AG11" s="133">
        <f t="shared" si="60"/>
        <v>59.64467005076142</v>
      </c>
      <c r="AH11" s="60">
        <v>459</v>
      </c>
      <c r="AI11" s="133">
        <f t="shared" si="13"/>
        <v>38.832487309644669</v>
      </c>
      <c r="AJ11" s="60">
        <v>18</v>
      </c>
      <c r="AK11" s="142">
        <f t="shared" si="14"/>
        <v>1.5228426395939088</v>
      </c>
      <c r="AL11" s="60">
        <f t="shared" si="46"/>
        <v>1080</v>
      </c>
      <c r="AM11" s="60">
        <v>601</v>
      </c>
      <c r="AN11" s="133">
        <f t="shared" si="61"/>
        <v>55.648148148148145</v>
      </c>
      <c r="AO11" s="60">
        <v>412</v>
      </c>
      <c r="AP11" s="133">
        <f t="shared" si="16"/>
        <v>38.148148148148145</v>
      </c>
      <c r="AQ11" s="60">
        <v>67</v>
      </c>
      <c r="AR11" s="142">
        <f t="shared" si="17"/>
        <v>6.2037037037037033</v>
      </c>
      <c r="AS11" s="60">
        <f t="shared" si="47"/>
        <v>1675</v>
      </c>
      <c r="AT11" s="60">
        <v>1042</v>
      </c>
      <c r="AU11" s="133">
        <f t="shared" si="62"/>
        <v>62.208955223880601</v>
      </c>
      <c r="AV11" s="60">
        <v>558</v>
      </c>
      <c r="AW11" s="133">
        <f t="shared" si="19"/>
        <v>33.313432835820898</v>
      </c>
      <c r="AX11" s="60">
        <v>75</v>
      </c>
      <c r="AY11" s="142">
        <f t="shared" si="20"/>
        <v>4.4776119402985071</v>
      </c>
      <c r="AZ11" s="60">
        <f t="shared" si="48"/>
        <v>1380</v>
      </c>
      <c r="BA11" s="60">
        <v>922</v>
      </c>
      <c r="BB11" s="133">
        <f t="shared" si="63"/>
        <v>66.811594202898547</v>
      </c>
      <c r="BC11" s="60">
        <v>370</v>
      </c>
      <c r="BD11" s="133">
        <f t="shared" si="22"/>
        <v>26.811594202898554</v>
      </c>
      <c r="BE11" s="60">
        <v>88</v>
      </c>
      <c r="BF11" s="142">
        <f t="shared" si="23"/>
        <v>6.3768115942028984</v>
      </c>
      <c r="BG11" s="60">
        <f t="shared" si="64"/>
        <v>790</v>
      </c>
      <c r="BH11" s="60">
        <v>535</v>
      </c>
      <c r="BI11" s="133">
        <f t="shared" si="65"/>
        <v>67.721518987341767</v>
      </c>
      <c r="BJ11" s="60">
        <v>243</v>
      </c>
      <c r="BK11" s="133">
        <f t="shared" si="25"/>
        <v>30.759493670886073</v>
      </c>
      <c r="BL11" s="60">
        <v>12</v>
      </c>
      <c r="BM11" s="142">
        <f t="shared" si="26"/>
        <v>1.5189873417721518</v>
      </c>
      <c r="BN11" s="60">
        <f t="shared" si="66"/>
        <v>1597</v>
      </c>
      <c r="BO11" s="60">
        <v>782</v>
      </c>
      <c r="BP11" s="133">
        <f t="shared" si="67"/>
        <v>48.966812773951155</v>
      </c>
      <c r="BQ11" s="60">
        <v>545</v>
      </c>
      <c r="BR11" s="133">
        <f t="shared" si="28"/>
        <v>34.126487163431435</v>
      </c>
      <c r="BS11" s="60">
        <v>270</v>
      </c>
      <c r="BT11" s="142">
        <f t="shared" si="49"/>
        <v>16.906700062617407</v>
      </c>
      <c r="BU11" s="60">
        <f t="shared" si="68"/>
        <v>1165</v>
      </c>
      <c r="BV11" s="474">
        <v>645</v>
      </c>
      <c r="BW11" s="133">
        <f t="shared" si="69"/>
        <v>55.36480686695279</v>
      </c>
      <c r="BX11" s="60">
        <v>333</v>
      </c>
      <c r="BY11" s="133">
        <f t="shared" si="30"/>
        <v>28.583690987124466</v>
      </c>
      <c r="BZ11" s="60">
        <v>187</v>
      </c>
      <c r="CA11" s="142">
        <f t="shared" si="50"/>
        <v>16.051502145922747</v>
      </c>
      <c r="CB11" s="60">
        <f t="shared" si="70"/>
        <v>1544</v>
      </c>
      <c r="CC11" s="60">
        <v>679</v>
      </c>
      <c r="CD11" s="133">
        <f t="shared" si="71"/>
        <v>43.976683937823836</v>
      </c>
      <c r="CE11" s="60">
        <v>514</v>
      </c>
      <c r="CF11" s="133">
        <f t="shared" si="32"/>
        <v>33.290155440414509</v>
      </c>
      <c r="CG11" s="60">
        <v>351</v>
      </c>
      <c r="CH11" s="142">
        <f t="shared" si="51"/>
        <v>22.733160621761659</v>
      </c>
      <c r="CI11" s="60">
        <f t="shared" si="72"/>
        <v>2250</v>
      </c>
      <c r="CJ11" s="60">
        <v>910</v>
      </c>
      <c r="CK11" s="133">
        <f t="shared" si="73"/>
        <v>40.444444444444443</v>
      </c>
      <c r="CL11" s="60">
        <v>822</v>
      </c>
      <c r="CM11" s="133">
        <f t="shared" si="34"/>
        <v>36.533333333333331</v>
      </c>
      <c r="CN11" s="60">
        <v>518</v>
      </c>
      <c r="CO11" s="142">
        <f t="shared" si="52"/>
        <v>23.022222222222222</v>
      </c>
      <c r="CP11" s="60">
        <v>2485</v>
      </c>
      <c r="CQ11" s="60">
        <v>1082</v>
      </c>
      <c r="CR11" s="133">
        <f t="shared" si="74"/>
        <v>43.541247484909455</v>
      </c>
      <c r="CS11" s="60">
        <v>341</v>
      </c>
      <c r="CT11" s="133">
        <f t="shared" si="36"/>
        <v>13.722334004024145</v>
      </c>
      <c r="CU11" s="60">
        <v>1062</v>
      </c>
      <c r="CV11" s="142">
        <f t="shared" si="53"/>
        <v>42.736418511066397</v>
      </c>
      <c r="CW11" s="60">
        <v>1651</v>
      </c>
      <c r="CX11" s="60">
        <v>914</v>
      </c>
      <c r="CY11" s="133">
        <f t="shared" si="75"/>
        <v>55.360387643852214</v>
      </c>
      <c r="CZ11" s="60">
        <v>64</v>
      </c>
      <c r="DA11" s="133">
        <f t="shared" si="38"/>
        <v>3.8764385221078133</v>
      </c>
      <c r="DB11" s="60">
        <v>673</v>
      </c>
      <c r="DC11" s="142">
        <f t="shared" si="54"/>
        <v>40.763173834039975</v>
      </c>
      <c r="DD11" s="60">
        <v>3716</v>
      </c>
      <c r="DE11" s="60">
        <v>1119</v>
      </c>
      <c r="DF11" s="133">
        <f t="shared" si="76"/>
        <v>30.113024757804091</v>
      </c>
      <c r="DG11" s="60">
        <v>136</v>
      </c>
      <c r="DH11" s="133">
        <f t="shared" si="40"/>
        <v>3.6598493003229282</v>
      </c>
      <c r="DI11" s="60">
        <v>2461</v>
      </c>
      <c r="DJ11" s="142">
        <f t="shared" si="55"/>
        <v>66.227125941872984</v>
      </c>
      <c r="DK11" s="473"/>
    </row>
    <row r="12" spans="1:115" x14ac:dyDescent="0.2">
      <c r="A12" s="459"/>
      <c r="B12" s="461" t="s">
        <v>475</v>
      </c>
      <c r="C12" s="60">
        <f t="shared" si="41"/>
        <v>214</v>
      </c>
      <c r="D12" s="60">
        <v>169</v>
      </c>
      <c r="E12" s="133">
        <f t="shared" si="56"/>
        <v>78.971962616822438</v>
      </c>
      <c r="F12" s="60">
        <v>45</v>
      </c>
      <c r="G12" s="133">
        <f t="shared" si="1"/>
        <v>21.028037383177569</v>
      </c>
      <c r="H12" s="60">
        <v>0</v>
      </c>
      <c r="I12" s="142">
        <f t="shared" si="2"/>
        <v>0</v>
      </c>
      <c r="J12" s="60">
        <f t="shared" si="42"/>
        <v>194</v>
      </c>
      <c r="K12" s="60">
        <v>157</v>
      </c>
      <c r="L12" s="133">
        <f t="shared" si="57"/>
        <v>80.927835051546396</v>
      </c>
      <c r="M12" s="60">
        <v>33</v>
      </c>
      <c r="N12" s="133">
        <f t="shared" si="4"/>
        <v>17.010309278350515</v>
      </c>
      <c r="O12" s="60">
        <v>4</v>
      </c>
      <c r="P12" s="142">
        <f t="shared" si="5"/>
        <v>2.0618556701030926</v>
      </c>
      <c r="Q12" s="60">
        <f t="shared" si="43"/>
        <v>50</v>
      </c>
      <c r="R12" s="60">
        <v>37</v>
      </c>
      <c r="S12" s="133">
        <f t="shared" si="58"/>
        <v>74</v>
      </c>
      <c r="T12" s="60">
        <v>13</v>
      </c>
      <c r="U12" s="133">
        <f t="shared" si="7"/>
        <v>26</v>
      </c>
      <c r="V12" s="60">
        <v>0</v>
      </c>
      <c r="W12" s="142">
        <f t="shared" si="8"/>
        <v>0</v>
      </c>
      <c r="X12" s="60">
        <f t="shared" si="44"/>
        <v>78</v>
      </c>
      <c r="Y12" s="60">
        <v>44</v>
      </c>
      <c r="Z12" s="133">
        <f t="shared" si="59"/>
        <v>56.410256410256409</v>
      </c>
      <c r="AA12" s="60">
        <v>24</v>
      </c>
      <c r="AB12" s="133">
        <f t="shared" si="10"/>
        <v>30.76923076923077</v>
      </c>
      <c r="AC12" s="60">
        <v>10</v>
      </c>
      <c r="AD12" s="142">
        <f t="shared" si="11"/>
        <v>12.820512820512819</v>
      </c>
      <c r="AE12" s="60">
        <f t="shared" si="45"/>
        <v>23</v>
      </c>
      <c r="AF12" s="60">
        <v>18</v>
      </c>
      <c r="AG12" s="133">
        <f t="shared" si="60"/>
        <v>78.260869565217391</v>
      </c>
      <c r="AH12" s="60">
        <v>5</v>
      </c>
      <c r="AI12" s="133">
        <f t="shared" si="13"/>
        <v>21.739130434782609</v>
      </c>
      <c r="AJ12" s="60">
        <v>0</v>
      </c>
      <c r="AK12" s="142">
        <f t="shared" si="14"/>
        <v>0</v>
      </c>
      <c r="AL12" s="60">
        <f t="shared" si="46"/>
        <v>16</v>
      </c>
      <c r="AM12" s="60">
        <v>15</v>
      </c>
      <c r="AN12" s="133">
        <f t="shared" si="61"/>
        <v>93.75</v>
      </c>
      <c r="AO12" s="60">
        <v>1</v>
      </c>
      <c r="AP12" s="133">
        <f t="shared" si="16"/>
        <v>6.25</v>
      </c>
      <c r="AQ12" s="60">
        <v>0</v>
      </c>
      <c r="AR12" s="142">
        <f t="shared" si="17"/>
        <v>0</v>
      </c>
      <c r="AS12" s="60">
        <f t="shared" si="47"/>
        <v>20</v>
      </c>
      <c r="AT12" s="60">
        <v>18</v>
      </c>
      <c r="AU12" s="133">
        <f t="shared" si="62"/>
        <v>90</v>
      </c>
      <c r="AV12" s="60">
        <v>1</v>
      </c>
      <c r="AW12" s="133">
        <f t="shared" si="19"/>
        <v>5</v>
      </c>
      <c r="AX12" s="60">
        <v>1</v>
      </c>
      <c r="AY12" s="142">
        <f t="shared" si="20"/>
        <v>5</v>
      </c>
      <c r="AZ12" s="60">
        <f t="shared" si="48"/>
        <v>12</v>
      </c>
      <c r="BA12" s="60">
        <v>10</v>
      </c>
      <c r="BB12" s="133">
        <f t="shared" si="63"/>
        <v>83.333333333333343</v>
      </c>
      <c r="BC12" s="60">
        <v>2</v>
      </c>
      <c r="BD12" s="133">
        <f t="shared" si="22"/>
        <v>16.666666666666664</v>
      </c>
      <c r="BE12" s="60">
        <v>0</v>
      </c>
      <c r="BF12" s="142">
        <f t="shared" si="23"/>
        <v>0</v>
      </c>
      <c r="BG12" s="60">
        <f t="shared" si="64"/>
        <v>15</v>
      </c>
      <c r="BH12" s="60">
        <v>12</v>
      </c>
      <c r="BI12" s="133">
        <f t="shared" si="65"/>
        <v>80</v>
      </c>
      <c r="BJ12" s="60">
        <v>3</v>
      </c>
      <c r="BK12" s="133">
        <f t="shared" si="25"/>
        <v>20</v>
      </c>
      <c r="BL12" s="60">
        <v>0</v>
      </c>
      <c r="BM12" s="142">
        <f t="shared" si="26"/>
        <v>0</v>
      </c>
      <c r="BN12" s="60">
        <f t="shared" si="66"/>
        <v>82</v>
      </c>
      <c r="BO12" s="60">
        <v>61</v>
      </c>
      <c r="BP12" s="133">
        <f t="shared" si="67"/>
        <v>74.390243902439025</v>
      </c>
      <c r="BQ12" s="60">
        <v>17</v>
      </c>
      <c r="BR12" s="133">
        <f t="shared" si="28"/>
        <v>20.73170731707317</v>
      </c>
      <c r="BS12" s="60">
        <v>4</v>
      </c>
      <c r="BT12" s="142">
        <f t="shared" si="49"/>
        <v>4.8780487804878048</v>
      </c>
      <c r="BU12" s="60">
        <f t="shared" si="68"/>
        <v>26</v>
      </c>
      <c r="BV12" s="474">
        <v>21</v>
      </c>
      <c r="BW12" s="133">
        <f t="shared" si="69"/>
        <v>80.769230769230774</v>
      </c>
      <c r="BX12" s="60">
        <v>5</v>
      </c>
      <c r="BY12" s="133">
        <f t="shared" si="30"/>
        <v>19.230769230769234</v>
      </c>
      <c r="BZ12" s="60">
        <v>0</v>
      </c>
      <c r="CA12" s="142">
        <f t="shared" si="50"/>
        <v>0</v>
      </c>
      <c r="CB12" s="60">
        <f t="shared" si="70"/>
        <v>20</v>
      </c>
      <c r="CC12" s="60">
        <v>14</v>
      </c>
      <c r="CD12" s="133">
        <f t="shared" si="71"/>
        <v>70</v>
      </c>
      <c r="CE12" s="60">
        <v>5</v>
      </c>
      <c r="CF12" s="133">
        <f t="shared" si="32"/>
        <v>25</v>
      </c>
      <c r="CG12" s="60">
        <v>1</v>
      </c>
      <c r="CH12" s="142">
        <f t="shared" si="51"/>
        <v>5</v>
      </c>
      <c r="CI12" s="60">
        <f t="shared" si="72"/>
        <v>0</v>
      </c>
      <c r="CJ12" s="60">
        <v>0</v>
      </c>
      <c r="CK12" s="144">
        <v>0</v>
      </c>
      <c r="CL12" s="60">
        <v>0</v>
      </c>
      <c r="CM12" s="133">
        <v>0</v>
      </c>
      <c r="CN12" s="60">
        <v>0</v>
      </c>
      <c r="CO12" s="142">
        <v>0</v>
      </c>
      <c r="CP12" s="60">
        <v>16</v>
      </c>
      <c r="CQ12" s="60">
        <v>11</v>
      </c>
      <c r="CR12" s="133">
        <f t="shared" si="74"/>
        <v>68.75</v>
      </c>
      <c r="CS12" s="60">
        <v>3</v>
      </c>
      <c r="CT12" s="133">
        <f t="shared" si="36"/>
        <v>18.75</v>
      </c>
      <c r="CU12" s="60">
        <v>2</v>
      </c>
      <c r="CV12" s="142">
        <f t="shared" si="53"/>
        <v>12.5</v>
      </c>
      <c r="CW12" s="60">
        <v>45</v>
      </c>
      <c r="CX12" s="60">
        <v>37</v>
      </c>
      <c r="CY12" s="133">
        <f t="shared" si="75"/>
        <v>82.222222222222214</v>
      </c>
      <c r="CZ12" s="60">
        <v>1</v>
      </c>
      <c r="DA12" s="133">
        <f t="shared" si="38"/>
        <v>2.2222222222222223</v>
      </c>
      <c r="DB12" s="60">
        <v>7</v>
      </c>
      <c r="DC12" s="142">
        <f t="shared" si="54"/>
        <v>15.555555555555555</v>
      </c>
      <c r="DD12" s="60">
        <v>92</v>
      </c>
      <c r="DE12" s="60">
        <v>58</v>
      </c>
      <c r="DF12" s="133">
        <f t="shared" si="76"/>
        <v>63.04347826086957</v>
      </c>
      <c r="DG12" s="60">
        <v>9</v>
      </c>
      <c r="DH12" s="133">
        <f t="shared" si="40"/>
        <v>9.7826086956521738</v>
      </c>
      <c r="DI12" s="60">
        <v>25</v>
      </c>
      <c r="DJ12" s="142">
        <f t="shared" si="55"/>
        <v>27.173913043478258</v>
      </c>
      <c r="DK12" s="473"/>
    </row>
    <row r="13" spans="1:115" x14ac:dyDescent="0.2">
      <c r="A13" s="459"/>
      <c r="B13" s="461" t="s">
        <v>476</v>
      </c>
      <c r="C13" s="60">
        <f t="shared" si="41"/>
        <v>751</v>
      </c>
      <c r="D13" s="60">
        <v>495</v>
      </c>
      <c r="E13" s="133">
        <f t="shared" si="56"/>
        <v>65.912117177097201</v>
      </c>
      <c r="F13" s="60">
        <v>256</v>
      </c>
      <c r="G13" s="133">
        <f t="shared" si="1"/>
        <v>34.087882822902799</v>
      </c>
      <c r="H13" s="60">
        <v>0</v>
      </c>
      <c r="I13" s="142">
        <f t="shared" si="2"/>
        <v>0</v>
      </c>
      <c r="J13" s="60">
        <f t="shared" si="42"/>
        <v>877</v>
      </c>
      <c r="K13" s="60">
        <v>725</v>
      </c>
      <c r="L13" s="133">
        <f t="shared" si="57"/>
        <v>82.668187001140254</v>
      </c>
      <c r="M13" s="60">
        <v>150</v>
      </c>
      <c r="N13" s="133">
        <f t="shared" si="4"/>
        <v>17.103762827822123</v>
      </c>
      <c r="O13" s="60">
        <v>2</v>
      </c>
      <c r="P13" s="142">
        <f t="shared" si="5"/>
        <v>0.22805017103762829</v>
      </c>
      <c r="Q13" s="60">
        <f t="shared" si="43"/>
        <v>2004</v>
      </c>
      <c r="R13" s="60">
        <v>1764</v>
      </c>
      <c r="S13" s="133">
        <f t="shared" si="58"/>
        <v>88.023952095808383</v>
      </c>
      <c r="T13" s="60">
        <v>182</v>
      </c>
      <c r="U13" s="133">
        <f t="shared" si="7"/>
        <v>9.0818363273453091</v>
      </c>
      <c r="V13" s="60">
        <v>58</v>
      </c>
      <c r="W13" s="142">
        <f t="shared" si="8"/>
        <v>2.8942115768463075</v>
      </c>
      <c r="X13" s="60">
        <f t="shared" si="44"/>
        <v>1879</v>
      </c>
      <c r="Y13" s="60">
        <v>1604</v>
      </c>
      <c r="Z13" s="133">
        <f t="shared" si="59"/>
        <v>85.364555614688669</v>
      </c>
      <c r="AA13" s="60">
        <v>218</v>
      </c>
      <c r="AB13" s="133">
        <f t="shared" si="10"/>
        <v>11.601915912719532</v>
      </c>
      <c r="AC13" s="60">
        <v>57</v>
      </c>
      <c r="AD13" s="142">
        <f t="shared" si="11"/>
        <v>3.0335284725918044</v>
      </c>
      <c r="AE13" s="60">
        <f t="shared" si="45"/>
        <v>1356</v>
      </c>
      <c r="AF13" s="60">
        <v>1188</v>
      </c>
      <c r="AG13" s="133">
        <f t="shared" si="60"/>
        <v>87.610619469026545</v>
      </c>
      <c r="AH13" s="60">
        <v>141</v>
      </c>
      <c r="AI13" s="133">
        <f t="shared" si="13"/>
        <v>10.398230088495575</v>
      </c>
      <c r="AJ13" s="60">
        <v>27</v>
      </c>
      <c r="AK13" s="142">
        <f t="shared" si="14"/>
        <v>1.9911504424778761</v>
      </c>
      <c r="AL13" s="60">
        <f t="shared" si="46"/>
        <v>1365</v>
      </c>
      <c r="AM13" s="60">
        <v>1168</v>
      </c>
      <c r="AN13" s="133">
        <f t="shared" si="61"/>
        <v>85.567765567765562</v>
      </c>
      <c r="AO13" s="60">
        <v>172</v>
      </c>
      <c r="AP13" s="133">
        <f t="shared" si="16"/>
        <v>12.6007326007326</v>
      </c>
      <c r="AQ13" s="60">
        <v>25</v>
      </c>
      <c r="AR13" s="142">
        <f t="shared" si="17"/>
        <v>1.8315018315018317</v>
      </c>
      <c r="AS13" s="60">
        <f t="shared" si="47"/>
        <v>2090</v>
      </c>
      <c r="AT13" s="60">
        <v>1741</v>
      </c>
      <c r="AU13" s="133">
        <f t="shared" si="62"/>
        <v>83.301435406698559</v>
      </c>
      <c r="AV13" s="60">
        <v>272</v>
      </c>
      <c r="AW13" s="133">
        <f t="shared" si="19"/>
        <v>13.014354066985645</v>
      </c>
      <c r="AX13" s="60">
        <v>77</v>
      </c>
      <c r="AY13" s="142">
        <f t="shared" si="20"/>
        <v>3.6842105263157889</v>
      </c>
      <c r="AZ13" s="60">
        <f t="shared" si="48"/>
        <v>2156</v>
      </c>
      <c r="BA13" s="60">
        <v>1828</v>
      </c>
      <c r="BB13" s="133">
        <f t="shared" si="63"/>
        <v>84.786641929499069</v>
      </c>
      <c r="BC13" s="60">
        <v>243</v>
      </c>
      <c r="BD13" s="133">
        <f t="shared" si="22"/>
        <v>11.270871985157699</v>
      </c>
      <c r="BE13" s="60">
        <v>85</v>
      </c>
      <c r="BF13" s="142">
        <f t="shared" si="23"/>
        <v>3.9424860853432282</v>
      </c>
      <c r="BG13" s="60">
        <f t="shared" si="64"/>
        <v>1148</v>
      </c>
      <c r="BH13" s="60">
        <v>981</v>
      </c>
      <c r="BI13" s="133">
        <f t="shared" si="65"/>
        <v>85.452961672473876</v>
      </c>
      <c r="BJ13" s="60">
        <v>102</v>
      </c>
      <c r="BK13" s="133">
        <f t="shared" si="25"/>
        <v>8.8850174216027877</v>
      </c>
      <c r="BL13" s="60">
        <v>65</v>
      </c>
      <c r="BM13" s="142">
        <f t="shared" si="26"/>
        <v>5.6620209059233453</v>
      </c>
      <c r="BN13" s="60">
        <f t="shared" si="66"/>
        <v>2540</v>
      </c>
      <c r="BO13" s="60">
        <v>2021</v>
      </c>
      <c r="BP13" s="133">
        <f t="shared" si="67"/>
        <v>79.566929133858267</v>
      </c>
      <c r="BQ13" s="60">
        <v>400</v>
      </c>
      <c r="BR13" s="133">
        <f t="shared" si="28"/>
        <v>15.748031496062993</v>
      </c>
      <c r="BS13" s="60">
        <v>119</v>
      </c>
      <c r="BT13" s="142">
        <f t="shared" si="49"/>
        <v>4.6850393700787407</v>
      </c>
      <c r="BU13" s="60">
        <f t="shared" si="68"/>
        <v>2886</v>
      </c>
      <c r="BV13" s="474">
        <v>2181</v>
      </c>
      <c r="BW13" s="133">
        <f t="shared" si="69"/>
        <v>75.571725571725565</v>
      </c>
      <c r="BX13" s="60">
        <v>579</v>
      </c>
      <c r="BY13" s="133">
        <f t="shared" si="30"/>
        <v>20.062370062370064</v>
      </c>
      <c r="BZ13" s="60">
        <v>126</v>
      </c>
      <c r="CA13" s="142">
        <f t="shared" si="50"/>
        <v>4.3659043659043659</v>
      </c>
      <c r="CB13" s="60">
        <f t="shared" si="70"/>
        <v>2899</v>
      </c>
      <c r="CC13" s="60">
        <v>2219</v>
      </c>
      <c r="CD13" s="133">
        <f t="shared" si="71"/>
        <v>76.543635736460843</v>
      </c>
      <c r="CE13" s="60">
        <v>537</v>
      </c>
      <c r="CF13" s="133">
        <f t="shared" si="32"/>
        <v>18.523628837530183</v>
      </c>
      <c r="CG13" s="60">
        <v>143</v>
      </c>
      <c r="CH13" s="142">
        <f t="shared" si="51"/>
        <v>4.9327354260089686</v>
      </c>
      <c r="CI13" s="60">
        <f t="shared" si="72"/>
        <v>4436</v>
      </c>
      <c r="CJ13" s="60">
        <v>3262</v>
      </c>
      <c r="CK13" s="133">
        <f t="shared" ref="CK13:CK15" si="77">CJ13/CI13*100</f>
        <v>73.534715960324618</v>
      </c>
      <c r="CL13" s="60">
        <v>849</v>
      </c>
      <c r="CM13" s="133">
        <f t="shared" ref="CM13:CM15" si="78">CL13/CI13*100</f>
        <v>19.138863841298466</v>
      </c>
      <c r="CN13" s="60">
        <v>325</v>
      </c>
      <c r="CO13" s="142">
        <f t="shared" ref="CO13:CO15" si="79">CN13/CI13*100</f>
        <v>7.3264201983769164</v>
      </c>
      <c r="CP13" s="60">
        <v>5429</v>
      </c>
      <c r="CQ13" s="60">
        <v>4117</v>
      </c>
      <c r="CR13" s="133">
        <f t="shared" si="74"/>
        <v>75.833486829987109</v>
      </c>
      <c r="CS13" s="60">
        <v>807</v>
      </c>
      <c r="CT13" s="133">
        <f t="shared" si="36"/>
        <v>14.86461595137226</v>
      </c>
      <c r="CU13" s="60">
        <v>505</v>
      </c>
      <c r="CV13" s="142">
        <f t="shared" si="53"/>
        <v>9.3018972186406348</v>
      </c>
      <c r="CW13" s="60">
        <v>5947</v>
      </c>
      <c r="CX13" s="60">
        <v>4370</v>
      </c>
      <c r="CY13" s="133">
        <f t="shared" si="75"/>
        <v>73.482428115015978</v>
      </c>
      <c r="CZ13" s="60">
        <v>533</v>
      </c>
      <c r="DA13" s="133">
        <f t="shared" si="38"/>
        <v>8.9625021019001174</v>
      </c>
      <c r="DB13" s="60">
        <v>1044</v>
      </c>
      <c r="DC13" s="142">
        <f t="shared" si="54"/>
        <v>17.555069783083908</v>
      </c>
      <c r="DD13" s="60">
        <v>7277</v>
      </c>
      <c r="DE13" s="60">
        <v>5082</v>
      </c>
      <c r="DF13" s="133">
        <f t="shared" si="76"/>
        <v>69.836471073244468</v>
      </c>
      <c r="DG13" s="60">
        <v>746</v>
      </c>
      <c r="DH13" s="133">
        <f t="shared" si="40"/>
        <v>10.251477257111446</v>
      </c>
      <c r="DI13" s="60">
        <v>1449</v>
      </c>
      <c r="DJ13" s="142">
        <f t="shared" si="55"/>
        <v>19.912051669644086</v>
      </c>
      <c r="DK13" s="473"/>
    </row>
    <row r="14" spans="1:115" x14ac:dyDescent="0.2">
      <c r="A14" s="459"/>
      <c r="B14" s="461" t="s">
        <v>477</v>
      </c>
      <c r="C14" s="60">
        <f t="shared" si="41"/>
        <v>92</v>
      </c>
      <c r="D14" s="60">
        <v>67</v>
      </c>
      <c r="E14" s="133">
        <f t="shared" si="56"/>
        <v>72.826086956521735</v>
      </c>
      <c r="F14" s="60">
        <v>25</v>
      </c>
      <c r="G14" s="133">
        <f t="shared" si="1"/>
        <v>27.173913043478258</v>
      </c>
      <c r="H14" s="60">
        <v>0</v>
      </c>
      <c r="I14" s="142">
        <f t="shared" si="2"/>
        <v>0</v>
      </c>
      <c r="J14" s="60">
        <f t="shared" si="42"/>
        <v>28</v>
      </c>
      <c r="K14" s="60">
        <v>23</v>
      </c>
      <c r="L14" s="133">
        <f t="shared" si="57"/>
        <v>82.142857142857139</v>
      </c>
      <c r="M14" s="60">
        <v>5</v>
      </c>
      <c r="N14" s="133">
        <f t="shared" si="4"/>
        <v>17.857142857142858</v>
      </c>
      <c r="O14" s="60">
        <v>0</v>
      </c>
      <c r="P14" s="142">
        <f t="shared" si="5"/>
        <v>0</v>
      </c>
      <c r="Q14" s="60">
        <f t="shared" si="43"/>
        <v>103</v>
      </c>
      <c r="R14" s="60">
        <v>57</v>
      </c>
      <c r="S14" s="133">
        <f t="shared" si="58"/>
        <v>55.339805825242713</v>
      </c>
      <c r="T14" s="60">
        <v>17</v>
      </c>
      <c r="U14" s="133">
        <f t="shared" si="7"/>
        <v>16.50485436893204</v>
      </c>
      <c r="V14" s="60">
        <v>29</v>
      </c>
      <c r="W14" s="142">
        <f t="shared" si="8"/>
        <v>28.155339805825243</v>
      </c>
      <c r="X14" s="60">
        <f t="shared" si="44"/>
        <v>61</v>
      </c>
      <c r="Y14" s="60">
        <v>47</v>
      </c>
      <c r="Z14" s="133">
        <f t="shared" si="59"/>
        <v>77.049180327868854</v>
      </c>
      <c r="AA14" s="60">
        <v>4</v>
      </c>
      <c r="AB14" s="133">
        <f t="shared" si="10"/>
        <v>6.557377049180328</v>
      </c>
      <c r="AC14" s="60">
        <v>10</v>
      </c>
      <c r="AD14" s="142">
        <f t="shared" si="11"/>
        <v>16.393442622950818</v>
      </c>
      <c r="AE14" s="60">
        <f t="shared" si="45"/>
        <v>37</v>
      </c>
      <c r="AF14" s="60">
        <v>31</v>
      </c>
      <c r="AG14" s="133">
        <f t="shared" si="60"/>
        <v>83.78378378378379</v>
      </c>
      <c r="AH14" s="60">
        <v>6</v>
      </c>
      <c r="AI14" s="133">
        <f t="shared" si="13"/>
        <v>16.216216216216218</v>
      </c>
      <c r="AJ14" s="60">
        <v>0</v>
      </c>
      <c r="AK14" s="142">
        <f t="shared" si="14"/>
        <v>0</v>
      </c>
      <c r="AL14" s="60">
        <f t="shared" si="46"/>
        <v>7</v>
      </c>
      <c r="AM14" s="60">
        <v>0</v>
      </c>
      <c r="AN14" s="133">
        <f t="shared" si="61"/>
        <v>0</v>
      </c>
      <c r="AO14" s="60">
        <v>4</v>
      </c>
      <c r="AP14" s="133">
        <f t="shared" si="16"/>
        <v>57.142857142857139</v>
      </c>
      <c r="AQ14" s="60">
        <v>3</v>
      </c>
      <c r="AR14" s="142">
        <f t="shared" si="17"/>
        <v>42.857142857142854</v>
      </c>
      <c r="AS14" s="60">
        <f t="shared" si="47"/>
        <v>36</v>
      </c>
      <c r="AT14" s="60">
        <v>16</v>
      </c>
      <c r="AU14" s="133">
        <f t="shared" si="62"/>
        <v>44.444444444444443</v>
      </c>
      <c r="AV14" s="60">
        <v>12</v>
      </c>
      <c r="AW14" s="133">
        <f t="shared" si="19"/>
        <v>33.333333333333329</v>
      </c>
      <c r="AX14" s="60">
        <v>8</v>
      </c>
      <c r="AY14" s="142">
        <f t="shared" si="20"/>
        <v>22.222222222222221</v>
      </c>
      <c r="AZ14" s="60">
        <f t="shared" si="48"/>
        <v>32</v>
      </c>
      <c r="BA14" s="60">
        <v>21</v>
      </c>
      <c r="BB14" s="133">
        <f t="shared" si="63"/>
        <v>65.625</v>
      </c>
      <c r="BC14" s="60">
        <v>5</v>
      </c>
      <c r="BD14" s="133">
        <f t="shared" si="22"/>
        <v>15.625</v>
      </c>
      <c r="BE14" s="60">
        <v>6</v>
      </c>
      <c r="BF14" s="142">
        <f t="shared" si="23"/>
        <v>18.75</v>
      </c>
      <c r="BG14" s="60">
        <f t="shared" si="64"/>
        <v>40</v>
      </c>
      <c r="BH14" s="60">
        <v>34</v>
      </c>
      <c r="BI14" s="133">
        <f t="shared" si="65"/>
        <v>85</v>
      </c>
      <c r="BJ14" s="60">
        <v>6</v>
      </c>
      <c r="BK14" s="133">
        <f t="shared" si="25"/>
        <v>15</v>
      </c>
      <c r="BL14" s="60">
        <v>0</v>
      </c>
      <c r="BM14" s="142">
        <f t="shared" si="26"/>
        <v>0</v>
      </c>
      <c r="BN14" s="60">
        <f t="shared" si="66"/>
        <v>103</v>
      </c>
      <c r="BO14" s="60">
        <v>63</v>
      </c>
      <c r="BP14" s="133">
        <f t="shared" si="67"/>
        <v>61.165048543689316</v>
      </c>
      <c r="BQ14" s="60">
        <v>38</v>
      </c>
      <c r="BR14" s="133">
        <f t="shared" si="28"/>
        <v>36.893203883495147</v>
      </c>
      <c r="BS14" s="60">
        <v>2</v>
      </c>
      <c r="BT14" s="142">
        <f t="shared" si="49"/>
        <v>1.9417475728155338</v>
      </c>
      <c r="BU14" s="60">
        <f t="shared" si="68"/>
        <v>54</v>
      </c>
      <c r="BV14" s="474">
        <v>35</v>
      </c>
      <c r="BW14" s="133">
        <f t="shared" si="69"/>
        <v>64.81481481481481</v>
      </c>
      <c r="BX14" s="60">
        <v>13</v>
      </c>
      <c r="BY14" s="133">
        <f t="shared" si="30"/>
        <v>24.074074074074073</v>
      </c>
      <c r="BZ14" s="60">
        <v>6</v>
      </c>
      <c r="CA14" s="142">
        <f t="shared" si="50"/>
        <v>11.111111111111111</v>
      </c>
      <c r="CB14" s="60">
        <f t="shared" si="70"/>
        <v>36</v>
      </c>
      <c r="CC14" s="60">
        <v>27</v>
      </c>
      <c r="CD14" s="133">
        <f t="shared" si="71"/>
        <v>75</v>
      </c>
      <c r="CE14" s="60">
        <v>5</v>
      </c>
      <c r="CF14" s="133">
        <f t="shared" si="32"/>
        <v>13.888888888888889</v>
      </c>
      <c r="CG14" s="60">
        <v>4</v>
      </c>
      <c r="CH14" s="142">
        <f t="shared" si="51"/>
        <v>11.111111111111111</v>
      </c>
      <c r="CI14" s="60">
        <f t="shared" si="72"/>
        <v>36</v>
      </c>
      <c r="CJ14" s="60">
        <v>32</v>
      </c>
      <c r="CK14" s="133">
        <f t="shared" si="77"/>
        <v>88.888888888888886</v>
      </c>
      <c r="CL14" s="60">
        <v>2</v>
      </c>
      <c r="CM14" s="133">
        <f t="shared" si="78"/>
        <v>5.5555555555555554</v>
      </c>
      <c r="CN14" s="60">
        <v>2</v>
      </c>
      <c r="CO14" s="142">
        <f t="shared" si="79"/>
        <v>5.5555555555555554</v>
      </c>
      <c r="CP14" s="60">
        <v>21</v>
      </c>
      <c r="CQ14" s="60">
        <v>18</v>
      </c>
      <c r="CR14" s="133">
        <f t="shared" si="74"/>
        <v>85.714285714285708</v>
      </c>
      <c r="CS14" s="60">
        <v>1</v>
      </c>
      <c r="CT14" s="133">
        <f t="shared" si="36"/>
        <v>4.7619047619047619</v>
      </c>
      <c r="CU14" s="60">
        <v>2</v>
      </c>
      <c r="CV14" s="142">
        <f t="shared" si="53"/>
        <v>9.5238095238095237</v>
      </c>
      <c r="CW14" s="60">
        <v>52</v>
      </c>
      <c r="CX14" s="60">
        <v>31</v>
      </c>
      <c r="CY14" s="133">
        <f t="shared" si="75"/>
        <v>59.615384615384613</v>
      </c>
      <c r="CZ14" s="60">
        <v>0</v>
      </c>
      <c r="DA14" s="133">
        <f t="shared" si="38"/>
        <v>0</v>
      </c>
      <c r="DB14" s="60">
        <v>21</v>
      </c>
      <c r="DC14" s="142">
        <f t="shared" si="54"/>
        <v>40.384615384615387</v>
      </c>
      <c r="DD14" s="60">
        <v>39</v>
      </c>
      <c r="DE14" s="60">
        <v>25</v>
      </c>
      <c r="DF14" s="133">
        <f t="shared" si="76"/>
        <v>64.102564102564102</v>
      </c>
      <c r="DG14" s="60">
        <v>0</v>
      </c>
      <c r="DH14" s="133">
        <f t="shared" si="40"/>
        <v>0</v>
      </c>
      <c r="DI14" s="60">
        <v>14</v>
      </c>
      <c r="DJ14" s="142">
        <f t="shared" si="55"/>
        <v>35.897435897435898</v>
      </c>
      <c r="DK14" s="473"/>
    </row>
    <row r="15" spans="1:115" x14ac:dyDescent="0.2">
      <c r="A15" s="459"/>
      <c r="B15" s="461" t="s">
        <v>478</v>
      </c>
      <c r="C15" s="60">
        <f t="shared" si="41"/>
        <v>247</v>
      </c>
      <c r="D15" s="60">
        <v>192</v>
      </c>
      <c r="E15" s="133">
        <f t="shared" si="56"/>
        <v>77.732793522267201</v>
      </c>
      <c r="F15" s="60">
        <v>55</v>
      </c>
      <c r="G15" s="133">
        <f t="shared" si="1"/>
        <v>22.267206477732792</v>
      </c>
      <c r="H15" s="60">
        <v>0</v>
      </c>
      <c r="I15" s="142">
        <f t="shared" si="2"/>
        <v>0</v>
      </c>
      <c r="J15" s="60">
        <f t="shared" si="42"/>
        <v>9</v>
      </c>
      <c r="K15" s="60">
        <v>6</v>
      </c>
      <c r="L15" s="133">
        <f t="shared" si="57"/>
        <v>66.666666666666657</v>
      </c>
      <c r="M15" s="60">
        <v>3</v>
      </c>
      <c r="N15" s="133">
        <f t="shared" si="4"/>
        <v>33.333333333333329</v>
      </c>
      <c r="O15" s="60">
        <v>0</v>
      </c>
      <c r="P15" s="142">
        <f t="shared" si="5"/>
        <v>0</v>
      </c>
      <c r="Q15" s="60">
        <f t="shared" si="43"/>
        <v>0</v>
      </c>
      <c r="R15" s="60">
        <v>0</v>
      </c>
      <c r="S15" s="133">
        <v>0</v>
      </c>
      <c r="T15" s="60">
        <v>0</v>
      </c>
      <c r="U15" s="133">
        <v>0</v>
      </c>
      <c r="V15" s="60">
        <v>0</v>
      </c>
      <c r="W15" s="133">
        <v>0</v>
      </c>
      <c r="X15" s="60">
        <v>0</v>
      </c>
      <c r="Y15" s="60">
        <v>0</v>
      </c>
      <c r="Z15" s="60">
        <v>0</v>
      </c>
      <c r="AA15" s="60">
        <v>0</v>
      </c>
      <c r="AB15" s="60">
        <v>0</v>
      </c>
      <c r="AC15" s="58" t="s">
        <v>37</v>
      </c>
      <c r="AD15" s="60">
        <v>0</v>
      </c>
      <c r="AE15" s="60">
        <v>0</v>
      </c>
      <c r="AF15" s="60">
        <v>0</v>
      </c>
      <c r="AG15" s="60">
        <v>0</v>
      </c>
      <c r="AH15" s="60">
        <v>0</v>
      </c>
      <c r="AI15" s="60">
        <v>0</v>
      </c>
      <c r="AJ15" s="60">
        <v>0</v>
      </c>
      <c r="AK15" s="60">
        <v>0</v>
      </c>
      <c r="AL15" s="60">
        <v>0</v>
      </c>
      <c r="AM15" s="60">
        <v>0</v>
      </c>
      <c r="AN15" s="60">
        <v>0</v>
      </c>
      <c r="AO15" s="133">
        <v>0</v>
      </c>
      <c r="AP15" s="60">
        <v>0</v>
      </c>
      <c r="AQ15" s="60">
        <v>0</v>
      </c>
      <c r="AR15" s="60">
        <v>0</v>
      </c>
      <c r="AS15" s="60">
        <v>0</v>
      </c>
      <c r="AT15" s="60">
        <v>0</v>
      </c>
      <c r="AU15" s="60">
        <v>0</v>
      </c>
      <c r="AV15" s="60">
        <v>0</v>
      </c>
      <c r="AW15" s="60">
        <v>0</v>
      </c>
      <c r="AX15" s="60">
        <v>0</v>
      </c>
      <c r="AY15" s="60">
        <v>0</v>
      </c>
      <c r="AZ15" s="60">
        <v>0</v>
      </c>
      <c r="BA15" s="60">
        <v>0</v>
      </c>
      <c r="BB15" s="60">
        <v>0</v>
      </c>
      <c r="BC15" s="60">
        <v>0</v>
      </c>
      <c r="BD15" s="60">
        <v>0</v>
      </c>
      <c r="BE15" s="60">
        <v>0</v>
      </c>
      <c r="BF15" s="60">
        <v>0</v>
      </c>
      <c r="BG15" s="60">
        <f t="shared" si="64"/>
        <v>223</v>
      </c>
      <c r="BH15" s="60">
        <v>207</v>
      </c>
      <c r="BI15" s="133">
        <f t="shared" si="65"/>
        <v>92.825112107623326</v>
      </c>
      <c r="BJ15" s="60">
        <v>14</v>
      </c>
      <c r="BK15" s="133">
        <f t="shared" si="25"/>
        <v>6.2780269058295968</v>
      </c>
      <c r="BL15" s="60">
        <v>2</v>
      </c>
      <c r="BM15" s="142">
        <f t="shared" si="26"/>
        <v>0.89686098654708524</v>
      </c>
      <c r="BN15" s="60">
        <f t="shared" si="66"/>
        <v>423</v>
      </c>
      <c r="BO15" s="60">
        <v>392</v>
      </c>
      <c r="BP15" s="133">
        <f t="shared" si="67"/>
        <v>92.671394799054369</v>
      </c>
      <c r="BQ15" s="60">
        <v>29</v>
      </c>
      <c r="BR15" s="133">
        <f t="shared" si="28"/>
        <v>6.8557919621749415</v>
      </c>
      <c r="BS15" s="60">
        <v>2</v>
      </c>
      <c r="BT15" s="142">
        <f t="shared" si="49"/>
        <v>0.4728132387706856</v>
      </c>
      <c r="BU15" s="60">
        <f t="shared" si="68"/>
        <v>539</v>
      </c>
      <c r="BV15" s="474">
        <v>437</v>
      </c>
      <c r="BW15" s="133">
        <f t="shared" si="69"/>
        <v>81.076066790352513</v>
      </c>
      <c r="BX15" s="60">
        <v>78</v>
      </c>
      <c r="BY15" s="133">
        <f t="shared" si="30"/>
        <v>14.471243042671613</v>
      </c>
      <c r="BZ15" s="60">
        <v>24</v>
      </c>
      <c r="CA15" s="142">
        <f t="shared" si="50"/>
        <v>4.4526901669758807</v>
      </c>
      <c r="CB15" s="60">
        <f t="shared" si="70"/>
        <v>645</v>
      </c>
      <c r="CC15" s="60">
        <v>540</v>
      </c>
      <c r="CD15" s="133">
        <f t="shared" si="71"/>
        <v>83.720930232558146</v>
      </c>
      <c r="CE15" s="60">
        <v>70</v>
      </c>
      <c r="CF15" s="133">
        <f t="shared" si="32"/>
        <v>10.852713178294573</v>
      </c>
      <c r="CG15" s="60">
        <v>35</v>
      </c>
      <c r="CH15" s="142">
        <f t="shared" si="51"/>
        <v>5.4263565891472867</v>
      </c>
      <c r="CI15" s="60">
        <f t="shared" si="72"/>
        <v>846</v>
      </c>
      <c r="CJ15" s="60">
        <v>710</v>
      </c>
      <c r="CK15" s="133">
        <f t="shared" si="77"/>
        <v>83.924349881796687</v>
      </c>
      <c r="CL15" s="60">
        <v>105</v>
      </c>
      <c r="CM15" s="133">
        <f t="shared" si="78"/>
        <v>12.411347517730496</v>
      </c>
      <c r="CN15" s="60">
        <v>31</v>
      </c>
      <c r="CO15" s="142">
        <f t="shared" si="79"/>
        <v>3.664302600472813</v>
      </c>
      <c r="CP15" s="60">
        <v>1406</v>
      </c>
      <c r="CQ15" s="60">
        <v>1168</v>
      </c>
      <c r="CR15" s="133">
        <f t="shared" si="74"/>
        <v>83.072546230440963</v>
      </c>
      <c r="CS15" s="60">
        <v>130</v>
      </c>
      <c r="CT15" s="133">
        <f t="shared" si="36"/>
        <v>9.2460881934566146</v>
      </c>
      <c r="CU15" s="60">
        <v>108</v>
      </c>
      <c r="CV15" s="142">
        <f t="shared" si="53"/>
        <v>7.6813655761024187</v>
      </c>
      <c r="CW15" s="60">
        <v>1752</v>
      </c>
      <c r="CX15" s="60">
        <v>1426</v>
      </c>
      <c r="CY15" s="133">
        <f t="shared" si="75"/>
        <v>81.392694063926939</v>
      </c>
      <c r="CZ15" s="60">
        <v>75</v>
      </c>
      <c r="DA15" s="133">
        <f t="shared" si="38"/>
        <v>4.2808219178082192</v>
      </c>
      <c r="DB15" s="60">
        <v>251</v>
      </c>
      <c r="DC15" s="142">
        <f t="shared" si="54"/>
        <v>14.326484018264839</v>
      </c>
      <c r="DD15" s="60">
        <v>2776</v>
      </c>
      <c r="DE15" s="60">
        <v>1897</v>
      </c>
      <c r="DF15" s="133">
        <f t="shared" si="76"/>
        <v>68.335734870316998</v>
      </c>
      <c r="DG15" s="60">
        <v>256</v>
      </c>
      <c r="DH15" s="133">
        <f t="shared" si="40"/>
        <v>9.2219020172910664</v>
      </c>
      <c r="DI15" s="60">
        <v>623</v>
      </c>
      <c r="DJ15" s="142">
        <f t="shared" si="55"/>
        <v>22.442363112391931</v>
      </c>
      <c r="DK15" s="473"/>
    </row>
    <row r="16" spans="1:115" x14ac:dyDescent="0.2">
      <c r="A16" s="459"/>
      <c r="B16" s="461" t="s">
        <v>479</v>
      </c>
      <c r="C16" s="60">
        <f t="shared" si="41"/>
        <v>0</v>
      </c>
      <c r="D16" s="60">
        <v>0</v>
      </c>
      <c r="E16" s="25">
        <v>0</v>
      </c>
      <c r="F16" s="60">
        <v>0</v>
      </c>
      <c r="G16" s="133">
        <v>0</v>
      </c>
      <c r="H16" s="60">
        <v>0</v>
      </c>
      <c r="I16" s="142">
        <v>0</v>
      </c>
      <c r="J16" s="60">
        <v>0</v>
      </c>
      <c r="K16" s="60">
        <v>0</v>
      </c>
      <c r="L16" s="25">
        <v>0</v>
      </c>
      <c r="M16" s="60">
        <v>0</v>
      </c>
      <c r="N16" s="133">
        <v>0</v>
      </c>
      <c r="O16" s="60">
        <v>0</v>
      </c>
      <c r="P16" s="142">
        <v>0</v>
      </c>
      <c r="Q16" s="60">
        <v>0</v>
      </c>
      <c r="R16" s="60">
        <v>0</v>
      </c>
      <c r="S16" s="25">
        <v>0</v>
      </c>
      <c r="T16" s="60">
        <v>0</v>
      </c>
      <c r="U16" s="25">
        <v>0</v>
      </c>
      <c r="V16" s="60">
        <v>0</v>
      </c>
      <c r="W16" s="25">
        <v>0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58">
        <v>0</v>
      </c>
      <c r="AD16" s="60">
        <v>0</v>
      </c>
      <c r="AE16" s="60">
        <v>0</v>
      </c>
      <c r="AF16" s="60">
        <v>0</v>
      </c>
      <c r="AG16" s="60">
        <v>0</v>
      </c>
      <c r="AH16" s="60">
        <v>0</v>
      </c>
      <c r="AI16" s="60">
        <v>0</v>
      </c>
      <c r="AJ16" s="60">
        <v>0</v>
      </c>
      <c r="AK16" s="60">
        <v>0</v>
      </c>
      <c r="AL16" s="60">
        <v>0</v>
      </c>
      <c r="AM16" s="60">
        <v>0</v>
      </c>
      <c r="AN16" s="60">
        <v>0</v>
      </c>
      <c r="AO16" s="133">
        <v>0</v>
      </c>
      <c r="AP16" s="60">
        <v>0</v>
      </c>
      <c r="AQ16" s="60">
        <v>0</v>
      </c>
      <c r="AR16" s="60">
        <v>0</v>
      </c>
      <c r="AS16" s="60">
        <v>0</v>
      </c>
      <c r="AT16" s="60">
        <v>0</v>
      </c>
      <c r="AU16" s="60">
        <v>0</v>
      </c>
      <c r="AV16" s="60">
        <v>0</v>
      </c>
      <c r="AW16" s="60">
        <v>0</v>
      </c>
      <c r="AX16" s="60">
        <v>0</v>
      </c>
      <c r="AY16" s="60">
        <v>0</v>
      </c>
      <c r="AZ16" s="60">
        <v>0</v>
      </c>
      <c r="BA16" s="60">
        <v>0</v>
      </c>
      <c r="BB16" s="60">
        <v>0</v>
      </c>
      <c r="BC16" s="60">
        <v>0</v>
      </c>
      <c r="BD16" s="60">
        <v>0</v>
      </c>
      <c r="BE16" s="60">
        <v>0</v>
      </c>
      <c r="BF16" s="60">
        <v>0</v>
      </c>
      <c r="BG16" s="60">
        <v>0</v>
      </c>
      <c r="BH16" s="60">
        <v>0</v>
      </c>
      <c r="BI16" s="25">
        <v>0</v>
      </c>
      <c r="BJ16" s="60">
        <v>0</v>
      </c>
      <c r="BK16" s="133">
        <v>0</v>
      </c>
      <c r="BL16" s="60">
        <v>0</v>
      </c>
      <c r="BM16" s="133">
        <v>0</v>
      </c>
      <c r="BN16" s="60">
        <f t="shared" si="66"/>
        <v>0</v>
      </c>
      <c r="BO16" s="60">
        <v>0</v>
      </c>
      <c r="BP16" s="133">
        <v>0</v>
      </c>
      <c r="BQ16" s="60">
        <v>0</v>
      </c>
      <c r="BR16" s="133">
        <v>0</v>
      </c>
      <c r="BS16" s="60">
        <v>0</v>
      </c>
      <c r="BT16" s="133">
        <v>0</v>
      </c>
      <c r="BU16" s="60">
        <v>0</v>
      </c>
      <c r="BV16" s="474">
        <v>0</v>
      </c>
      <c r="BW16" s="133">
        <v>0</v>
      </c>
      <c r="BX16" s="60">
        <v>0</v>
      </c>
      <c r="BY16" s="133">
        <v>0</v>
      </c>
      <c r="BZ16" s="60">
        <v>0</v>
      </c>
      <c r="CA16" s="133">
        <v>0</v>
      </c>
      <c r="CB16" s="60">
        <v>0</v>
      </c>
      <c r="CC16" s="60">
        <v>0</v>
      </c>
      <c r="CD16" s="133">
        <v>0</v>
      </c>
      <c r="CE16" s="60">
        <v>0</v>
      </c>
      <c r="CF16" s="133">
        <v>0</v>
      </c>
      <c r="CG16" s="60">
        <v>0</v>
      </c>
      <c r="CH16" s="133">
        <v>0</v>
      </c>
      <c r="CI16" s="60">
        <v>0</v>
      </c>
      <c r="CJ16" s="60">
        <v>0</v>
      </c>
      <c r="CK16" s="133">
        <v>0</v>
      </c>
      <c r="CL16" s="60">
        <v>0</v>
      </c>
      <c r="CM16" s="133">
        <v>0</v>
      </c>
      <c r="CN16" s="60">
        <v>0</v>
      </c>
      <c r="CO16" s="133">
        <v>0</v>
      </c>
      <c r="CP16" s="60">
        <v>0</v>
      </c>
      <c r="CQ16" s="60">
        <v>0</v>
      </c>
      <c r="CR16" s="133">
        <v>0</v>
      </c>
      <c r="CS16" s="60">
        <v>0</v>
      </c>
      <c r="CT16" s="133">
        <v>0</v>
      </c>
      <c r="CU16" s="60">
        <v>0</v>
      </c>
      <c r="CV16" s="133">
        <v>0</v>
      </c>
      <c r="CW16" s="60">
        <v>23</v>
      </c>
      <c r="CX16" s="60">
        <v>21</v>
      </c>
      <c r="CY16" s="25">
        <f t="shared" si="75"/>
        <v>91.304347826086953</v>
      </c>
      <c r="CZ16" s="60">
        <v>0</v>
      </c>
      <c r="DA16" s="133">
        <f t="shared" si="38"/>
        <v>0</v>
      </c>
      <c r="DB16" s="60">
        <v>2</v>
      </c>
      <c r="DC16" s="142">
        <f t="shared" si="54"/>
        <v>8.695652173913043</v>
      </c>
      <c r="DD16" s="60">
        <v>24</v>
      </c>
      <c r="DE16" s="60">
        <v>14</v>
      </c>
      <c r="DF16" s="25">
        <f t="shared" si="76"/>
        <v>58.333333333333336</v>
      </c>
      <c r="DG16" s="60">
        <v>0</v>
      </c>
      <c r="DH16" s="133">
        <f t="shared" si="40"/>
        <v>0</v>
      </c>
      <c r="DI16" s="60">
        <v>10</v>
      </c>
      <c r="DJ16" s="142">
        <f t="shared" si="55"/>
        <v>41.666666666666671</v>
      </c>
      <c r="DK16" s="473"/>
    </row>
    <row r="17" spans="1:115" x14ac:dyDescent="0.2">
      <c r="A17" s="459"/>
      <c r="B17" s="461" t="s">
        <v>484</v>
      </c>
      <c r="C17" s="60">
        <f t="shared" si="41"/>
        <v>0</v>
      </c>
      <c r="D17" s="60">
        <v>0</v>
      </c>
      <c r="E17" s="133">
        <v>0</v>
      </c>
      <c r="F17" s="60">
        <v>0</v>
      </c>
      <c r="G17" s="133">
        <v>0</v>
      </c>
      <c r="H17" s="60">
        <v>0</v>
      </c>
      <c r="I17" s="142">
        <v>0</v>
      </c>
      <c r="J17" s="60">
        <v>0</v>
      </c>
      <c r="K17" s="60">
        <v>0</v>
      </c>
      <c r="L17" s="133">
        <v>0</v>
      </c>
      <c r="M17" s="60">
        <v>0</v>
      </c>
      <c r="N17" s="133">
        <v>0</v>
      </c>
      <c r="O17" s="60">
        <v>0</v>
      </c>
      <c r="P17" s="142">
        <v>0</v>
      </c>
      <c r="Q17" s="60">
        <v>0</v>
      </c>
      <c r="R17" s="60">
        <v>0</v>
      </c>
      <c r="S17" s="133">
        <v>0</v>
      </c>
      <c r="T17" s="60">
        <v>0</v>
      </c>
      <c r="U17" s="133">
        <v>0</v>
      </c>
      <c r="V17" s="60">
        <v>0</v>
      </c>
      <c r="W17" s="133">
        <v>0</v>
      </c>
      <c r="X17" s="60">
        <v>0</v>
      </c>
      <c r="Y17" s="60">
        <v>0</v>
      </c>
      <c r="Z17" s="60">
        <v>0</v>
      </c>
      <c r="AA17" s="60">
        <v>0</v>
      </c>
      <c r="AB17" s="60">
        <v>0</v>
      </c>
      <c r="AC17" s="58">
        <v>0</v>
      </c>
      <c r="AD17" s="60">
        <v>0</v>
      </c>
      <c r="AE17" s="60">
        <v>0</v>
      </c>
      <c r="AF17" s="60">
        <v>0</v>
      </c>
      <c r="AG17" s="60">
        <v>0</v>
      </c>
      <c r="AH17" s="60">
        <v>0</v>
      </c>
      <c r="AI17" s="60">
        <v>0</v>
      </c>
      <c r="AJ17" s="60">
        <v>0</v>
      </c>
      <c r="AK17" s="60">
        <v>0</v>
      </c>
      <c r="AL17" s="60">
        <v>0</v>
      </c>
      <c r="AM17" s="60">
        <v>0</v>
      </c>
      <c r="AN17" s="60">
        <v>0</v>
      </c>
      <c r="AO17" s="133">
        <v>0</v>
      </c>
      <c r="AP17" s="60">
        <v>0</v>
      </c>
      <c r="AQ17" s="60">
        <v>0</v>
      </c>
      <c r="AR17" s="60">
        <v>0</v>
      </c>
      <c r="AS17" s="60">
        <v>0</v>
      </c>
      <c r="AT17" s="60">
        <v>0</v>
      </c>
      <c r="AU17" s="60">
        <v>0</v>
      </c>
      <c r="AV17" s="60">
        <v>0</v>
      </c>
      <c r="AW17" s="60">
        <v>0</v>
      </c>
      <c r="AX17" s="60">
        <v>0</v>
      </c>
      <c r="AY17" s="60">
        <v>0</v>
      </c>
      <c r="AZ17" s="60">
        <v>0</v>
      </c>
      <c r="BA17" s="60">
        <v>0</v>
      </c>
      <c r="BB17" s="60">
        <v>0</v>
      </c>
      <c r="BC17" s="60">
        <v>0</v>
      </c>
      <c r="BD17" s="60">
        <v>0</v>
      </c>
      <c r="BE17" s="60">
        <v>0</v>
      </c>
      <c r="BF17" s="60">
        <v>0</v>
      </c>
      <c r="BG17" s="60">
        <v>0</v>
      </c>
      <c r="BH17" s="60">
        <v>0</v>
      </c>
      <c r="BI17" s="133">
        <v>0</v>
      </c>
      <c r="BJ17" s="60">
        <v>0</v>
      </c>
      <c r="BK17" s="133">
        <v>0</v>
      </c>
      <c r="BL17" s="60">
        <v>0</v>
      </c>
      <c r="BM17" s="133">
        <v>0</v>
      </c>
      <c r="BN17" s="60">
        <f t="shared" si="66"/>
        <v>0</v>
      </c>
      <c r="BO17" s="60">
        <v>0</v>
      </c>
      <c r="BP17" s="133">
        <v>0</v>
      </c>
      <c r="BQ17" s="60">
        <v>0</v>
      </c>
      <c r="BR17" s="133">
        <v>0</v>
      </c>
      <c r="BS17" s="60">
        <v>0</v>
      </c>
      <c r="BT17" s="133">
        <v>0</v>
      </c>
      <c r="BU17" s="60">
        <v>0</v>
      </c>
      <c r="BV17" s="474">
        <v>0</v>
      </c>
      <c r="BW17" s="133">
        <v>0</v>
      </c>
      <c r="BX17" s="60">
        <v>0</v>
      </c>
      <c r="BY17" s="133">
        <v>0</v>
      </c>
      <c r="BZ17" s="60">
        <v>0</v>
      </c>
      <c r="CA17" s="133">
        <v>0</v>
      </c>
      <c r="CB17" s="60">
        <v>0</v>
      </c>
      <c r="CC17" s="60">
        <v>0</v>
      </c>
      <c r="CD17" s="133">
        <v>0</v>
      </c>
      <c r="CE17" s="60">
        <v>0</v>
      </c>
      <c r="CF17" s="133">
        <v>0</v>
      </c>
      <c r="CG17" s="60">
        <v>0</v>
      </c>
      <c r="CH17" s="133">
        <v>0</v>
      </c>
      <c r="CI17" s="60">
        <v>0</v>
      </c>
      <c r="CJ17" s="60">
        <v>0</v>
      </c>
      <c r="CK17" s="133">
        <v>0</v>
      </c>
      <c r="CL17" s="60">
        <v>0</v>
      </c>
      <c r="CM17" s="133">
        <v>0</v>
      </c>
      <c r="CN17" s="60">
        <v>0</v>
      </c>
      <c r="CO17" s="133">
        <v>0</v>
      </c>
      <c r="CP17" s="60">
        <v>0</v>
      </c>
      <c r="CQ17" s="60">
        <v>0</v>
      </c>
      <c r="CR17" s="133">
        <v>0</v>
      </c>
      <c r="CS17" s="60">
        <v>0</v>
      </c>
      <c r="CT17" s="133">
        <v>0</v>
      </c>
      <c r="CU17" s="60">
        <v>0</v>
      </c>
      <c r="CV17" s="133">
        <v>0</v>
      </c>
      <c r="CW17" s="60">
        <v>0</v>
      </c>
      <c r="CX17" s="60">
        <v>0</v>
      </c>
      <c r="CY17" s="133">
        <v>0</v>
      </c>
      <c r="CZ17" s="60">
        <v>0</v>
      </c>
      <c r="DA17" s="133">
        <v>0</v>
      </c>
      <c r="DB17" s="60">
        <v>0</v>
      </c>
      <c r="DC17" s="142">
        <v>0</v>
      </c>
      <c r="DD17" s="60">
        <v>0</v>
      </c>
      <c r="DE17" s="60">
        <v>0</v>
      </c>
      <c r="DF17" s="133">
        <v>0</v>
      </c>
      <c r="DG17" s="60">
        <v>0</v>
      </c>
      <c r="DH17" s="133">
        <v>0</v>
      </c>
      <c r="DI17" s="60">
        <v>0</v>
      </c>
      <c r="DJ17" s="142">
        <v>0</v>
      </c>
      <c r="DK17" s="473"/>
    </row>
    <row r="18" spans="1:115" x14ac:dyDescent="0.2">
      <c r="A18" s="475"/>
      <c r="B18" s="444" t="s">
        <v>485</v>
      </c>
      <c r="C18" s="132">
        <f t="shared" si="41"/>
        <v>0</v>
      </c>
      <c r="D18" s="124">
        <v>0</v>
      </c>
      <c r="E18" s="131">
        <v>0</v>
      </c>
      <c r="F18" s="124">
        <v>0</v>
      </c>
      <c r="G18" s="131">
        <v>0</v>
      </c>
      <c r="H18" s="124">
        <v>0</v>
      </c>
      <c r="I18" s="145">
        <v>0</v>
      </c>
      <c r="J18" s="135">
        <v>0</v>
      </c>
      <c r="K18" s="135">
        <v>0</v>
      </c>
      <c r="L18" s="131">
        <v>0</v>
      </c>
      <c r="M18" s="135">
        <v>0</v>
      </c>
      <c r="N18" s="131">
        <v>0</v>
      </c>
      <c r="O18" s="135">
        <v>0</v>
      </c>
      <c r="P18" s="145">
        <v>0</v>
      </c>
      <c r="Q18" s="135">
        <v>0</v>
      </c>
      <c r="R18" s="135">
        <v>0</v>
      </c>
      <c r="S18" s="131">
        <v>0</v>
      </c>
      <c r="T18" s="135">
        <v>0</v>
      </c>
      <c r="U18" s="131">
        <v>0</v>
      </c>
      <c r="V18" s="135">
        <v>0</v>
      </c>
      <c r="W18" s="131">
        <v>0</v>
      </c>
      <c r="X18" s="135">
        <v>0</v>
      </c>
      <c r="Y18" s="135">
        <v>0</v>
      </c>
      <c r="Z18" s="135">
        <v>0</v>
      </c>
      <c r="AA18" s="135">
        <v>0</v>
      </c>
      <c r="AB18" s="135">
        <v>0</v>
      </c>
      <c r="AC18" s="134">
        <v>0</v>
      </c>
      <c r="AD18" s="135">
        <v>0</v>
      </c>
      <c r="AE18" s="135">
        <v>0</v>
      </c>
      <c r="AF18" s="135">
        <v>0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0</v>
      </c>
      <c r="AO18" s="137">
        <v>0</v>
      </c>
      <c r="AP18" s="135">
        <v>0</v>
      </c>
      <c r="AQ18" s="135">
        <v>0</v>
      </c>
      <c r="AR18" s="135">
        <v>0</v>
      </c>
      <c r="AS18" s="135">
        <v>0</v>
      </c>
      <c r="AT18" s="135">
        <v>0</v>
      </c>
      <c r="AU18" s="135">
        <v>0</v>
      </c>
      <c r="AV18" s="135">
        <v>0</v>
      </c>
      <c r="AW18" s="135">
        <v>0</v>
      </c>
      <c r="AX18" s="135">
        <v>0</v>
      </c>
      <c r="AY18" s="135">
        <v>0</v>
      </c>
      <c r="AZ18" s="135">
        <v>0</v>
      </c>
      <c r="BA18" s="135">
        <v>0</v>
      </c>
      <c r="BB18" s="135">
        <v>0</v>
      </c>
      <c r="BC18" s="135">
        <v>0</v>
      </c>
      <c r="BD18" s="135">
        <v>0</v>
      </c>
      <c r="BE18" s="135">
        <v>0</v>
      </c>
      <c r="BF18" s="135">
        <v>0</v>
      </c>
      <c r="BG18" s="135">
        <v>0</v>
      </c>
      <c r="BH18" s="135">
        <v>0</v>
      </c>
      <c r="BI18" s="131">
        <v>0</v>
      </c>
      <c r="BJ18" s="135">
        <v>0</v>
      </c>
      <c r="BK18" s="131">
        <v>0</v>
      </c>
      <c r="BL18" s="135">
        <v>0</v>
      </c>
      <c r="BM18" s="131">
        <v>0</v>
      </c>
      <c r="BN18" s="60">
        <f t="shared" si="66"/>
        <v>0</v>
      </c>
      <c r="BO18" s="135">
        <v>0</v>
      </c>
      <c r="BP18" s="131">
        <v>0</v>
      </c>
      <c r="BQ18" s="135">
        <v>0</v>
      </c>
      <c r="BR18" s="131">
        <v>0</v>
      </c>
      <c r="BS18" s="135">
        <v>0</v>
      </c>
      <c r="BT18" s="131">
        <v>0</v>
      </c>
      <c r="BU18" s="135">
        <v>0</v>
      </c>
      <c r="BV18" s="135">
        <v>0</v>
      </c>
      <c r="BW18" s="131">
        <v>0</v>
      </c>
      <c r="BX18" s="135">
        <v>0</v>
      </c>
      <c r="BY18" s="131">
        <v>0</v>
      </c>
      <c r="BZ18" s="135">
        <v>0</v>
      </c>
      <c r="CA18" s="131">
        <v>0</v>
      </c>
      <c r="CB18" s="135">
        <v>0</v>
      </c>
      <c r="CC18" s="135">
        <v>0</v>
      </c>
      <c r="CD18" s="131">
        <v>0</v>
      </c>
      <c r="CE18" s="135">
        <v>0</v>
      </c>
      <c r="CF18" s="131">
        <v>0</v>
      </c>
      <c r="CG18" s="135">
        <v>0</v>
      </c>
      <c r="CH18" s="131">
        <v>0</v>
      </c>
      <c r="CI18" s="135">
        <v>0</v>
      </c>
      <c r="CJ18" s="135">
        <v>0</v>
      </c>
      <c r="CK18" s="131">
        <v>0</v>
      </c>
      <c r="CL18" s="135">
        <v>0</v>
      </c>
      <c r="CM18" s="131">
        <v>0</v>
      </c>
      <c r="CN18" s="135">
        <v>0</v>
      </c>
      <c r="CO18" s="131">
        <v>0</v>
      </c>
      <c r="CP18" s="135">
        <v>0</v>
      </c>
      <c r="CQ18" s="135">
        <v>0</v>
      </c>
      <c r="CR18" s="131">
        <v>0</v>
      </c>
      <c r="CS18" s="60">
        <v>0</v>
      </c>
      <c r="CT18" s="131">
        <v>0</v>
      </c>
      <c r="CU18" s="135">
        <v>0</v>
      </c>
      <c r="CV18" s="131">
        <v>0</v>
      </c>
      <c r="CW18" s="135">
        <v>0</v>
      </c>
      <c r="CX18" s="135">
        <v>0</v>
      </c>
      <c r="CY18" s="131">
        <v>0</v>
      </c>
      <c r="CZ18" s="146">
        <v>0</v>
      </c>
      <c r="DA18" s="131">
        <v>0</v>
      </c>
      <c r="DB18" s="135">
        <v>0</v>
      </c>
      <c r="DC18" s="145">
        <v>0</v>
      </c>
      <c r="DD18" s="135">
        <v>0</v>
      </c>
      <c r="DE18" s="135">
        <v>0</v>
      </c>
      <c r="DF18" s="131">
        <v>0</v>
      </c>
      <c r="DG18" s="146">
        <v>0</v>
      </c>
      <c r="DH18" s="131">
        <v>0</v>
      </c>
      <c r="DI18" s="135">
        <v>0</v>
      </c>
      <c r="DJ18" s="145">
        <v>0</v>
      </c>
      <c r="DK18" s="473"/>
    </row>
    <row r="19" spans="1:115" x14ac:dyDescent="0.2">
      <c r="A19" s="470" t="s">
        <v>165</v>
      </c>
      <c r="B19" s="476" t="s">
        <v>2</v>
      </c>
      <c r="C19" s="147">
        <f>SUM(C20:C31)</f>
        <v>51681</v>
      </c>
      <c r="D19" s="477">
        <f>SUM(D20:D31)</f>
        <v>25903</v>
      </c>
      <c r="E19" s="148">
        <f t="shared" ref="E19:E28" si="80">D19/C19*100</f>
        <v>50.120934192449837</v>
      </c>
      <c r="F19" s="477">
        <f>SUM(F20:F31)</f>
        <v>25501</v>
      </c>
      <c r="G19" s="139">
        <f t="shared" ref="G19:G28" si="81">F19/C19*100</f>
        <v>49.343085466612493</v>
      </c>
      <c r="H19" s="477">
        <f>SUM(H20:H31)</f>
        <v>277</v>
      </c>
      <c r="I19" s="141">
        <f t="shared" ref="I19:I28" si="82">H19/C19*100</f>
        <v>0.53598034093767533</v>
      </c>
      <c r="J19" s="147">
        <f>SUM(J20:J31)</f>
        <v>55714</v>
      </c>
      <c r="K19" s="477">
        <f>SUM(K20:K31)</f>
        <v>26227</v>
      </c>
      <c r="L19" s="148">
        <f t="shared" ref="L19:L28" si="83">K19/J19*100</f>
        <v>47.074343970994725</v>
      </c>
      <c r="M19" s="477">
        <f>SUM(M20:M31)</f>
        <v>28444</v>
      </c>
      <c r="N19" s="139">
        <f t="shared" ref="N19:N28" si="84">M19/J19*100</f>
        <v>51.053595146641776</v>
      </c>
      <c r="O19" s="149">
        <f>SUM(O20:O31)</f>
        <v>1043</v>
      </c>
      <c r="P19" s="141">
        <f t="shared" ref="P19:P28" si="85">O19/J19*100</f>
        <v>1.8720608823634994</v>
      </c>
      <c r="Q19" s="147">
        <f>SUM(Q20:Q31)</f>
        <v>57736</v>
      </c>
      <c r="R19" s="477">
        <f>SUM(R20:R31)</f>
        <v>25688</v>
      </c>
      <c r="S19" s="148">
        <f t="shared" ref="S19:S28" si="86">R19/Q19*100</f>
        <v>44.492171262297354</v>
      </c>
      <c r="T19" s="477">
        <f>SUM(T20:T31)</f>
        <v>27185</v>
      </c>
      <c r="U19" s="139">
        <f t="shared" ref="U19:U28" si="87">T19/Q19*100</f>
        <v>47.085007620895105</v>
      </c>
      <c r="V19" s="477">
        <f>SUM(V20:V31)</f>
        <v>4863</v>
      </c>
      <c r="W19" s="141">
        <f t="shared" ref="W19:W28" si="88">V19/Q19*100</f>
        <v>8.4228211168075386</v>
      </c>
      <c r="X19" s="147">
        <f>SUM(X20:X31)</f>
        <v>61904</v>
      </c>
      <c r="Y19" s="477">
        <f>SUM(Y20:Y31)</f>
        <v>24866</v>
      </c>
      <c r="Z19" s="148">
        <f t="shared" ref="Z19:Z28" si="89">Y19/X19*100</f>
        <v>40.168648229516677</v>
      </c>
      <c r="AA19" s="477">
        <f>SUM(AA20:AA31)</f>
        <v>31367</v>
      </c>
      <c r="AB19" s="139">
        <f t="shared" ref="AB19:AB28" si="90">AA19/X19*100</f>
        <v>50.670392866373739</v>
      </c>
      <c r="AC19" s="477">
        <f>SUM(AC20:AC31)</f>
        <v>5671</v>
      </c>
      <c r="AD19" s="141">
        <f t="shared" ref="AD19:AD28" si="91">AC19/X19*100</f>
        <v>9.1609589041095898</v>
      </c>
      <c r="AE19" s="147">
        <f>SUM(AE20:AE31)</f>
        <v>30942</v>
      </c>
      <c r="AF19" s="477">
        <f>SUM(AF20:AF31)</f>
        <v>12114</v>
      </c>
      <c r="AG19" s="148">
        <f t="shared" ref="AG19:AG28" si="92">AF19/AE19*100</f>
        <v>39.150668993600931</v>
      </c>
      <c r="AH19" s="477">
        <f>SUM(AH20:AH31)</f>
        <v>16445</v>
      </c>
      <c r="AI19" s="139">
        <f t="shared" ref="AI19:AI28" si="93">AH19/AE19*100</f>
        <v>53.147824962833688</v>
      </c>
      <c r="AJ19" s="477">
        <f>SUM(AJ20:AJ31)</f>
        <v>2383</v>
      </c>
      <c r="AK19" s="141">
        <f t="shared" ref="AK19:AK28" si="94">AJ19/AE19*100</f>
        <v>7.7015060435653799</v>
      </c>
      <c r="AL19" s="147">
        <f>SUM(AL20:AL31)</f>
        <v>26107</v>
      </c>
      <c r="AM19" s="477">
        <f>SUM(AM20:AM31)</f>
        <v>10239</v>
      </c>
      <c r="AN19" s="148">
        <f t="shared" ref="AN19:AN28" si="95">AM19/AL19*100</f>
        <v>39.219366453441609</v>
      </c>
      <c r="AO19" s="477">
        <f>SUM(AO20:AO31)</f>
        <v>13899</v>
      </c>
      <c r="AP19" s="139">
        <f t="shared" ref="AP19:AP28" si="96">AO19/AL19*100</f>
        <v>53.238595012831816</v>
      </c>
      <c r="AQ19" s="477">
        <f>SUM(AQ20:AQ31)</f>
        <v>1969</v>
      </c>
      <c r="AR19" s="141">
        <f t="shared" ref="AR19:AR28" si="97">AQ19/AL19*100</f>
        <v>7.5420385337265863</v>
      </c>
      <c r="AS19" s="147">
        <f>SUM(AS20:AS31)</f>
        <v>43968</v>
      </c>
      <c r="AT19" s="477">
        <f>SUM(AT20:AT31)</f>
        <v>15093</v>
      </c>
      <c r="AU19" s="148">
        <f t="shared" ref="AU19:AU28" si="98">AT19/AS19*100</f>
        <v>34.327237991266372</v>
      </c>
      <c r="AV19" s="477">
        <f>SUM(AV20:AV31)</f>
        <v>25126</v>
      </c>
      <c r="AW19" s="139">
        <f t="shared" ref="AW19:AW28" si="99">AV19/AS19*100</f>
        <v>57.146106259097529</v>
      </c>
      <c r="AX19" s="477">
        <f>SUM(AX20:AX31)</f>
        <v>3749</v>
      </c>
      <c r="AY19" s="141">
        <f t="shared" ref="AY19:AY28" si="100">AX19/AS19*100</f>
        <v>8.5266557496360988</v>
      </c>
      <c r="AZ19" s="147">
        <f>SUM(AZ20:AZ31)</f>
        <v>42380</v>
      </c>
      <c r="BA19" s="477">
        <f>SUM(BA20:BA31)</f>
        <v>14404</v>
      </c>
      <c r="BB19" s="148">
        <f t="shared" ref="BB19:BB28" si="101">BA19/AZ19*100</f>
        <v>33.987730061349694</v>
      </c>
      <c r="BC19" s="477">
        <f>SUM(BC20:BC31)</f>
        <v>23679</v>
      </c>
      <c r="BD19" s="139">
        <f t="shared" ref="BD19:BD28" si="102">BC19/AZ19*100</f>
        <v>55.873053327041056</v>
      </c>
      <c r="BE19" s="477">
        <f>SUM(BE20:BE31)</f>
        <v>4297</v>
      </c>
      <c r="BF19" s="141">
        <f t="shared" ref="BF19:BF28" si="103">BE19/AZ19*100</f>
        <v>10.13921661160925</v>
      </c>
      <c r="BG19" s="147">
        <f>SUM(BG20:BG31)</f>
        <v>35274</v>
      </c>
      <c r="BH19" s="477">
        <f>SUM(BH20:BH31)</f>
        <v>11864</v>
      </c>
      <c r="BI19" s="148">
        <f t="shared" ref="BI19:BI28" si="104">BH19/BG19*100</f>
        <v>33.633837954300617</v>
      </c>
      <c r="BJ19" s="477">
        <f>SUM(BJ20:BJ31)</f>
        <v>19124</v>
      </c>
      <c r="BK19" s="139">
        <f t="shared" ref="BK19:BK28" si="105">BJ19/BG19*100</f>
        <v>54.215569541305207</v>
      </c>
      <c r="BL19" s="477">
        <f>SUM(BL20:BL31)</f>
        <v>4286</v>
      </c>
      <c r="BM19" s="141">
        <f t="shared" ref="BM19:BM28" si="106">BL19/BG19*100</f>
        <v>12.15059250439417</v>
      </c>
      <c r="BN19" s="147">
        <f>SUM(BN20:BN31)</f>
        <v>65149</v>
      </c>
      <c r="BO19" s="477">
        <f>SUM(BO20:BO31)</f>
        <v>16182</v>
      </c>
      <c r="BP19" s="148">
        <f t="shared" ref="BP19:BP28" si="107">BO19/BN19*100</f>
        <v>24.838447251684599</v>
      </c>
      <c r="BQ19" s="477">
        <f>SUM(BQ20:BQ31)</f>
        <v>40560</v>
      </c>
      <c r="BR19" s="139">
        <f t="shared" ref="BR19:BR28" si="108">BQ19/BN19*100</f>
        <v>62.257287141782683</v>
      </c>
      <c r="BS19" s="477">
        <f>SUM(BS20:BS31)</f>
        <v>8407</v>
      </c>
      <c r="BT19" s="141">
        <f t="shared" ref="BT19:BT28" si="109">BS19/BN19*100</f>
        <v>12.904265606532716</v>
      </c>
      <c r="BU19" s="147">
        <f>SUM(BU20:BU31)</f>
        <v>61395</v>
      </c>
      <c r="BV19" s="477">
        <f>SUM(BV20:BV31)</f>
        <v>14120</v>
      </c>
      <c r="BW19" s="148">
        <f t="shared" ref="BW19:BW28" si="110">BV19/BU19*100</f>
        <v>22.99861552243668</v>
      </c>
      <c r="BX19" s="477">
        <f>SUM(BX20:BX31)</f>
        <v>39412</v>
      </c>
      <c r="BY19" s="139">
        <f t="shared" ref="BY19:BY28" si="111">BX19/BU19*100</f>
        <v>64.194152618291383</v>
      </c>
      <c r="BZ19" s="477">
        <f>SUM(BZ20:BZ31)</f>
        <v>7863</v>
      </c>
      <c r="CA19" s="141">
        <f t="shared" ref="CA19:CA28" si="112">BZ19/BU19*100</f>
        <v>12.807231859271928</v>
      </c>
      <c r="CB19" s="147">
        <f>SUM(CB20:CB31)</f>
        <v>55283</v>
      </c>
      <c r="CC19" s="477">
        <f>SUM(CC20:CC31)</f>
        <v>17064</v>
      </c>
      <c r="CD19" s="148">
        <f t="shared" ref="CD19:CD28" si="113">CC19/CB19*100</f>
        <v>30.866631695096142</v>
      </c>
      <c r="CE19" s="477">
        <f>SUM(CE20:CE31)</f>
        <v>31273</v>
      </c>
      <c r="CF19" s="139">
        <f t="shared" ref="CF19:CF28" si="114">CE19/CB19*100</f>
        <v>56.56892715663043</v>
      </c>
      <c r="CG19" s="477">
        <f>SUM(CG20:CG31)</f>
        <v>6946</v>
      </c>
      <c r="CH19" s="141">
        <f t="shared" ref="CH19:CH28" si="115">CG19/CB19*100</f>
        <v>12.564441148273428</v>
      </c>
      <c r="CI19" s="147">
        <f>SUM(CI20:CI31)</f>
        <v>85321</v>
      </c>
      <c r="CJ19" s="477">
        <f>SUM(CJ20:CJ31)</f>
        <v>20549</v>
      </c>
      <c r="CK19" s="148">
        <f t="shared" ref="CK19:CK28" si="116">CJ19/CI19*100</f>
        <v>24.084340314811126</v>
      </c>
      <c r="CL19" s="477">
        <f>SUM(CL20:CL31)</f>
        <v>51227</v>
      </c>
      <c r="CM19" s="139">
        <f t="shared" ref="CM19:CM28" si="117">CL19/CI19*100</f>
        <v>60.040318327258234</v>
      </c>
      <c r="CN19" s="477">
        <f>SUM(CN20:CN31)</f>
        <v>13545</v>
      </c>
      <c r="CO19" s="141">
        <f t="shared" ref="CO19:CO28" si="118">CN19/CI19*100</f>
        <v>15.875341357930639</v>
      </c>
      <c r="CP19" s="147">
        <f>SUM(CP20:CP31)</f>
        <v>91433</v>
      </c>
      <c r="CQ19" s="477">
        <f>SUM(CQ20:CQ31)</f>
        <v>25519</v>
      </c>
      <c r="CR19" s="148">
        <f t="shared" ref="CR19:CR28" si="119">CQ19/CP19*100</f>
        <v>27.910054356742098</v>
      </c>
      <c r="CS19" s="477">
        <v>46469</v>
      </c>
      <c r="CT19" s="139">
        <f t="shared" ref="CT19:CT28" si="120">CS19/CP19*100</f>
        <v>50.823007010597919</v>
      </c>
      <c r="CU19" s="477">
        <f>SUM(CU20:CU31)</f>
        <v>19445</v>
      </c>
      <c r="CV19" s="141">
        <f t="shared" ref="CV19:CV28" si="121">CU19/CP19*100</f>
        <v>21.266938632659983</v>
      </c>
      <c r="CW19" s="147">
        <f>SUM(CW20:CW31)</f>
        <v>85310</v>
      </c>
      <c r="CX19" s="147">
        <f>SUM(CX20:CX31)</f>
        <v>24114</v>
      </c>
      <c r="CY19" s="148">
        <f t="shared" ref="CY19:CY28" si="122">CX19/CW19*100</f>
        <v>28.266322822646817</v>
      </c>
      <c r="CZ19" s="150">
        <f>SUM(CZ20:CZ31)</f>
        <v>13395</v>
      </c>
      <c r="DA19" s="139">
        <f t="shared" ref="DA19:DA28" si="123">CZ19/CW19*100</f>
        <v>15.701559020044542</v>
      </c>
      <c r="DB19" s="477">
        <f>SUM(DB20:DB31)</f>
        <v>47801</v>
      </c>
      <c r="DC19" s="141">
        <f t="shared" ref="DC19:DC28" si="124">DB19/CW19*100</f>
        <v>56.032118157308645</v>
      </c>
      <c r="DD19" s="147">
        <f>SUM(DD20:DD31)</f>
        <v>96563</v>
      </c>
      <c r="DE19" s="138">
        <f>SUM(DE20:DE31)</f>
        <v>25609</v>
      </c>
      <c r="DF19" s="148">
        <f t="shared" ref="DF19:DF30" si="125">DE19/DD19*100</f>
        <v>26.520509926162195</v>
      </c>
      <c r="DG19" s="138">
        <f>SUM(DG20:DG31)</f>
        <v>16865</v>
      </c>
      <c r="DH19" s="139">
        <f t="shared" ref="DH19:DH28" si="126">DG19/DD19*100</f>
        <v>17.465281733169018</v>
      </c>
      <c r="DI19" s="138">
        <f>SUM(DI20:DI31)</f>
        <v>54089</v>
      </c>
      <c r="DJ19" s="141">
        <f t="shared" ref="DJ19:DJ30" si="127">DI19/DD19*100</f>
        <v>56.01420834066878</v>
      </c>
      <c r="DK19" s="473"/>
    </row>
    <row r="20" spans="1:115" x14ac:dyDescent="0.2">
      <c r="A20" s="459"/>
      <c r="B20" s="461" t="s">
        <v>470</v>
      </c>
      <c r="C20" s="60">
        <f t="shared" ref="C20:C31" si="128">D20+F20+H20</f>
        <v>23498</v>
      </c>
      <c r="D20" s="60">
        <v>10464</v>
      </c>
      <c r="E20" s="133">
        <f t="shared" si="80"/>
        <v>44.531449485062559</v>
      </c>
      <c r="F20" s="60">
        <v>12838</v>
      </c>
      <c r="G20" s="133">
        <f t="shared" si="81"/>
        <v>54.634436973359435</v>
      </c>
      <c r="H20" s="60">
        <v>196</v>
      </c>
      <c r="I20" s="142">
        <f t="shared" si="82"/>
        <v>0.83411354157800666</v>
      </c>
      <c r="J20" s="60">
        <f t="shared" ref="J20:J28" si="129">K20+M20+O20</f>
        <v>26044</v>
      </c>
      <c r="K20" s="60">
        <v>10404</v>
      </c>
      <c r="L20" s="133">
        <f t="shared" si="83"/>
        <v>39.947780678851174</v>
      </c>
      <c r="M20" s="60">
        <v>14965</v>
      </c>
      <c r="N20" s="133">
        <f t="shared" si="84"/>
        <v>57.460451543541701</v>
      </c>
      <c r="O20" s="60">
        <v>675</v>
      </c>
      <c r="P20" s="142">
        <f t="shared" si="85"/>
        <v>2.5917677776071262</v>
      </c>
      <c r="Q20" s="60">
        <f t="shared" ref="Q20:Q28" si="130">R20+T20+V20</f>
        <v>25750</v>
      </c>
      <c r="R20" s="60">
        <v>9407</v>
      </c>
      <c r="S20" s="133">
        <f t="shared" si="86"/>
        <v>36.532038834951457</v>
      </c>
      <c r="T20" s="60">
        <v>13873</v>
      </c>
      <c r="U20" s="133">
        <f t="shared" si="87"/>
        <v>53.875728155339807</v>
      </c>
      <c r="V20" s="60">
        <v>2470</v>
      </c>
      <c r="W20" s="142">
        <f t="shared" si="88"/>
        <v>9.5922330097087372</v>
      </c>
      <c r="X20" s="60">
        <f t="shared" ref="X20:X28" si="131">Y20+AA20+AC20</f>
        <v>28955</v>
      </c>
      <c r="Y20" s="60">
        <v>9622</v>
      </c>
      <c r="Z20" s="133">
        <f t="shared" si="89"/>
        <v>33.230875496460023</v>
      </c>
      <c r="AA20" s="60">
        <v>16222</v>
      </c>
      <c r="AB20" s="133">
        <f t="shared" si="90"/>
        <v>56.024866171645662</v>
      </c>
      <c r="AC20" s="60">
        <v>3111</v>
      </c>
      <c r="AD20" s="142">
        <f t="shared" si="91"/>
        <v>10.744258331894319</v>
      </c>
      <c r="AE20" s="60">
        <f t="shared" ref="AE20:AE28" si="132">AF20+AH20+AJ20</f>
        <v>15328</v>
      </c>
      <c r="AF20" s="60">
        <v>4987</v>
      </c>
      <c r="AG20" s="133">
        <f t="shared" si="92"/>
        <v>32.535229645093942</v>
      </c>
      <c r="AH20" s="60">
        <v>8901</v>
      </c>
      <c r="AI20" s="133">
        <f t="shared" si="93"/>
        <v>58.070198329853859</v>
      </c>
      <c r="AJ20" s="60">
        <v>1440</v>
      </c>
      <c r="AK20" s="142">
        <f t="shared" si="94"/>
        <v>9.3945720250521916</v>
      </c>
      <c r="AL20" s="60">
        <f t="shared" ref="AL20:AL28" si="133">AM20+AO20+AQ20</f>
        <v>13389</v>
      </c>
      <c r="AM20" s="60">
        <v>4488</v>
      </c>
      <c r="AN20" s="133">
        <f t="shared" si="95"/>
        <v>33.520053775487341</v>
      </c>
      <c r="AO20" s="60">
        <v>7889</v>
      </c>
      <c r="AP20" s="133">
        <f t="shared" si="96"/>
        <v>58.921502726118455</v>
      </c>
      <c r="AQ20" s="60">
        <v>1012</v>
      </c>
      <c r="AR20" s="142">
        <f t="shared" si="97"/>
        <v>7.5584434983942046</v>
      </c>
      <c r="AS20" s="60">
        <f t="shared" ref="AS20:AS28" si="134">AT20+AV20+AX20</f>
        <v>21689</v>
      </c>
      <c r="AT20" s="60">
        <v>6000</v>
      </c>
      <c r="AU20" s="133">
        <f t="shared" si="98"/>
        <v>27.66379270597999</v>
      </c>
      <c r="AV20" s="60">
        <v>13649</v>
      </c>
      <c r="AW20" s="133">
        <f t="shared" si="99"/>
        <v>62.930517773986814</v>
      </c>
      <c r="AX20" s="60">
        <v>2040</v>
      </c>
      <c r="AY20" s="142">
        <f t="shared" si="100"/>
        <v>9.4056895200331958</v>
      </c>
      <c r="AZ20" s="60">
        <f t="shared" ref="AZ20:AZ28" si="135">BA20+BC20+BE20</f>
        <v>21159</v>
      </c>
      <c r="BA20" s="60">
        <v>6179</v>
      </c>
      <c r="BB20" s="133">
        <f t="shared" si="101"/>
        <v>29.202703341367741</v>
      </c>
      <c r="BC20" s="60">
        <v>12814</v>
      </c>
      <c r="BD20" s="133">
        <f t="shared" si="102"/>
        <v>60.56051798289144</v>
      </c>
      <c r="BE20" s="60">
        <v>2166</v>
      </c>
      <c r="BF20" s="142">
        <f t="shared" si="103"/>
        <v>10.236778675740819</v>
      </c>
      <c r="BG20" s="60">
        <f>BH20+BJ20+BL20</f>
        <v>16752</v>
      </c>
      <c r="BH20" s="60">
        <v>4817</v>
      </c>
      <c r="BI20" s="133">
        <f t="shared" si="104"/>
        <v>28.754775549188157</v>
      </c>
      <c r="BJ20" s="60">
        <v>9766</v>
      </c>
      <c r="BK20" s="133">
        <f t="shared" si="105"/>
        <v>58.297516714422159</v>
      </c>
      <c r="BL20" s="60">
        <v>2169</v>
      </c>
      <c r="BM20" s="142">
        <f t="shared" si="106"/>
        <v>12.947707736389685</v>
      </c>
      <c r="BN20" s="60">
        <f>BO20+BQ20+BS20</f>
        <v>31814</v>
      </c>
      <c r="BO20" s="60">
        <v>6286</v>
      </c>
      <c r="BP20" s="133">
        <f t="shared" si="107"/>
        <v>19.758596844156664</v>
      </c>
      <c r="BQ20" s="60">
        <v>21495</v>
      </c>
      <c r="BR20" s="133">
        <f t="shared" si="108"/>
        <v>67.564594203809648</v>
      </c>
      <c r="BS20" s="60">
        <v>4033</v>
      </c>
      <c r="BT20" s="142">
        <f t="shared" si="109"/>
        <v>12.676808952033698</v>
      </c>
      <c r="BU20" s="60">
        <f>BV20+BX20+BZ20</f>
        <v>32077</v>
      </c>
      <c r="BV20" s="60">
        <v>5774</v>
      </c>
      <c r="BW20" s="133">
        <f t="shared" si="110"/>
        <v>18.000436449792687</v>
      </c>
      <c r="BX20" s="60">
        <v>21789</v>
      </c>
      <c r="BY20" s="133">
        <f t="shared" si="111"/>
        <v>67.927175234591758</v>
      </c>
      <c r="BZ20" s="60">
        <v>4514</v>
      </c>
      <c r="CA20" s="142">
        <f t="shared" si="112"/>
        <v>14.07238831561555</v>
      </c>
      <c r="CB20" s="60">
        <f>CC20+CE20+CG20</f>
        <v>26834</v>
      </c>
      <c r="CC20" s="60">
        <v>7541</v>
      </c>
      <c r="CD20" s="133">
        <f t="shared" si="113"/>
        <v>28.102407393605127</v>
      </c>
      <c r="CE20" s="60">
        <v>15963</v>
      </c>
      <c r="CF20" s="133">
        <f t="shared" si="114"/>
        <v>59.487963031974353</v>
      </c>
      <c r="CG20" s="60">
        <v>3330</v>
      </c>
      <c r="CH20" s="142">
        <f t="shared" si="115"/>
        <v>12.40962957442051</v>
      </c>
      <c r="CI20" s="60">
        <f>CJ20+CL20+CN20</f>
        <v>37473</v>
      </c>
      <c r="CJ20" s="60">
        <v>7446</v>
      </c>
      <c r="CK20" s="133">
        <f t="shared" si="116"/>
        <v>19.870306620766954</v>
      </c>
      <c r="CL20" s="60">
        <v>23927</v>
      </c>
      <c r="CM20" s="133">
        <f t="shared" si="117"/>
        <v>63.851306273850504</v>
      </c>
      <c r="CN20" s="60">
        <v>6100</v>
      </c>
      <c r="CO20" s="142">
        <f t="shared" si="118"/>
        <v>16.278387105382542</v>
      </c>
      <c r="CP20" s="60">
        <v>40858</v>
      </c>
      <c r="CQ20" s="60">
        <v>9132</v>
      </c>
      <c r="CR20" s="133">
        <f t="shared" si="119"/>
        <v>22.350580057761029</v>
      </c>
      <c r="CS20" s="60">
        <v>22538</v>
      </c>
      <c r="CT20" s="133">
        <f t="shared" si="120"/>
        <v>55.161779822800916</v>
      </c>
      <c r="CU20" s="60">
        <v>9188</v>
      </c>
      <c r="CV20" s="142">
        <f t="shared" si="121"/>
        <v>22.487640119438055</v>
      </c>
      <c r="CW20" s="60">
        <v>37885</v>
      </c>
      <c r="CX20" s="60">
        <v>9028</v>
      </c>
      <c r="CY20" s="133">
        <f t="shared" si="122"/>
        <v>23.830011878051998</v>
      </c>
      <c r="CZ20" s="60">
        <v>6157</v>
      </c>
      <c r="DA20" s="133">
        <f t="shared" si="123"/>
        <v>16.25181470238881</v>
      </c>
      <c r="DB20" s="60">
        <v>22700</v>
      </c>
      <c r="DC20" s="142">
        <f t="shared" si="124"/>
        <v>59.918173419559196</v>
      </c>
      <c r="DD20" s="60">
        <v>44543</v>
      </c>
      <c r="DE20" s="60">
        <v>9755</v>
      </c>
      <c r="DF20" s="133">
        <f t="shared" si="125"/>
        <v>21.90018633679815</v>
      </c>
      <c r="DG20" s="60">
        <v>7899</v>
      </c>
      <c r="DH20" s="133">
        <f t="shared" si="126"/>
        <v>17.733426127562129</v>
      </c>
      <c r="DI20" s="60">
        <v>26889</v>
      </c>
      <c r="DJ20" s="142">
        <f t="shared" si="127"/>
        <v>60.366387535639717</v>
      </c>
      <c r="DK20" s="473"/>
    </row>
    <row r="21" spans="1:115" x14ac:dyDescent="0.2">
      <c r="A21" s="459"/>
      <c r="B21" s="461" t="s">
        <v>471</v>
      </c>
      <c r="C21" s="60">
        <f t="shared" si="128"/>
        <v>19838</v>
      </c>
      <c r="D21" s="60">
        <v>11055</v>
      </c>
      <c r="E21" s="133">
        <f t="shared" si="80"/>
        <v>55.726383708035087</v>
      </c>
      <c r="F21" s="60">
        <v>8740</v>
      </c>
      <c r="G21" s="133">
        <f t="shared" si="81"/>
        <v>44.056860570622035</v>
      </c>
      <c r="H21" s="60">
        <v>43</v>
      </c>
      <c r="I21" s="142">
        <f t="shared" si="82"/>
        <v>0.21675572134287729</v>
      </c>
      <c r="J21" s="60">
        <f t="shared" si="129"/>
        <v>23328</v>
      </c>
      <c r="K21" s="60">
        <v>12719</v>
      </c>
      <c r="L21" s="133">
        <f t="shared" si="83"/>
        <v>54.522462277091911</v>
      </c>
      <c r="M21" s="60">
        <v>10371</v>
      </c>
      <c r="N21" s="133">
        <f t="shared" si="84"/>
        <v>44.45730452674897</v>
      </c>
      <c r="O21" s="60">
        <v>238</v>
      </c>
      <c r="P21" s="142">
        <f t="shared" si="85"/>
        <v>1.020233196159122</v>
      </c>
      <c r="Q21" s="60">
        <f t="shared" si="130"/>
        <v>25372</v>
      </c>
      <c r="R21" s="60">
        <v>13234</v>
      </c>
      <c r="S21" s="133">
        <f t="shared" si="86"/>
        <v>52.159861264385945</v>
      </c>
      <c r="T21" s="60">
        <v>10192</v>
      </c>
      <c r="U21" s="133">
        <f t="shared" si="87"/>
        <v>40.170266435440645</v>
      </c>
      <c r="V21" s="60">
        <v>1946</v>
      </c>
      <c r="W21" s="142">
        <f t="shared" si="88"/>
        <v>7.6698723001734193</v>
      </c>
      <c r="X21" s="60">
        <f t="shared" si="131"/>
        <v>26624</v>
      </c>
      <c r="Y21" s="60">
        <v>12514</v>
      </c>
      <c r="Z21" s="133">
        <f t="shared" si="89"/>
        <v>47.00270432692308</v>
      </c>
      <c r="AA21" s="60">
        <v>12070</v>
      </c>
      <c r="AB21" s="133">
        <f t="shared" si="90"/>
        <v>45.335036057692307</v>
      </c>
      <c r="AC21" s="60">
        <v>2040</v>
      </c>
      <c r="AD21" s="142">
        <f t="shared" si="91"/>
        <v>7.6622596153846159</v>
      </c>
      <c r="AE21" s="60">
        <f t="shared" si="132"/>
        <v>12266</v>
      </c>
      <c r="AF21" s="60">
        <v>5643</v>
      </c>
      <c r="AG21" s="133">
        <f t="shared" si="92"/>
        <v>46.005217674873634</v>
      </c>
      <c r="AH21" s="60">
        <v>5827</v>
      </c>
      <c r="AI21" s="133">
        <f t="shared" si="93"/>
        <v>47.505299201043535</v>
      </c>
      <c r="AJ21" s="60">
        <v>796</v>
      </c>
      <c r="AK21" s="142">
        <f t="shared" si="94"/>
        <v>6.4894831240828301</v>
      </c>
      <c r="AL21" s="60">
        <f t="shared" si="133"/>
        <v>9702</v>
      </c>
      <c r="AM21" s="60">
        <v>4499</v>
      </c>
      <c r="AN21" s="133">
        <f t="shared" si="95"/>
        <v>46.371882086167801</v>
      </c>
      <c r="AO21" s="60">
        <v>4455</v>
      </c>
      <c r="AP21" s="133">
        <f t="shared" si="96"/>
        <v>45.91836734693878</v>
      </c>
      <c r="AQ21" s="60">
        <v>748</v>
      </c>
      <c r="AR21" s="142">
        <f t="shared" si="97"/>
        <v>7.7097505668934234</v>
      </c>
      <c r="AS21" s="60">
        <f t="shared" si="134"/>
        <v>17169</v>
      </c>
      <c r="AT21" s="60">
        <v>7050</v>
      </c>
      <c r="AU21" s="133">
        <f t="shared" si="98"/>
        <v>41.062379870697185</v>
      </c>
      <c r="AV21" s="60">
        <v>8754</v>
      </c>
      <c r="AW21" s="133">
        <f t="shared" si="99"/>
        <v>50.987244452210376</v>
      </c>
      <c r="AX21" s="60">
        <v>1365</v>
      </c>
      <c r="AY21" s="142">
        <f t="shared" si="100"/>
        <v>7.9503756770924348</v>
      </c>
      <c r="AZ21" s="60">
        <f t="shared" si="135"/>
        <v>16599</v>
      </c>
      <c r="BA21" s="60">
        <v>6475</v>
      </c>
      <c r="BB21" s="133">
        <f t="shared" si="101"/>
        <v>39.00837399843364</v>
      </c>
      <c r="BC21" s="60">
        <v>8407</v>
      </c>
      <c r="BD21" s="133">
        <f t="shared" si="102"/>
        <v>50.64762937526357</v>
      </c>
      <c r="BE21" s="60">
        <v>1717</v>
      </c>
      <c r="BF21" s="142">
        <f t="shared" si="103"/>
        <v>10.34399662630279</v>
      </c>
      <c r="BG21" s="60">
        <f t="shared" ref="BG21:BG28" si="136">BH21+BJ21+BL21</f>
        <v>14348</v>
      </c>
      <c r="BH21" s="60">
        <v>5459</v>
      </c>
      <c r="BI21" s="133">
        <f t="shared" si="104"/>
        <v>38.047114580429323</v>
      </c>
      <c r="BJ21" s="60">
        <v>7200</v>
      </c>
      <c r="BK21" s="133">
        <f t="shared" si="105"/>
        <v>50.181209924728186</v>
      </c>
      <c r="BL21" s="60">
        <v>1689</v>
      </c>
      <c r="BM21" s="142">
        <f t="shared" si="106"/>
        <v>11.771675494842487</v>
      </c>
      <c r="BN21" s="60">
        <f t="shared" ref="BN21:BN31" si="137">BO21+BQ21+BS21</f>
        <v>25470</v>
      </c>
      <c r="BO21" s="60">
        <v>7378</v>
      </c>
      <c r="BP21" s="133">
        <f t="shared" si="107"/>
        <v>28.967412642324302</v>
      </c>
      <c r="BQ21" s="60">
        <v>14832</v>
      </c>
      <c r="BR21" s="133">
        <f t="shared" si="108"/>
        <v>58.233215547703175</v>
      </c>
      <c r="BS21" s="60">
        <v>3260</v>
      </c>
      <c r="BT21" s="142">
        <f t="shared" si="109"/>
        <v>12.799371809972518</v>
      </c>
      <c r="BU21" s="60">
        <f t="shared" ref="BU21:BU28" si="138">BV21+BX21+BZ21</f>
        <v>22662</v>
      </c>
      <c r="BV21" s="60">
        <v>6378</v>
      </c>
      <c r="BW21" s="133">
        <f t="shared" si="110"/>
        <v>28.144029653163887</v>
      </c>
      <c r="BX21" s="60">
        <v>13791</v>
      </c>
      <c r="BY21" s="133">
        <f t="shared" si="111"/>
        <v>60.855176065660579</v>
      </c>
      <c r="BZ21" s="60">
        <v>2493</v>
      </c>
      <c r="CA21" s="142">
        <f t="shared" si="112"/>
        <v>11.000794281175535</v>
      </c>
      <c r="CB21" s="60">
        <f t="shared" ref="CB21:CB28" si="139">CC21+CE21+CG21</f>
        <v>21535</v>
      </c>
      <c r="CC21" s="60">
        <v>7294</v>
      </c>
      <c r="CD21" s="133">
        <f t="shared" si="113"/>
        <v>33.870443464128165</v>
      </c>
      <c r="CE21" s="60">
        <v>11702</v>
      </c>
      <c r="CF21" s="133">
        <f t="shared" si="114"/>
        <v>54.339447411191088</v>
      </c>
      <c r="CG21" s="60">
        <v>2539</v>
      </c>
      <c r="CH21" s="142">
        <f t="shared" si="115"/>
        <v>11.790109124680752</v>
      </c>
      <c r="CI21" s="60">
        <f t="shared" ref="CI21:CI28" si="140">CJ21+CL21+CN21</f>
        <v>37340</v>
      </c>
      <c r="CJ21" s="60">
        <v>10127</v>
      </c>
      <c r="CK21" s="133">
        <f t="shared" si="116"/>
        <v>27.121049812533478</v>
      </c>
      <c r="CL21" s="60">
        <v>21708</v>
      </c>
      <c r="CM21" s="133">
        <f t="shared" si="117"/>
        <v>58.136047134440282</v>
      </c>
      <c r="CN21" s="60">
        <v>5505</v>
      </c>
      <c r="CO21" s="142">
        <f t="shared" si="118"/>
        <v>14.742903053026247</v>
      </c>
      <c r="CP21" s="60">
        <v>39505</v>
      </c>
      <c r="CQ21" s="60">
        <v>12658</v>
      </c>
      <c r="CR21" s="133">
        <f t="shared" si="119"/>
        <v>32.041513732438929</v>
      </c>
      <c r="CS21" s="60">
        <v>19307</v>
      </c>
      <c r="CT21" s="133">
        <f t="shared" si="120"/>
        <v>48.872294646247312</v>
      </c>
      <c r="CU21" s="60">
        <v>7540</v>
      </c>
      <c r="CV21" s="142">
        <f t="shared" si="121"/>
        <v>19.086191621313759</v>
      </c>
      <c r="CW21" s="60">
        <v>36874</v>
      </c>
      <c r="CX21" s="60">
        <v>11812</v>
      </c>
      <c r="CY21" s="133">
        <f t="shared" si="122"/>
        <v>32.033411075554589</v>
      </c>
      <c r="CZ21" s="60">
        <v>5425</v>
      </c>
      <c r="DA21" s="133">
        <f t="shared" si="123"/>
        <v>14.712263383413788</v>
      </c>
      <c r="DB21" s="60">
        <v>19637</v>
      </c>
      <c r="DC21" s="142">
        <f t="shared" si="124"/>
        <v>53.254325541031619</v>
      </c>
      <c r="DD21" s="60">
        <v>40994</v>
      </c>
      <c r="DE21" s="60">
        <v>12365</v>
      </c>
      <c r="DF21" s="133">
        <f t="shared" si="125"/>
        <v>30.16295067570864</v>
      </c>
      <c r="DG21" s="60">
        <v>7224</v>
      </c>
      <c r="DH21" s="133">
        <f t="shared" si="126"/>
        <v>17.622091037712835</v>
      </c>
      <c r="DI21" s="60">
        <v>21405</v>
      </c>
      <c r="DJ21" s="142">
        <f t="shared" si="127"/>
        <v>52.214958286578529</v>
      </c>
      <c r="DK21" s="473"/>
    </row>
    <row r="22" spans="1:115" x14ac:dyDescent="0.2">
      <c r="A22" s="459"/>
      <c r="B22" s="461" t="s">
        <v>472</v>
      </c>
      <c r="C22" s="60">
        <f t="shared" si="128"/>
        <v>667</v>
      </c>
      <c r="D22" s="60">
        <v>302</v>
      </c>
      <c r="E22" s="133">
        <f t="shared" si="80"/>
        <v>45.277361319340329</v>
      </c>
      <c r="F22" s="60">
        <v>361</v>
      </c>
      <c r="G22" s="133">
        <f t="shared" si="81"/>
        <v>54.122938530734629</v>
      </c>
      <c r="H22" s="60">
        <v>4</v>
      </c>
      <c r="I22" s="142">
        <f t="shared" si="82"/>
        <v>0.59970014992503751</v>
      </c>
      <c r="J22" s="60">
        <f t="shared" si="129"/>
        <v>278</v>
      </c>
      <c r="K22" s="60">
        <v>171</v>
      </c>
      <c r="L22" s="133">
        <f t="shared" si="83"/>
        <v>61.510791366906467</v>
      </c>
      <c r="M22" s="60">
        <v>102</v>
      </c>
      <c r="N22" s="133">
        <f t="shared" si="84"/>
        <v>36.690647482014391</v>
      </c>
      <c r="O22" s="60">
        <v>5</v>
      </c>
      <c r="P22" s="142">
        <f t="shared" si="85"/>
        <v>1.7985611510791366</v>
      </c>
      <c r="Q22" s="60">
        <f t="shared" si="130"/>
        <v>445</v>
      </c>
      <c r="R22" s="60">
        <v>254</v>
      </c>
      <c r="S22" s="133">
        <f t="shared" si="86"/>
        <v>57.078651685393254</v>
      </c>
      <c r="T22" s="60">
        <v>111</v>
      </c>
      <c r="U22" s="133">
        <f t="shared" si="87"/>
        <v>24.943820224719101</v>
      </c>
      <c r="V22" s="60">
        <v>80</v>
      </c>
      <c r="W22" s="142">
        <f t="shared" si="88"/>
        <v>17.977528089887642</v>
      </c>
      <c r="X22" s="60">
        <f t="shared" si="131"/>
        <v>550</v>
      </c>
      <c r="Y22" s="60">
        <v>296</v>
      </c>
      <c r="Z22" s="133">
        <f t="shared" si="89"/>
        <v>53.81818181818182</v>
      </c>
      <c r="AA22" s="60">
        <v>189</v>
      </c>
      <c r="AB22" s="133">
        <f t="shared" si="90"/>
        <v>34.36363636363636</v>
      </c>
      <c r="AC22" s="439">
        <v>65</v>
      </c>
      <c r="AD22" s="142">
        <f t="shared" si="91"/>
        <v>11.818181818181818</v>
      </c>
      <c r="AE22" s="60">
        <f t="shared" si="132"/>
        <v>211</v>
      </c>
      <c r="AF22" s="60">
        <v>79</v>
      </c>
      <c r="AG22" s="133">
        <f t="shared" si="92"/>
        <v>37.440758293838861</v>
      </c>
      <c r="AH22" s="60">
        <v>107</v>
      </c>
      <c r="AI22" s="133">
        <f t="shared" si="93"/>
        <v>50.710900473933648</v>
      </c>
      <c r="AJ22" s="60">
        <v>25</v>
      </c>
      <c r="AK22" s="142">
        <f t="shared" si="94"/>
        <v>11.848341232227488</v>
      </c>
      <c r="AL22" s="60">
        <f t="shared" si="133"/>
        <v>241</v>
      </c>
      <c r="AM22" s="60">
        <v>104</v>
      </c>
      <c r="AN22" s="133">
        <f t="shared" si="95"/>
        <v>43.15352697095436</v>
      </c>
      <c r="AO22" s="60">
        <v>107</v>
      </c>
      <c r="AP22" s="133">
        <f t="shared" si="96"/>
        <v>44.398340248962654</v>
      </c>
      <c r="AQ22" s="60">
        <v>30</v>
      </c>
      <c r="AR22" s="142">
        <f t="shared" si="97"/>
        <v>12.448132780082988</v>
      </c>
      <c r="AS22" s="60">
        <f t="shared" si="134"/>
        <v>401</v>
      </c>
      <c r="AT22" s="60">
        <v>198</v>
      </c>
      <c r="AU22" s="133">
        <f t="shared" si="98"/>
        <v>49.376558603491269</v>
      </c>
      <c r="AV22" s="60">
        <v>150</v>
      </c>
      <c r="AW22" s="133">
        <f t="shared" si="99"/>
        <v>37.406483790523694</v>
      </c>
      <c r="AX22" s="60">
        <v>53</v>
      </c>
      <c r="AY22" s="142">
        <f t="shared" si="100"/>
        <v>13.216957605985039</v>
      </c>
      <c r="AZ22" s="60">
        <f t="shared" si="135"/>
        <v>417</v>
      </c>
      <c r="BA22" s="60">
        <v>150</v>
      </c>
      <c r="BB22" s="133">
        <f t="shared" si="101"/>
        <v>35.97122302158273</v>
      </c>
      <c r="BC22" s="60">
        <v>191</v>
      </c>
      <c r="BD22" s="133">
        <f t="shared" si="102"/>
        <v>45.803357314148677</v>
      </c>
      <c r="BE22" s="60">
        <v>76</v>
      </c>
      <c r="BF22" s="142">
        <f t="shared" si="103"/>
        <v>18.225419664268586</v>
      </c>
      <c r="BG22" s="60">
        <f t="shared" si="136"/>
        <v>302</v>
      </c>
      <c r="BH22" s="60">
        <v>123</v>
      </c>
      <c r="BI22" s="133">
        <f t="shared" si="104"/>
        <v>40.728476821192054</v>
      </c>
      <c r="BJ22" s="60">
        <v>144</v>
      </c>
      <c r="BK22" s="133">
        <f t="shared" si="105"/>
        <v>47.682119205298015</v>
      </c>
      <c r="BL22" s="60">
        <v>35</v>
      </c>
      <c r="BM22" s="142">
        <f t="shared" si="106"/>
        <v>11.589403973509933</v>
      </c>
      <c r="BN22" s="60">
        <f t="shared" si="137"/>
        <v>637</v>
      </c>
      <c r="BO22" s="60">
        <v>228</v>
      </c>
      <c r="BP22" s="133">
        <f t="shared" si="107"/>
        <v>35.792778649921509</v>
      </c>
      <c r="BQ22" s="60">
        <v>358</v>
      </c>
      <c r="BR22" s="133">
        <f t="shared" si="108"/>
        <v>56.200941915227631</v>
      </c>
      <c r="BS22" s="60">
        <v>51</v>
      </c>
      <c r="BT22" s="142">
        <f t="shared" si="109"/>
        <v>8.0062794348508639</v>
      </c>
      <c r="BU22" s="60">
        <f t="shared" si="138"/>
        <v>504</v>
      </c>
      <c r="BV22" s="60">
        <v>169</v>
      </c>
      <c r="BW22" s="133">
        <f t="shared" si="110"/>
        <v>33.531746031746032</v>
      </c>
      <c r="BX22" s="60">
        <v>279</v>
      </c>
      <c r="BY22" s="133">
        <f t="shared" si="111"/>
        <v>55.357142857142861</v>
      </c>
      <c r="BZ22" s="60">
        <v>56</v>
      </c>
      <c r="CA22" s="142">
        <f t="shared" si="112"/>
        <v>11.111111111111111</v>
      </c>
      <c r="CB22" s="60">
        <f t="shared" si="139"/>
        <v>490</v>
      </c>
      <c r="CC22" s="60">
        <v>194</v>
      </c>
      <c r="CD22" s="133">
        <f t="shared" si="113"/>
        <v>39.591836734693878</v>
      </c>
      <c r="CE22" s="60">
        <v>231</v>
      </c>
      <c r="CF22" s="133">
        <f t="shared" si="114"/>
        <v>47.142857142857139</v>
      </c>
      <c r="CG22" s="60">
        <v>65</v>
      </c>
      <c r="CH22" s="142">
        <f t="shared" si="115"/>
        <v>13.26530612244898</v>
      </c>
      <c r="CI22" s="60">
        <f t="shared" si="140"/>
        <v>634</v>
      </c>
      <c r="CJ22" s="60">
        <v>263</v>
      </c>
      <c r="CK22" s="133">
        <f t="shared" si="116"/>
        <v>41.482649842271293</v>
      </c>
      <c r="CL22" s="60">
        <v>288</v>
      </c>
      <c r="CM22" s="133">
        <f t="shared" si="117"/>
        <v>45.425867507886437</v>
      </c>
      <c r="CN22" s="60">
        <v>83</v>
      </c>
      <c r="CO22" s="142">
        <f t="shared" si="118"/>
        <v>13.09148264984227</v>
      </c>
      <c r="CP22" s="60">
        <v>775</v>
      </c>
      <c r="CQ22" s="60">
        <v>340</v>
      </c>
      <c r="CR22" s="133">
        <f t="shared" si="119"/>
        <v>43.870967741935488</v>
      </c>
      <c r="CS22" s="60">
        <v>262</v>
      </c>
      <c r="CT22" s="133">
        <f t="shared" si="120"/>
        <v>33.806451612903224</v>
      </c>
      <c r="CU22" s="60">
        <v>173</v>
      </c>
      <c r="CV22" s="142">
        <f t="shared" si="121"/>
        <v>22.322580645161292</v>
      </c>
      <c r="CW22" s="60">
        <v>917</v>
      </c>
      <c r="CX22" s="60">
        <v>391</v>
      </c>
      <c r="CY22" s="133">
        <f t="shared" si="122"/>
        <v>42.639040348964016</v>
      </c>
      <c r="CZ22" s="60">
        <v>123</v>
      </c>
      <c r="DA22" s="133">
        <f t="shared" si="123"/>
        <v>13.413304252998909</v>
      </c>
      <c r="DB22" s="60">
        <v>403</v>
      </c>
      <c r="DC22" s="142">
        <f t="shared" si="124"/>
        <v>43.947655398037078</v>
      </c>
      <c r="DD22" s="60">
        <v>1067</v>
      </c>
      <c r="DE22" s="60">
        <v>384</v>
      </c>
      <c r="DF22" s="133">
        <f t="shared" si="125"/>
        <v>35.988753514526714</v>
      </c>
      <c r="DG22" s="60">
        <v>236</v>
      </c>
      <c r="DH22" s="133">
        <f t="shared" si="126"/>
        <v>22.118088097469542</v>
      </c>
      <c r="DI22" s="60">
        <v>447</v>
      </c>
      <c r="DJ22" s="142">
        <f t="shared" si="127"/>
        <v>41.893158388003748</v>
      </c>
      <c r="DK22" s="473"/>
    </row>
    <row r="23" spans="1:115" x14ac:dyDescent="0.2">
      <c r="A23" s="459"/>
      <c r="B23" s="461" t="s">
        <v>473</v>
      </c>
      <c r="C23" s="60">
        <f t="shared" si="128"/>
        <v>2847</v>
      </c>
      <c r="D23" s="60">
        <v>1616</v>
      </c>
      <c r="E23" s="133">
        <f t="shared" si="80"/>
        <v>56.761503336845799</v>
      </c>
      <c r="F23" s="60">
        <v>1224</v>
      </c>
      <c r="G23" s="133">
        <f t="shared" si="81"/>
        <v>42.992623814541624</v>
      </c>
      <c r="H23" s="60">
        <v>7</v>
      </c>
      <c r="I23" s="142">
        <f t="shared" si="82"/>
        <v>0.24587284861257463</v>
      </c>
      <c r="J23" s="60">
        <f t="shared" si="129"/>
        <v>2168</v>
      </c>
      <c r="K23" s="60">
        <v>1227</v>
      </c>
      <c r="L23" s="133">
        <f t="shared" si="83"/>
        <v>56.595940959409596</v>
      </c>
      <c r="M23" s="60">
        <v>904</v>
      </c>
      <c r="N23" s="133">
        <f t="shared" si="84"/>
        <v>41.697416974169741</v>
      </c>
      <c r="O23" s="60">
        <v>37</v>
      </c>
      <c r="P23" s="142">
        <f t="shared" si="85"/>
        <v>1.7066420664206643</v>
      </c>
      <c r="Q23" s="60">
        <f t="shared" si="130"/>
        <v>1178</v>
      </c>
      <c r="R23" s="60">
        <v>703</v>
      </c>
      <c r="S23" s="133">
        <f t="shared" si="86"/>
        <v>59.677419354838712</v>
      </c>
      <c r="T23" s="60">
        <v>373</v>
      </c>
      <c r="U23" s="133">
        <f t="shared" si="87"/>
        <v>31.663837011884549</v>
      </c>
      <c r="V23" s="60">
        <v>102</v>
      </c>
      <c r="W23" s="142">
        <f t="shared" si="88"/>
        <v>8.6587436332767407</v>
      </c>
      <c r="X23" s="60">
        <f t="shared" si="131"/>
        <v>1181</v>
      </c>
      <c r="Y23" s="60">
        <v>579</v>
      </c>
      <c r="Z23" s="133">
        <f t="shared" si="89"/>
        <v>49.026248941574934</v>
      </c>
      <c r="AA23" s="60">
        <v>476</v>
      </c>
      <c r="AB23" s="133">
        <f t="shared" si="90"/>
        <v>40.304826418289586</v>
      </c>
      <c r="AC23" s="439">
        <v>126</v>
      </c>
      <c r="AD23" s="142">
        <f t="shared" si="91"/>
        <v>10.668924640135478</v>
      </c>
      <c r="AE23" s="60">
        <f t="shared" si="132"/>
        <v>742</v>
      </c>
      <c r="AF23" s="60">
        <v>388</v>
      </c>
      <c r="AG23" s="133">
        <f t="shared" si="92"/>
        <v>52.291105121293803</v>
      </c>
      <c r="AH23" s="60">
        <v>307</v>
      </c>
      <c r="AI23" s="133">
        <f t="shared" si="93"/>
        <v>41.374663072776279</v>
      </c>
      <c r="AJ23" s="60">
        <v>47</v>
      </c>
      <c r="AK23" s="142">
        <f t="shared" si="94"/>
        <v>6.3342318059299183</v>
      </c>
      <c r="AL23" s="60">
        <f t="shared" si="133"/>
        <v>511</v>
      </c>
      <c r="AM23" s="60">
        <v>287</v>
      </c>
      <c r="AN23" s="133">
        <f t="shared" si="95"/>
        <v>56.164383561643838</v>
      </c>
      <c r="AO23" s="60">
        <v>186</v>
      </c>
      <c r="AP23" s="133">
        <f t="shared" si="96"/>
        <v>36.399217221135025</v>
      </c>
      <c r="AQ23" s="60">
        <v>38</v>
      </c>
      <c r="AR23" s="142">
        <f t="shared" si="97"/>
        <v>7.4363992172211351</v>
      </c>
      <c r="AS23" s="60">
        <f t="shared" si="134"/>
        <v>1120</v>
      </c>
      <c r="AT23" s="60">
        <v>555</v>
      </c>
      <c r="AU23" s="133">
        <f t="shared" si="98"/>
        <v>49.553571428571431</v>
      </c>
      <c r="AV23" s="60">
        <v>435</v>
      </c>
      <c r="AW23" s="133">
        <f t="shared" si="99"/>
        <v>38.839285714285715</v>
      </c>
      <c r="AX23" s="60">
        <v>130</v>
      </c>
      <c r="AY23" s="142">
        <f t="shared" si="100"/>
        <v>11.607142857142858</v>
      </c>
      <c r="AZ23" s="60">
        <f t="shared" si="135"/>
        <v>1003</v>
      </c>
      <c r="BA23" s="60">
        <v>505</v>
      </c>
      <c r="BB23" s="133">
        <f t="shared" si="101"/>
        <v>50.348953140578267</v>
      </c>
      <c r="BC23" s="60">
        <v>394</v>
      </c>
      <c r="BD23" s="133">
        <f t="shared" si="102"/>
        <v>39.282153539381852</v>
      </c>
      <c r="BE23" s="60">
        <v>104</v>
      </c>
      <c r="BF23" s="142">
        <f t="shared" si="103"/>
        <v>10.368893320039881</v>
      </c>
      <c r="BG23" s="60">
        <f t="shared" si="136"/>
        <v>1123</v>
      </c>
      <c r="BH23" s="60">
        <v>523</v>
      </c>
      <c r="BI23" s="133">
        <f t="shared" si="104"/>
        <v>46.571682991985753</v>
      </c>
      <c r="BJ23" s="60">
        <v>442</v>
      </c>
      <c r="BK23" s="133">
        <f t="shared" si="105"/>
        <v>39.35886019590383</v>
      </c>
      <c r="BL23" s="60">
        <v>158</v>
      </c>
      <c r="BM23" s="142">
        <f t="shared" si="106"/>
        <v>14.069456812110417</v>
      </c>
      <c r="BN23" s="60">
        <f t="shared" si="137"/>
        <v>2074</v>
      </c>
      <c r="BO23" s="60">
        <v>824</v>
      </c>
      <c r="BP23" s="133">
        <f t="shared" si="107"/>
        <v>39.729990356798453</v>
      </c>
      <c r="BQ23" s="60">
        <v>1021</v>
      </c>
      <c r="BR23" s="133">
        <f t="shared" si="108"/>
        <v>49.228543876567024</v>
      </c>
      <c r="BS23" s="60">
        <v>229</v>
      </c>
      <c r="BT23" s="142">
        <f t="shared" si="109"/>
        <v>11.041465766634524</v>
      </c>
      <c r="BU23" s="60">
        <f t="shared" si="138"/>
        <v>2001</v>
      </c>
      <c r="BV23" s="60">
        <v>568</v>
      </c>
      <c r="BW23" s="133">
        <f t="shared" si="110"/>
        <v>28.385807096451778</v>
      </c>
      <c r="BX23" s="60">
        <v>1191</v>
      </c>
      <c r="BY23" s="133">
        <f t="shared" si="111"/>
        <v>59.520239880059968</v>
      </c>
      <c r="BZ23" s="60">
        <v>242</v>
      </c>
      <c r="CA23" s="142">
        <f t="shared" si="112"/>
        <v>12.093953023488256</v>
      </c>
      <c r="CB23" s="60">
        <f t="shared" si="139"/>
        <v>2004</v>
      </c>
      <c r="CC23" s="60">
        <v>626</v>
      </c>
      <c r="CD23" s="133">
        <f t="shared" si="113"/>
        <v>31.2375249500998</v>
      </c>
      <c r="CE23" s="60">
        <v>1071</v>
      </c>
      <c r="CF23" s="133">
        <f t="shared" si="114"/>
        <v>53.443113772455085</v>
      </c>
      <c r="CG23" s="60">
        <v>307</v>
      </c>
      <c r="CH23" s="142">
        <f t="shared" si="115"/>
        <v>15.319361277445109</v>
      </c>
      <c r="CI23" s="60">
        <f t="shared" si="140"/>
        <v>2740</v>
      </c>
      <c r="CJ23" s="60">
        <v>729</v>
      </c>
      <c r="CK23" s="133">
        <f t="shared" si="116"/>
        <v>26.605839416058398</v>
      </c>
      <c r="CL23" s="60">
        <v>1456</v>
      </c>
      <c r="CM23" s="133">
        <f t="shared" si="117"/>
        <v>53.138686131386862</v>
      </c>
      <c r="CN23" s="60">
        <v>555</v>
      </c>
      <c r="CO23" s="142">
        <f t="shared" si="118"/>
        <v>20.255474452554743</v>
      </c>
      <c r="CP23" s="60">
        <v>2737</v>
      </c>
      <c r="CQ23" s="60">
        <v>892</v>
      </c>
      <c r="CR23" s="133">
        <f t="shared" si="119"/>
        <v>32.590427475337961</v>
      </c>
      <c r="CS23" s="60">
        <v>1192</v>
      </c>
      <c r="CT23" s="133">
        <f t="shared" si="120"/>
        <v>43.551333576909023</v>
      </c>
      <c r="CU23" s="60">
        <v>653</v>
      </c>
      <c r="CV23" s="142">
        <f t="shared" si="121"/>
        <v>23.858238947753012</v>
      </c>
      <c r="CW23" s="60">
        <v>2502</v>
      </c>
      <c r="CX23" s="60">
        <v>656</v>
      </c>
      <c r="CY23" s="133">
        <f t="shared" si="122"/>
        <v>26.219024780175857</v>
      </c>
      <c r="CZ23" s="60">
        <v>608</v>
      </c>
      <c r="DA23" s="133">
        <f t="shared" si="123"/>
        <v>24.300559552358113</v>
      </c>
      <c r="DB23" s="60">
        <v>1238</v>
      </c>
      <c r="DC23" s="142">
        <f t="shared" si="124"/>
        <v>49.480415667466026</v>
      </c>
      <c r="DD23" s="60">
        <v>2507</v>
      </c>
      <c r="DE23" s="60">
        <v>731</v>
      </c>
      <c r="DF23" s="133">
        <f t="shared" si="125"/>
        <v>29.158356601515756</v>
      </c>
      <c r="DG23" s="60">
        <v>421</v>
      </c>
      <c r="DH23" s="133">
        <f t="shared" si="126"/>
        <v>16.792979656960512</v>
      </c>
      <c r="DI23" s="60">
        <v>1355</v>
      </c>
      <c r="DJ23" s="142">
        <f t="shared" si="127"/>
        <v>54.048663741523725</v>
      </c>
      <c r="DK23" s="473"/>
    </row>
    <row r="24" spans="1:115" x14ac:dyDescent="0.2">
      <c r="A24" s="459"/>
      <c r="B24" s="461" t="s">
        <v>474</v>
      </c>
      <c r="C24" s="60">
        <f t="shared" si="128"/>
        <v>2173</v>
      </c>
      <c r="D24" s="60">
        <v>1066</v>
      </c>
      <c r="E24" s="133">
        <f t="shared" si="80"/>
        <v>49.056603773584904</v>
      </c>
      <c r="F24" s="60">
        <v>1105</v>
      </c>
      <c r="G24" s="133">
        <f t="shared" si="81"/>
        <v>50.851357570179481</v>
      </c>
      <c r="H24" s="60">
        <v>2</v>
      </c>
      <c r="I24" s="142">
        <f t="shared" si="82"/>
        <v>9.2038656235618965E-2</v>
      </c>
      <c r="J24" s="60">
        <f t="shared" si="129"/>
        <v>2171</v>
      </c>
      <c r="K24" s="60">
        <v>774</v>
      </c>
      <c r="L24" s="133">
        <f t="shared" si="83"/>
        <v>35.651773376324272</v>
      </c>
      <c r="M24" s="60">
        <v>1337</v>
      </c>
      <c r="N24" s="133">
        <f t="shared" si="84"/>
        <v>61.584523261169963</v>
      </c>
      <c r="O24" s="60">
        <v>60</v>
      </c>
      <c r="P24" s="142">
        <f t="shared" si="85"/>
        <v>2.7637033625057579</v>
      </c>
      <c r="Q24" s="60">
        <f t="shared" si="130"/>
        <v>2418</v>
      </c>
      <c r="R24" s="60">
        <v>595</v>
      </c>
      <c r="S24" s="133">
        <f t="shared" si="86"/>
        <v>24.607113316790734</v>
      </c>
      <c r="T24" s="60">
        <v>1725</v>
      </c>
      <c r="U24" s="133">
        <f t="shared" si="87"/>
        <v>71.339950372208435</v>
      </c>
      <c r="V24" s="60">
        <v>98</v>
      </c>
      <c r="W24" s="142">
        <f t="shared" si="88"/>
        <v>4.0529363110008276</v>
      </c>
      <c r="X24" s="60">
        <f t="shared" si="131"/>
        <v>2041</v>
      </c>
      <c r="Y24" s="60">
        <v>597</v>
      </c>
      <c r="Z24" s="133">
        <f t="shared" si="89"/>
        <v>29.25036746692798</v>
      </c>
      <c r="AA24" s="60">
        <v>1308</v>
      </c>
      <c r="AB24" s="133">
        <f t="shared" si="90"/>
        <v>64.086232239098479</v>
      </c>
      <c r="AC24" s="60">
        <v>136</v>
      </c>
      <c r="AD24" s="142">
        <f t="shared" si="91"/>
        <v>6.6634002939735426</v>
      </c>
      <c r="AE24" s="60">
        <f t="shared" si="132"/>
        <v>954</v>
      </c>
      <c r="AF24" s="60">
        <v>278</v>
      </c>
      <c r="AG24" s="133">
        <f t="shared" si="92"/>
        <v>29.140461215932913</v>
      </c>
      <c r="AH24" s="439">
        <v>659</v>
      </c>
      <c r="AI24" s="133">
        <f t="shared" si="93"/>
        <v>69.077568134171912</v>
      </c>
      <c r="AJ24" s="474">
        <v>17</v>
      </c>
      <c r="AK24" s="142">
        <f t="shared" si="94"/>
        <v>1.7819706498951779</v>
      </c>
      <c r="AL24" s="60">
        <f t="shared" si="133"/>
        <v>1109</v>
      </c>
      <c r="AM24" s="60">
        <v>276</v>
      </c>
      <c r="AN24" s="133">
        <f t="shared" si="95"/>
        <v>24.887285843101896</v>
      </c>
      <c r="AO24" s="60">
        <v>738</v>
      </c>
      <c r="AP24" s="133">
        <f t="shared" si="96"/>
        <v>66.546438232642018</v>
      </c>
      <c r="AQ24" s="60">
        <v>95</v>
      </c>
      <c r="AR24" s="142">
        <f t="shared" si="97"/>
        <v>8.566275924256086</v>
      </c>
      <c r="AS24" s="60">
        <f t="shared" si="134"/>
        <v>1494</v>
      </c>
      <c r="AT24" s="60">
        <v>415</v>
      </c>
      <c r="AU24" s="133">
        <f t="shared" si="98"/>
        <v>27.777777777777779</v>
      </c>
      <c r="AV24" s="60">
        <v>1028</v>
      </c>
      <c r="AW24" s="133">
        <f t="shared" si="99"/>
        <v>68.80856760374833</v>
      </c>
      <c r="AX24" s="60">
        <v>51</v>
      </c>
      <c r="AY24" s="142">
        <f t="shared" si="100"/>
        <v>3.4136546184738958</v>
      </c>
      <c r="AZ24" s="60">
        <f t="shared" si="135"/>
        <v>1479</v>
      </c>
      <c r="BA24" s="60">
        <v>327</v>
      </c>
      <c r="BB24" s="133">
        <f t="shared" si="101"/>
        <v>22.109533468559839</v>
      </c>
      <c r="BC24" s="60">
        <v>1057</v>
      </c>
      <c r="BD24" s="133">
        <f t="shared" si="102"/>
        <v>71.467207572684245</v>
      </c>
      <c r="BE24" s="60">
        <v>95</v>
      </c>
      <c r="BF24" s="142">
        <f t="shared" si="103"/>
        <v>6.4232589587559161</v>
      </c>
      <c r="BG24" s="60">
        <f t="shared" si="136"/>
        <v>1050</v>
      </c>
      <c r="BH24" s="60">
        <v>243</v>
      </c>
      <c r="BI24" s="133">
        <f t="shared" si="104"/>
        <v>23.142857142857142</v>
      </c>
      <c r="BJ24" s="60">
        <v>769</v>
      </c>
      <c r="BK24" s="133">
        <f t="shared" si="105"/>
        <v>73.238095238095241</v>
      </c>
      <c r="BL24" s="60">
        <v>38</v>
      </c>
      <c r="BM24" s="142">
        <f t="shared" si="106"/>
        <v>3.6190476190476191</v>
      </c>
      <c r="BN24" s="60">
        <f t="shared" si="137"/>
        <v>1938</v>
      </c>
      <c r="BO24" s="60">
        <v>374</v>
      </c>
      <c r="BP24" s="133">
        <f t="shared" si="107"/>
        <v>19.298245614035086</v>
      </c>
      <c r="BQ24" s="60">
        <v>1130</v>
      </c>
      <c r="BR24" s="133">
        <f t="shared" si="108"/>
        <v>58.307533539731679</v>
      </c>
      <c r="BS24" s="60">
        <v>434</v>
      </c>
      <c r="BT24" s="142">
        <f t="shared" si="109"/>
        <v>22.394220846233232</v>
      </c>
      <c r="BU24" s="60">
        <f t="shared" si="138"/>
        <v>1016</v>
      </c>
      <c r="BV24" s="60">
        <v>227</v>
      </c>
      <c r="BW24" s="133">
        <f t="shared" si="110"/>
        <v>22.34251968503937</v>
      </c>
      <c r="BX24" s="60">
        <v>583</v>
      </c>
      <c r="BY24" s="133">
        <f t="shared" si="111"/>
        <v>57.381889763779526</v>
      </c>
      <c r="BZ24" s="60">
        <v>206</v>
      </c>
      <c r="CA24" s="142">
        <f t="shared" si="112"/>
        <v>20.275590551181104</v>
      </c>
      <c r="CB24" s="60">
        <f t="shared" si="139"/>
        <v>1521</v>
      </c>
      <c r="CC24" s="60">
        <v>257</v>
      </c>
      <c r="CD24" s="133">
        <f t="shared" si="113"/>
        <v>16.896778435239973</v>
      </c>
      <c r="CE24" s="60">
        <v>823</v>
      </c>
      <c r="CF24" s="133">
        <f t="shared" si="114"/>
        <v>54.109138724523341</v>
      </c>
      <c r="CG24" s="60">
        <v>441</v>
      </c>
      <c r="CH24" s="142">
        <f t="shared" si="115"/>
        <v>28.994082840236686</v>
      </c>
      <c r="CI24" s="60">
        <f t="shared" si="140"/>
        <v>2192</v>
      </c>
      <c r="CJ24" s="60">
        <v>425</v>
      </c>
      <c r="CK24" s="133">
        <f t="shared" si="116"/>
        <v>19.388686131386862</v>
      </c>
      <c r="CL24" s="60">
        <v>1263</v>
      </c>
      <c r="CM24" s="133">
        <f t="shared" si="117"/>
        <v>57.618613138686136</v>
      </c>
      <c r="CN24" s="60">
        <v>504</v>
      </c>
      <c r="CO24" s="142">
        <f t="shared" si="118"/>
        <v>22.992700729927009</v>
      </c>
      <c r="CP24" s="60">
        <v>1543</v>
      </c>
      <c r="CQ24" s="60">
        <v>386</v>
      </c>
      <c r="CR24" s="133">
        <f t="shared" si="119"/>
        <v>25.016202203499677</v>
      </c>
      <c r="CS24" s="60">
        <v>514</v>
      </c>
      <c r="CT24" s="133">
        <f t="shared" si="120"/>
        <v>33.311730395333768</v>
      </c>
      <c r="CU24" s="60">
        <v>643</v>
      </c>
      <c r="CV24" s="142">
        <f t="shared" si="121"/>
        <v>41.672067401166558</v>
      </c>
      <c r="CW24" s="60">
        <v>1491</v>
      </c>
      <c r="CX24" s="60">
        <v>384</v>
      </c>
      <c r="CY24" s="133">
        <f t="shared" si="122"/>
        <v>25.754527162977869</v>
      </c>
      <c r="CZ24" s="60">
        <v>119</v>
      </c>
      <c r="DA24" s="133">
        <f t="shared" si="123"/>
        <v>7.981220657276995</v>
      </c>
      <c r="DB24" s="60">
        <v>988</v>
      </c>
      <c r="DC24" s="142">
        <f t="shared" si="124"/>
        <v>66.264252179745142</v>
      </c>
      <c r="DD24" s="60">
        <v>2172</v>
      </c>
      <c r="DE24" s="60">
        <v>498</v>
      </c>
      <c r="DF24" s="133">
        <f t="shared" si="125"/>
        <v>22.928176795580111</v>
      </c>
      <c r="DG24" s="60">
        <v>162</v>
      </c>
      <c r="DH24" s="133">
        <f t="shared" si="126"/>
        <v>7.4585635359116029</v>
      </c>
      <c r="DI24" s="60">
        <v>1512</v>
      </c>
      <c r="DJ24" s="142">
        <f t="shared" si="127"/>
        <v>69.613259668508292</v>
      </c>
      <c r="DK24" s="473"/>
    </row>
    <row r="25" spans="1:115" x14ac:dyDescent="0.2">
      <c r="A25" s="459"/>
      <c r="B25" s="461" t="s">
        <v>475</v>
      </c>
      <c r="C25" s="60">
        <f t="shared" si="128"/>
        <v>585</v>
      </c>
      <c r="D25" s="60">
        <v>329</v>
      </c>
      <c r="E25" s="133">
        <f t="shared" si="80"/>
        <v>56.239316239316238</v>
      </c>
      <c r="F25" s="60">
        <v>252</v>
      </c>
      <c r="G25" s="133">
        <f t="shared" si="81"/>
        <v>43.07692307692308</v>
      </c>
      <c r="H25" s="60">
        <v>4</v>
      </c>
      <c r="I25" s="142">
        <f t="shared" si="82"/>
        <v>0.68376068376068377</v>
      </c>
      <c r="J25" s="60">
        <f t="shared" si="129"/>
        <v>348</v>
      </c>
      <c r="K25" s="60">
        <v>196</v>
      </c>
      <c r="L25" s="133">
        <f t="shared" si="83"/>
        <v>56.321839080459768</v>
      </c>
      <c r="M25" s="60">
        <v>144</v>
      </c>
      <c r="N25" s="133">
        <f t="shared" si="84"/>
        <v>41.379310344827587</v>
      </c>
      <c r="O25" s="60">
        <v>8</v>
      </c>
      <c r="P25" s="142">
        <f t="shared" si="85"/>
        <v>2.2988505747126435</v>
      </c>
      <c r="Q25" s="60">
        <f t="shared" si="130"/>
        <v>187</v>
      </c>
      <c r="R25" s="60">
        <v>101</v>
      </c>
      <c r="S25" s="133">
        <f t="shared" si="86"/>
        <v>54.01069518716578</v>
      </c>
      <c r="T25" s="60">
        <v>76</v>
      </c>
      <c r="U25" s="133">
        <f t="shared" si="87"/>
        <v>40.641711229946523</v>
      </c>
      <c r="V25" s="60">
        <v>10</v>
      </c>
      <c r="W25" s="142">
        <f t="shared" si="88"/>
        <v>5.3475935828877006</v>
      </c>
      <c r="X25" s="60">
        <f t="shared" si="131"/>
        <v>243</v>
      </c>
      <c r="Y25" s="60">
        <v>102</v>
      </c>
      <c r="Z25" s="133">
        <f t="shared" si="89"/>
        <v>41.975308641975303</v>
      </c>
      <c r="AA25" s="60">
        <v>114</v>
      </c>
      <c r="AB25" s="133">
        <f t="shared" si="90"/>
        <v>46.913580246913575</v>
      </c>
      <c r="AC25" s="439">
        <v>27</v>
      </c>
      <c r="AD25" s="142">
        <f t="shared" si="91"/>
        <v>11.111111111111111</v>
      </c>
      <c r="AE25" s="60">
        <f t="shared" si="132"/>
        <v>91</v>
      </c>
      <c r="AF25" s="60">
        <v>44</v>
      </c>
      <c r="AG25" s="133">
        <f t="shared" si="92"/>
        <v>48.35164835164835</v>
      </c>
      <c r="AH25" s="60">
        <v>44</v>
      </c>
      <c r="AI25" s="133">
        <f t="shared" si="93"/>
        <v>48.35164835164835</v>
      </c>
      <c r="AJ25" s="60">
        <v>3</v>
      </c>
      <c r="AK25" s="142">
        <f t="shared" si="94"/>
        <v>3.296703296703297</v>
      </c>
      <c r="AL25" s="60">
        <f t="shared" si="133"/>
        <v>66</v>
      </c>
      <c r="AM25" s="60">
        <v>19</v>
      </c>
      <c r="AN25" s="133">
        <f t="shared" si="95"/>
        <v>28.787878787878789</v>
      </c>
      <c r="AO25" s="60">
        <v>42</v>
      </c>
      <c r="AP25" s="133">
        <f t="shared" si="96"/>
        <v>63.636363636363633</v>
      </c>
      <c r="AQ25" s="60">
        <v>5</v>
      </c>
      <c r="AR25" s="142">
        <f t="shared" si="97"/>
        <v>7.5757575757575761</v>
      </c>
      <c r="AS25" s="60">
        <f t="shared" si="134"/>
        <v>406</v>
      </c>
      <c r="AT25" s="60">
        <v>65</v>
      </c>
      <c r="AU25" s="133">
        <f t="shared" si="98"/>
        <v>16.009852216748769</v>
      </c>
      <c r="AV25" s="60">
        <v>338</v>
      </c>
      <c r="AW25" s="133">
        <f t="shared" si="99"/>
        <v>83.251231527093594</v>
      </c>
      <c r="AX25" s="60">
        <v>3</v>
      </c>
      <c r="AY25" s="142">
        <f t="shared" si="100"/>
        <v>0.73891625615763545</v>
      </c>
      <c r="AZ25" s="60">
        <f t="shared" si="135"/>
        <v>147</v>
      </c>
      <c r="BA25" s="60">
        <v>61</v>
      </c>
      <c r="BB25" s="133">
        <f t="shared" si="101"/>
        <v>41.496598639455783</v>
      </c>
      <c r="BC25" s="60">
        <v>75</v>
      </c>
      <c r="BD25" s="133">
        <f t="shared" si="102"/>
        <v>51.020408163265309</v>
      </c>
      <c r="BE25" s="60">
        <v>11</v>
      </c>
      <c r="BF25" s="142">
        <f t="shared" si="103"/>
        <v>7.4829931972789119</v>
      </c>
      <c r="BG25" s="60">
        <f t="shared" si="136"/>
        <v>123</v>
      </c>
      <c r="BH25" s="60">
        <v>51</v>
      </c>
      <c r="BI25" s="133">
        <f t="shared" si="104"/>
        <v>41.463414634146339</v>
      </c>
      <c r="BJ25" s="60">
        <v>66</v>
      </c>
      <c r="BK25" s="133">
        <f t="shared" si="105"/>
        <v>53.658536585365859</v>
      </c>
      <c r="BL25" s="60">
        <v>6</v>
      </c>
      <c r="BM25" s="142">
        <f t="shared" si="106"/>
        <v>4.8780487804878048</v>
      </c>
      <c r="BN25" s="60">
        <f t="shared" si="137"/>
        <v>435</v>
      </c>
      <c r="BO25" s="60">
        <v>108</v>
      </c>
      <c r="BP25" s="133">
        <f t="shared" si="107"/>
        <v>24.827586206896552</v>
      </c>
      <c r="BQ25" s="60">
        <v>224</v>
      </c>
      <c r="BR25" s="133">
        <f t="shared" si="108"/>
        <v>51.494252873563219</v>
      </c>
      <c r="BS25" s="60">
        <v>103</v>
      </c>
      <c r="BT25" s="142">
        <f t="shared" si="109"/>
        <v>23.678160919540232</v>
      </c>
      <c r="BU25" s="60">
        <f t="shared" si="138"/>
        <v>185</v>
      </c>
      <c r="BV25" s="60">
        <v>75</v>
      </c>
      <c r="BW25" s="133">
        <f t="shared" si="110"/>
        <v>40.54054054054054</v>
      </c>
      <c r="BX25" s="60">
        <v>82</v>
      </c>
      <c r="BY25" s="133">
        <f t="shared" si="111"/>
        <v>44.32432432432433</v>
      </c>
      <c r="BZ25" s="60">
        <v>28</v>
      </c>
      <c r="CA25" s="142">
        <f t="shared" si="112"/>
        <v>15.135135135135137</v>
      </c>
      <c r="CB25" s="60">
        <f t="shared" si="139"/>
        <v>125</v>
      </c>
      <c r="CC25" s="60">
        <v>42</v>
      </c>
      <c r="CD25" s="133">
        <f t="shared" si="113"/>
        <v>33.6</v>
      </c>
      <c r="CE25" s="60">
        <v>68</v>
      </c>
      <c r="CF25" s="133">
        <f t="shared" si="114"/>
        <v>54.400000000000006</v>
      </c>
      <c r="CG25" s="60">
        <v>15</v>
      </c>
      <c r="CH25" s="142">
        <f t="shared" si="115"/>
        <v>12</v>
      </c>
      <c r="CI25" s="60">
        <f t="shared" si="140"/>
        <v>316</v>
      </c>
      <c r="CJ25" s="60">
        <v>42</v>
      </c>
      <c r="CK25" s="133">
        <f t="shared" si="116"/>
        <v>13.291139240506327</v>
      </c>
      <c r="CL25" s="60">
        <v>169</v>
      </c>
      <c r="CM25" s="133">
        <f t="shared" si="117"/>
        <v>53.481012658227847</v>
      </c>
      <c r="CN25" s="60">
        <v>105</v>
      </c>
      <c r="CO25" s="142">
        <f t="shared" si="118"/>
        <v>33.22784810126582</v>
      </c>
      <c r="CP25" s="60">
        <v>231</v>
      </c>
      <c r="CQ25" s="60">
        <v>75</v>
      </c>
      <c r="CR25" s="133">
        <f t="shared" si="119"/>
        <v>32.467532467532465</v>
      </c>
      <c r="CS25" s="60">
        <v>85</v>
      </c>
      <c r="CT25" s="133">
        <f t="shared" si="120"/>
        <v>36.796536796536792</v>
      </c>
      <c r="CU25" s="60">
        <v>71</v>
      </c>
      <c r="CV25" s="142">
        <f t="shared" si="121"/>
        <v>30.735930735930733</v>
      </c>
      <c r="CW25" s="60">
        <v>421</v>
      </c>
      <c r="CX25" s="60">
        <v>93</v>
      </c>
      <c r="CY25" s="133">
        <f t="shared" si="122"/>
        <v>22.090261282660332</v>
      </c>
      <c r="CZ25" s="60">
        <v>45</v>
      </c>
      <c r="DA25" s="133">
        <f t="shared" si="123"/>
        <v>10.688836104513063</v>
      </c>
      <c r="DB25" s="60">
        <v>283</v>
      </c>
      <c r="DC25" s="142">
        <f t="shared" si="124"/>
        <v>67.220902612826606</v>
      </c>
      <c r="DD25" s="60">
        <v>239</v>
      </c>
      <c r="DE25" s="60">
        <v>70</v>
      </c>
      <c r="DF25" s="133">
        <f t="shared" si="125"/>
        <v>29.288702928870293</v>
      </c>
      <c r="DG25" s="60">
        <v>45</v>
      </c>
      <c r="DH25" s="133">
        <f t="shared" si="126"/>
        <v>18.828451882845187</v>
      </c>
      <c r="DI25" s="60">
        <v>124</v>
      </c>
      <c r="DJ25" s="142">
        <f t="shared" si="127"/>
        <v>51.88284518828452</v>
      </c>
      <c r="DK25" s="473"/>
    </row>
    <row r="26" spans="1:115" x14ac:dyDescent="0.2">
      <c r="A26" s="459"/>
      <c r="B26" s="461" t="s">
        <v>476</v>
      </c>
      <c r="C26" s="60">
        <f t="shared" si="128"/>
        <v>587</v>
      </c>
      <c r="D26" s="60">
        <v>359</v>
      </c>
      <c r="E26" s="133">
        <f t="shared" si="80"/>
        <v>61.158432708688245</v>
      </c>
      <c r="F26" s="60">
        <v>224</v>
      </c>
      <c r="G26" s="133">
        <f t="shared" si="81"/>
        <v>38.160136286201023</v>
      </c>
      <c r="H26" s="60">
        <v>4</v>
      </c>
      <c r="I26" s="142">
        <f t="shared" si="82"/>
        <v>0.68143100511073251</v>
      </c>
      <c r="J26" s="60">
        <f t="shared" si="129"/>
        <v>349</v>
      </c>
      <c r="K26" s="60">
        <v>212</v>
      </c>
      <c r="L26" s="133">
        <f t="shared" si="83"/>
        <v>60.744985673352438</v>
      </c>
      <c r="M26" s="60">
        <v>133</v>
      </c>
      <c r="N26" s="133">
        <f t="shared" si="84"/>
        <v>38.108882521489974</v>
      </c>
      <c r="O26" s="60">
        <v>4</v>
      </c>
      <c r="P26" s="142">
        <f t="shared" si="85"/>
        <v>1.1461318051575931</v>
      </c>
      <c r="Q26" s="60">
        <f t="shared" si="130"/>
        <v>1200</v>
      </c>
      <c r="R26" s="60">
        <v>722</v>
      </c>
      <c r="S26" s="133">
        <f t="shared" si="86"/>
        <v>60.166666666666671</v>
      </c>
      <c r="T26" s="60">
        <v>428</v>
      </c>
      <c r="U26" s="133">
        <f t="shared" si="87"/>
        <v>35.666666666666671</v>
      </c>
      <c r="V26" s="60">
        <v>50</v>
      </c>
      <c r="W26" s="142">
        <f t="shared" si="88"/>
        <v>4.1666666666666661</v>
      </c>
      <c r="X26" s="60">
        <f t="shared" si="131"/>
        <v>1110</v>
      </c>
      <c r="Y26" s="60">
        <v>556</v>
      </c>
      <c r="Z26" s="133">
        <f t="shared" si="89"/>
        <v>50.090090090090087</v>
      </c>
      <c r="AA26" s="60">
        <v>480</v>
      </c>
      <c r="AB26" s="133">
        <f t="shared" si="90"/>
        <v>43.243243243243242</v>
      </c>
      <c r="AC26" s="439">
        <v>74</v>
      </c>
      <c r="AD26" s="142">
        <f t="shared" si="91"/>
        <v>6.666666666666667</v>
      </c>
      <c r="AE26" s="60">
        <f t="shared" si="132"/>
        <v>647</v>
      </c>
      <c r="AF26" s="60">
        <v>331</v>
      </c>
      <c r="AG26" s="133">
        <f t="shared" si="92"/>
        <v>51.15919629057187</v>
      </c>
      <c r="AH26" s="60">
        <v>294</v>
      </c>
      <c r="AI26" s="133">
        <f t="shared" si="93"/>
        <v>45.440494590417316</v>
      </c>
      <c r="AJ26" s="60">
        <v>22</v>
      </c>
      <c r="AK26" s="142">
        <f t="shared" si="94"/>
        <v>3.400309119010819</v>
      </c>
      <c r="AL26" s="60">
        <f t="shared" si="133"/>
        <v>475</v>
      </c>
      <c r="AM26" s="60">
        <v>259</v>
      </c>
      <c r="AN26" s="133">
        <f t="shared" si="95"/>
        <v>54.526315789473692</v>
      </c>
      <c r="AO26" s="60">
        <v>209</v>
      </c>
      <c r="AP26" s="133">
        <f t="shared" si="96"/>
        <v>44</v>
      </c>
      <c r="AQ26" s="60">
        <v>7</v>
      </c>
      <c r="AR26" s="142">
        <f t="shared" si="97"/>
        <v>1.4736842105263157</v>
      </c>
      <c r="AS26" s="60">
        <f t="shared" si="134"/>
        <v>888</v>
      </c>
      <c r="AT26" s="60">
        <v>421</v>
      </c>
      <c r="AU26" s="133">
        <f t="shared" si="98"/>
        <v>47.409909909909906</v>
      </c>
      <c r="AV26" s="60">
        <v>405</v>
      </c>
      <c r="AW26" s="133">
        <f t="shared" si="99"/>
        <v>45.608108108108105</v>
      </c>
      <c r="AX26" s="60">
        <v>62</v>
      </c>
      <c r="AY26" s="142">
        <f t="shared" si="100"/>
        <v>6.9819819819819813</v>
      </c>
      <c r="AZ26" s="60">
        <f t="shared" si="135"/>
        <v>719</v>
      </c>
      <c r="BA26" s="60">
        <v>345</v>
      </c>
      <c r="BB26" s="133">
        <f t="shared" si="101"/>
        <v>47.983310152990263</v>
      </c>
      <c r="BC26" s="60">
        <v>330</v>
      </c>
      <c r="BD26" s="133">
        <f t="shared" si="102"/>
        <v>45.897079276773297</v>
      </c>
      <c r="BE26" s="60">
        <v>44</v>
      </c>
      <c r="BF26" s="142">
        <f t="shared" si="103"/>
        <v>6.1196105702364401</v>
      </c>
      <c r="BG26" s="60">
        <f t="shared" si="136"/>
        <v>833</v>
      </c>
      <c r="BH26" s="60">
        <v>324</v>
      </c>
      <c r="BI26" s="133">
        <f t="shared" si="104"/>
        <v>38.895558223289314</v>
      </c>
      <c r="BJ26" s="60">
        <v>443</v>
      </c>
      <c r="BK26" s="133">
        <f t="shared" si="105"/>
        <v>53.181272509003598</v>
      </c>
      <c r="BL26" s="60">
        <v>66</v>
      </c>
      <c r="BM26" s="142">
        <f t="shared" si="106"/>
        <v>7.923169267707082</v>
      </c>
      <c r="BN26" s="60">
        <f t="shared" si="137"/>
        <v>1782</v>
      </c>
      <c r="BO26" s="60">
        <v>667</v>
      </c>
      <c r="BP26" s="133">
        <f t="shared" si="107"/>
        <v>37.429854096520764</v>
      </c>
      <c r="BQ26" s="60">
        <v>941</v>
      </c>
      <c r="BR26" s="133">
        <f t="shared" si="108"/>
        <v>52.805836139169472</v>
      </c>
      <c r="BS26" s="60">
        <v>174</v>
      </c>
      <c r="BT26" s="142">
        <f t="shared" si="109"/>
        <v>9.7643097643097647</v>
      </c>
      <c r="BU26" s="60">
        <f t="shared" si="138"/>
        <v>1891</v>
      </c>
      <c r="BV26" s="60">
        <v>598</v>
      </c>
      <c r="BW26" s="133">
        <f t="shared" si="110"/>
        <v>31.623479640401904</v>
      </c>
      <c r="BX26" s="60">
        <v>1082</v>
      </c>
      <c r="BY26" s="133">
        <f t="shared" si="111"/>
        <v>57.218402961396087</v>
      </c>
      <c r="BZ26" s="60">
        <v>211</v>
      </c>
      <c r="CA26" s="142">
        <f t="shared" si="112"/>
        <v>11.158117398202009</v>
      </c>
      <c r="CB26" s="60">
        <f t="shared" si="139"/>
        <v>1742</v>
      </c>
      <c r="CC26" s="60">
        <v>638</v>
      </c>
      <c r="CD26" s="133">
        <f t="shared" si="113"/>
        <v>36.624569460390354</v>
      </c>
      <c r="CE26" s="60">
        <v>940</v>
      </c>
      <c r="CF26" s="133">
        <f t="shared" si="114"/>
        <v>53.960964408725602</v>
      </c>
      <c r="CG26" s="60">
        <v>164</v>
      </c>
      <c r="CH26" s="142">
        <f t="shared" si="115"/>
        <v>9.4144661308840423</v>
      </c>
      <c r="CI26" s="60">
        <f t="shared" si="140"/>
        <v>3282</v>
      </c>
      <c r="CJ26" s="60">
        <v>980</v>
      </c>
      <c r="CK26" s="133">
        <f t="shared" si="116"/>
        <v>29.859841560024375</v>
      </c>
      <c r="CL26" s="60">
        <v>1789</v>
      </c>
      <c r="CM26" s="133">
        <f t="shared" si="117"/>
        <v>54.509445460085317</v>
      </c>
      <c r="CN26" s="60">
        <v>513</v>
      </c>
      <c r="CO26" s="142">
        <f t="shared" si="118"/>
        <v>15.63071297989031</v>
      </c>
      <c r="CP26" s="60">
        <v>4134</v>
      </c>
      <c r="CQ26" s="60">
        <v>1374</v>
      </c>
      <c r="CR26" s="133">
        <f t="shared" si="119"/>
        <v>33.236574746008706</v>
      </c>
      <c r="CS26" s="60">
        <v>1878</v>
      </c>
      <c r="CT26" s="133">
        <f t="shared" si="120"/>
        <v>45.428156748911462</v>
      </c>
      <c r="CU26" s="60">
        <v>882</v>
      </c>
      <c r="CV26" s="142">
        <f t="shared" si="121"/>
        <v>21.335268505079828</v>
      </c>
      <c r="CW26" s="60">
        <v>3246</v>
      </c>
      <c r="CX26" s="60">
        <v>987</v>
      </c>
      <c r="CY26" s="133">
        <f t="shared" si="122"/>
        <v>30.406654343807766</v>
      </c>
      <c r="CZ26" s="60">
        <v>600</v>
      </c>
      <c r="DA26" s="133">
        <f t="shared" si="123"/>
        <v>18.484288354898336</v>
      </c>
      <c r="DB26" s="60">
        <v>1659</v>
      </c>
      <c r="DC26" s="142">
        <f t="shared" si="124"/>
        <v>51.109057301293902</v>
      </c>
      <c r="DD26" s="60">
        <v>2700</v>
      </c>
      <c r="DE26" s="60">
        <v>939</v>
      </c>
      <c r="DF26" s="133">
        <f t="shared" si="125"/>
        <v>34.777777777777779</v>
      </c>
      <c r="DG26" s="60">
        <v>485</v>
      </c>
      <c r="DH26" s="133">
        <f t="shared" si="126"/>
        <v>17.962962962962965</v>
      </c>
      <c r="DI26" s="60">
        <v>1276</v>
      </c>
      <c r="DJ26" s="142">
        <f t="shared" si="127"/>
        <v>47.25925925925926</v>
      </c>
      <c r="DK26" s="473"/>
    </row>
    <row r="27" spans="1:115" x14ac:dyDescent="0.2">
      <c r="A27" s="459"/>
      <c r="B27" s="461" t="s">
        <v>477</v>
      </c>
      <c r="C27" s="60">
        <f t="shared" si="128"/>
        <v>116</v>
      </c>
      <c r="D27" s="60">
        <v>21</v>
      </c>
      <c r="E27" s="133">
        <f t="shared" si="80"/>
        <v>18.103448275862068</v>
      </c>
      <c r="F27" s="60">
        <v>93</v>
      </c>
      <c r="G27" s="133">
        <f t="shared" si="81"/>
        <v>80.172413793103445</v>
      </c>
      <c r="H27" s="60">
        <v>2</v>
      </c>
      <c r="I27" s="142">
        <f t="shared" si="82"/>
        <v>1.7241379310344827</v>
      </c>
      <c r="J27" s="60">
        <f t="shared" si="129"/>
        <v>23</v>
      </c>
      <c r="K27" s="60">
        <v>2</v>
      </c>
      <c r="L27" s="133">
        <f t="shared" si="83"/>
        <v>8.695652173913043</v>
      </c>
      <c r="M27" s="60">
        <v>21</v>
      </c>
      <c r="N27" s="133">
        <f t="shared" si="84"/>
        <v>91.304347826086953</v>
      </c>
      <c r="O27" s="60">
        <v>0</v>
      </c>
      <c r="P27" s="142">
        <f t="shared" si="85"/>
        <v>0</v>
      </c>
      <c r="Q27" s="60">
        <f t="shared" si="130"/>
        <v>64</v>
      </c>
      <c r="R27" s="60">
        <v>17</v>
      </c>
      <c r="S27" s="133">
        <f t="shared" si="86"/>
        <v>26.5625</v>
      </c>
      <c r="T27" s="60">
        <v>35</v>
      </c>
      <c r="U27" s="133">
        <f t="shared" si="87"/>
        <v>54.6875</v>
      </c>
      <c r="V27" s="60">
        <v>12</v>
      </c>
      <c r="W27" s="142">
        <f t="shared" si="88"/>
        <v>18.75</v>
      </c>
      <c r="X27" s="60">
        <f t="shared" si="131"/>
        <v>73</v>
      </c>
      <c r="Y27" s="60">
        <v>5</v>
      </c>
      <c r="Z27" s="133">
        <f t="shared" si="89"/>
        <v>6.8493150684931505</v>
      </c>
      <c r="AA27" s="60">
        <v>55</v>
      </c>
      <c r="AB27" s="133">
        <f t="shared" si="90"/>
        <v>75.342465753424662</v>
      </c>
      <c r="AC27" s="439">
        <v>13</v>
      </c>
      <c r="AD27" s="142">
        <f t="shared" si="91"/>
        <v>17.80821917808219</v>
      </c>
      <c r="AE27" s="60">
        <f t="shared" si="132"/>
        <v>17</v>
      </c>
      <c r="AF27" s="60">
        <v>4</v>
      </c>
      <c r="AG27" s="133">
        <f t="shared" si="92"/>
        <v>23.52941176470588</v>
      </c>
      <c r="AH27" s="60">
        <v>11</v>
      </c>
      <c r="AI27" s="133">
        <f t="shared" si="93"/>
        <v>64.705882352941174</v>
      </c>
      <c r="AJ27" s="60">
        <v>2</v>
      </c>
      <c r="AK27" s="142">
        <f t="shared" si="94"/>
        <v>11.76470588235294</v>
      </c>
      <c r="AL27" s="60">
        <f t="shared" si="133"/>
        <v>1</v>
      </c>
      <c r="AM27" s="60">
        <v>0</v>
      </c>
      <c r="AN27" s="133">
        <f t="shared" si="95"/>
        <v>0</v>
      </c>
      <c r="AO27" s="60">
        <v>1</v>
      </c>
      <c r="AP27" s="133">
        <f t="shared" si="96"/>
        <v>100</v>
      </c>
      <c r="AQ27" s="60">
        <v>0</v>
      </c>
      <c r="AR27" s="142">
        <f t="shared" si="97"/>
        <v>0</v>
      </c>
      <c r="AS27" s="60">
        <f t="shared" si="134"/>
        <v>27</v>
      </c>
      <c r="AT27" s="60">
        <v>0</v>
      </c>
      <c r="AU27" s="133">
        <f t="shared" si="98"/>
        <v>0</v>
      </c>
      <c r="AV27" s="60">
        <v>26</v>
      </c>
      <c r="AW27" s="133">
        <f t="shared" si="99"/>
        <v>96.296296296296291</v>
      </c>
      <c r="AX27" s="60">
        <v>1</v>
      </c>
      <c r="AY27" s="142">
        <f t="shared" si="100"/>
        <v>3.7037037037037033</v>
      </c>
      <c r="AZ27" s="60">
        <f t="shared" si="135"/>
        <v>18</v>
      </c>
      <c r="BA27" s="60">
        <v>5</v>
      </c>
      <c r="BB27" s="133">
        <f t="shared" si="101"/>
        <v>27.777777777777779</v>
      </c>
      <c r="BC27" s="60">
        <v>13</v>
      </c>
      <c r="BD27" s="133">
        <f t="shared" si="102"/>
        <v>72.222222222222214</v>
      </c>
      <c r="BE27" s="60">
        <v>0</v>
      </c>
      <c r="BF27" s="142">
        <f t="shared" si="103"/>
        <v>0</v>
      </c>
      <c r="BG27" s="60">
        <f t="shared" si="136"/>
        <v>13</v>
      </c>
      <c r="BH27" s="60">
        <v>0</v>
      </c>
      <c r="BI27" s="133">
        <f t="shared" si="104"/>
        <v>0</v>
      </c>
      <c r="BJ27" s="60">
        <v>12</v>
      </c>
      <c r="BK27" s="133">
        <f t="shared" si="105"/>
        <v>92.307692307692307</v>
      </c>
      <c r="BL27" s="60">
        <v>1</v>
      </c>
      <c r="BM27" s="142">
        <f t="shared" si="106"/>
        <v>7.6923076923076925</v>
      </c>
      <c r="BN27" s="60">
        <f t="shared" si="137"/>
        <v>21</v>
      </c>
      <c r="BO27" s="60">
        <v>0</v>
      </c>
      <c r="BP27" s="133">
        <f t="shared" si="107"/>
        <v>0</v>
      </c>
      <c r="BQ27" s="60">
        <v>18</v>
      </c>
      <c r="BR27" s="133">
        <f t="shared" si="108"/>
        <v>85.714285714285708</v>
      </c>
      <c r="BS27" s="60">
        <v>3</v>
      </c>
      <c r="BT27" s="142">
        <f t="shared" si="109"/>
        <v>14.285714285714285</v>
      </c>
      <c r="BU27" s="60">
        <f t="shared" si="138"/>
        <v>47</v>
      </c>
      <c r="BV27" s="60">
        <v>1</v>
      </c>
      <c r="BW27" s="133">
        <f t="shared" si="110"/>
        <v>2.1276595744680851</v>
      </c>
      <c r="BX27" s="60">
        <v>35</v>
      </c>
      <c r="BY27" s="133">
        <f t="shared" si="111"/>
        <v>74.468085106382972</v>
      </c>
      <c r="BZ27" s="60">
        <v>11</v>
      </c>
      <c r="CA27" s="142">
        <f t="shared" si="112"/>
        <v>23.404255319148938</v>
      </c>
      <c r="CB27" s="60">
        <f t="shared" si="139"/>
        <v>74</v>
      </c>
      <c r="CC27" s="60">
        <v>1</v>
      </c>
      <c r="CD27" s="133">
        <f t="shared" si="113"/>
        <v>1.3513513513513513</v>
      </c>
      <c r="CE27" s="60">
        <v>69</v>
      </c>
      <c r="CF27" s="133">
        <f t="shared" si="114"/>
        <v>93.243243243243242</v>
      </c>
      <c r="CG27" s="60">
        <v>4</v>
      </c>
      <c r="CH27" s="142">
        <f t="shared" si="115"/>
        <v>5.4054054054054053</v>
      </c>
      <c r="CI27" s="60">
        <f t="shared" si="140"/>
        <v>54</v>
      </c>
      <c r="CJ27" s="60">
        <v>4</v>
      </c>
      <c r="CK27" s="133">
        <f t="shared" si="116"/>
        <v>7.4074074074074066</v>
      </c>
      <c r="CL27" s="60">
        <v>33</v>
      </c>
      <c r="CM27" s="133">
        <f t="shared" si="117"/>
        <v>61.111111111111114</v>
      </c>
      <c r="CN27" s="60">
        <v>17</v>
      </c>
      <c r="CO27" s="142">
        <f t="shared" si="118"/>
        <v>31.481481481481481</v>
      </c>
      <c r="CP27" s="60">
        <v>35</v>
      </c>
      <c r="CQ27" s="60">
        <v>3</v>
      </c>
      <c r="CR27" s="133">
        <f t="shared" si="119"/>
        <v>8.5714285714285712</v>
      </c>
      <c r="CS27" s="60">
        <v>23</v>
      </c>
      <c r="CT27" s="133">
        <f t="shared" si="120"/>
        <v>65.714285714285708</v>
      </c>
      <c r="CU27" s="60">
        <v>9</v>
      </c>
      <c r="CV27" s="142">
        <f t="shared" si="121"/>
        <v>25.714285714285712</v>
      </c>
      <c r="CW27" s="60">
        <v>26</v>
      </c>
      <c r="CX27" s="60">
        <v>2</v>
      </c>
      <c r="CY27" s="133">
        <f t="shared" si="122"/>
        <v>7.6923076923076925</v>
      </c>
      <c r="CZ27" s="60">
        <v>0</v>
      </c>
      <c r="DA27" s="133">
        <f t="shared" si="123"/>
        <v>0</v>
      </c>
      <c r="DB27" s="60">
        <v>24</v>
      </c>
      <c r="DC27" s="142">
        <f t="shared" si="124"/>
        <v>92.307692307692307</v>
      </c>
      <c r="DD27" s="60">
        <v>15</v>
      </c>
      <c r="DE27" s="60">
        <v>1</v>
      </c>
      <c r="DF27" s="133">
        <f t="shared" si="125"/>
        <v>6.666666666666667</v>
      </c>
      <c r="DG27" s="60">
        <v>0</v>
      </c>
      <c r="DH27" s="133">
        <f t="shared" si="126"/>
        <v>0</v>
      </c>
      <c r="DI27" s="60">
        <v>14</v>
      </c>
      <c r="DJ27" s="142">
        <f t="shared" si="127"/>
        <v>93.333333333333329</v>
      </c>
      <c r="DK27" s="473"/>
    </row>
    <row r="28" spans="1:115" x14ac:dyDescent="0.2">
      <c r="A28" s="459"/>
      <c r="B28" s="461" t="s">
        <v>478</v>
      </c>
      <c r="C28" s="60">
        <f t="shared" si="128"/>
        <v>1370</v>
      </c>
      <c r="D28" s="60">
        <v>691</v>
      </c>
      <c r="E28" s="133">
        <f t="shared" si="80"/>
        <v>50.43795620437956</v>
      </c>
      <c r="F28" s="60">
        <v>664</v>
      </c>
      <c r="G28" s="133">
        <f t="shared" si="81"/>
        <v>48.467153284671532</v>
      </c>
      <c r="H28" s="60">
        <v>15</v>
      </c>
      <c r="I28" s="142">
        <f t="shared" si="82"/>
        <v>1.0948905109489051</v>
      </c>
      <c r="J28" s="60">
        <f t="shared" si="129"/>
        <v>1005</v>
      </c>
      <c r="K28" s="60">
        <v>522</v>
      </c>
      <c r="L28" s="133">
        <f t="shared" si="83"/>
        <v>51.940298507462693</v>
      </c>
      <c r="M28" s="60">
        <v>467</v>
      </c>
      <c r="N28" s="133">
        <f t="shared" si="84"/>
        <v>46.46766169154229</v>
      </c>
      <c r="O28" s="60">
        <v>16</v>
      </c>
      <c r="P28" s="142">
        <f t="shared" si="85"/>
        <v>1.5920398009950247</v>
      </c>
      <c r="Q28" s="60">
        <f t="shared" si="130"/>
        <v>1122</v>
      </c>
      <c r="R28" s="60">
        <v>655</v>
      </c>
      <c r="S28" s="133">
        <f t="shared" si="86"/>
        <v>58.377896613190728</v>
      </c>
      <c r="T28" s="60">
        <v>372</v>
      </c>
      <c r="U28" s="133">
        <f t="shared" si="87"/>
        <v>33.155080213903744</v>
      </c>
      <c r="V28" s="60">
        <v>95</v>
      </c>
      <c r="W28" s="142">
        <f t="shared" si="88"/>
        <v>8.4670231729055256</v>
      </c>
      <c r="X28" s="60">
        <f t="shared" si="131"/>
        <v>1127</v>
      </c>
      <c r="Y28" s="60">
        <v>595</v>
      </c>
      <c r="Z28" s="133">
        <f t="shared" si="89"/>
        <v>52.795031055900623</v>
      </c>
      <c r="AA28" s="60">
        <v>453</v>
      </c>
      <c r="AB28" s="133">
        <f t="shared" si="90"/>
        <v>40.195208518189887</v>
      </c>
      <c r="AC28" s="60">
        <v>79</v>
      </c>
      <c r="AD28" s="142">
        <f t="shared" si="91"/>
        <v>7.0097604259094943</v>
      </c>
      <c r="AE28" s="60">
        <f t="shared" si="132"/>
        <v>686</v>
      </c>
      <c r="AF28" s="60">
        <v>360</v>
      </c>
      <c r="AG28" s="133">
        <f t="shared" si="92"/>
        <v>52.478134110787167</v>
      </c>
      <c r="AH28" s="60">
        <v>295</v>
      </c>
      <c r="AI28" s="133">
        <f t="shared" si="93"/>
        <v>43.002915451895049</v>
      </c>
      <c r="AJ28" s="60">
        <v>31</v>
      </c>
      <c r="AK28" s="142">
        <f t="shared" si="94"/>
        <v>4.518950437317784</v>
      </c>
      <c r="AL28" s="60">
        <f t="shared" si="133"/>
        <v>613</v>
      </c>
      <c r="AM28" s="60">
        <v>307</v>
      </c>
      <c r="AN28" s="133">
        <f t="shared" si="95"/>
        <v>50.081566068515492</v>
      </c>
      <c r="AO28" s="60">
        <v>272</v>
      </c>
      <c r="AP28" s="133">
        <f t="shared" si="96"/>
        <v>44.371941272430668</v>
      </c>
      <c r="AQ28" s="60">
        <v>34</v>
      </c>
      <c r="AR28" s="142">
        <f t="shared" si="97"/>
        <v>5.5464926590538335</v>
      </c>
      <c r="AS28" s="60">
        <f t="shared" si="134"/>
        <v>774</v>
      </c>
      <c r="AT28" s="60">
        <v>389</v>
      </c>
      <c r="AU28" s="133">
        <f t="shared" si="98"/>
        <v>50.258397932816536</v>
      </c>
      <c r="AV28" s="60">
        <v>341</v>
      </c>
      <c r="AW28" s="133">
        <f t="shared" si="99"/>
        <v>44.05684754521964</v>
      </c>
      <c r="AX28" s="60">
        <v>44</v>
      </c>
      <c r="AY28" s="142">
        <f t="shared" si="100"/>
        <v>5.684754521963824</v>
      </c>
      <c r="AZ28" s="60">
        <f t="shared" si="135"/>
        <v>839</v>
      </c>
      <c r="BA28" s="60">
        <v>357</v>
      </c>
      <c r="BB28" s="133">
        <f t="shared" si="101"/>
        <v>42.550655542312278</v>
      </c>
      <c r="BC28" s="60">
        <v>398</v>
      </c>
      <c r="BD28" s="133">
        <f t="shared" si="102"/>
        <v>47.437425506555428</v>
      </c>
      <c r="BE28" s="60">
        <v>84</v>
      </c>
      <c r="BF28" s="142">
        <f t="shared" si="103"/>
        <v>10.011918951132301</v>
      </c>
      <c r="BG28" s="60">
        <f t="shared" si="136"/>
        <v>730</v>
      </c>
      <c r="BH28" s="60">
        <v>324</v>
      </c>
      <c r="BI28" s="133">
        <f t="shared" si="104"/>
        <v>44.38356164383562</v>
      </c>
      <c r="BJ28" s="60">
        <v>282</v>
      </c>
      <c r="BK28" s="133">
        <f t="shared" si="105"/>
        <v>38.630136986301373</v>
      </c>
      <c r="BL28" s="60">
        <v>124</v>
      </c>
      <c r="BM28" s="142">
        <f t="shared" si="106"/>
        <v>16.986301369863014</v>
      </c>
      <c r="BN28" s="60">
        <f t="shared" si="137"/>
        <v>978</v>
      </c>
      <c r="BO28" s="60">
        <v>317</v>
      </c>
      <c r="BP28" s="133">
        <f t="shared" si="107"/>
        <v>32.413087934560323</v>
      </c>
      <c r="BQ28" s="60">
        <v>541</v>
      </c>
      <c r="BR28" s="133">
        <f t="shared" si="108"/>
        <v>55.316973415132921</v>
      </c>
      <c r="BS28" s="60">
        <v>120</v>
      </c>
      <c r="BT28" s="142">
        <f t="shared" si="109"/>
        <v>12.269938650306749</v>
      </c>
      <c r="BU28" s="60">
        <f t="shared" si="138"/>
        <v>1012</v>
      </c>
      <c r="BV28" s="60">
        <v>330</v>
      </c>
      <c r="BW28" s="133">
        <f t="shared" si="110"/>
        <v>32.608695652173914</v>
      </c>
      <c r="BX28" s="60">
        <v>580</v>
      </c>
      <c r="BY28" s="133">
        <f t="shared" si="111"/>
        <v>57.312252964426882</v>
      </c>
      <c r="BZ28" s="60">
        <v>102</v>
      </c>
      <c r="CA28" s="142">
        <f t="shared" si="112"/>
        <v>10.079051383399209</v>
      </c>
      <c r="CB28" s="60">
        <f t="shared" si="139"/>
        <v>958</v>
      </c>
      <c r="CC28" s="60">
        <v>471</v>
      </c>
      <c r="CD28" s="133">
        <f t="shared" si="113"/>
        <v>49.164926931106471</v>
      </c>
      <c r="CE28" s="60">
        <v>406</v>
      </c>
      <c r="CF28" s="133">
        <f t="shared" si="114"/>
        <v>42.379958246346554</v>
      </c>
      <c r="CG28" s="60">
        <v>81</v>
      </c>
      <c r="CH28" s="142">
        <f t="shared" si="115"/>
        <v>8.4551148225469728</v>
      </c>
      <c r="CI28" s="60">
        <f t="shared" si="140"/>
        <v>1290</v>
      </c>
      <c r="CJ28" s="60">
        <v>533</v>
      </c>
      <c r="CK28" s="133">
        <f t="shared" si="116"/>
        <v>41.31782945736434</v>
      </c>
      <c r="CL28" s="60">
        <v>594</v>
      </c>
      <c r="CM28" s="133">
        <f t="shared" si="117"/>
        <v>46.04651162790698</v>
      </c>
      <c r="CN28" s="60">
        <v>163</v>
      </c>
      <c r="CO28" s="142">
        <f t="shared" si="118"/>
        <v>12.635658914728682</v>
      </c>
      <c r="CP28" s="60">
        <v>1615</v>
      </c>
      <c r="CQ28" s="60">
        <v>659</v>
      </c>
      <c r="CR28" s="133">
        <f t="shared" si="119"/>
        <v>40.804953560371516</v>
      </c>
      <c r="CS28" s="60">
        <v>670</v>
      </c>
      <c r="CT28" s="133">
        <f t="shared" si="120"/>
        <v>41.486068111455111</v>
      </c>
      <c r="CU28" s="60">
        <v>286</v>
      </c>
      <c r="CV28" s="142">
        <f t="shared" si="121"/>
        <v>17.708978328173373</v>
      </c>
      <c r="CW28" s="60">
        <v>1815</v>
      </c>
      <c r="CX28" s="60">
        <v>742</v>
      </c>
      <c r="CY28" s="133">
        <f t="shared" si="122"/>
        <v>40.881542699724513</v>
      </c>
      <c r="CZ28" s="60">
        <v>295</v>
      </c>
      <c r="DA28" s="133">
        <f t="shared" si="123"/>
        <v>16.253443526170798</v>
      </c>
      <c r="DB28" s="60">
        <v>778</v>
      </c>
      <c r="DC28" s="142">
        <f t="shared" si="124"/>
        <v>42.865013774104682</v>
      </c>
      <c r="DD28" s="60">
        <v>2158</v>
      </c>
      <c r="DE28" s="60">
        <v>836</v>
      </c>
      <c r="DF28" s="133">
        <f t="shared" si="125"/>
        <v>38.739573679332715</v>
      </c>
      <c r="DG28" s="60">
        <v>357</v>
      </c>
      <c r="DH28" s="133">
        <f t="shared" si="126"/>
        <v>16.54309545875811</v>
      </c>
      <c r="DI28" s="60">
        <v>965</v>
      </c>
      <c r="DJ28" s="142">
        <f t="shared" si="127"/>
        <v>44.717330861909176</v>
      </c>
      <c r="DK28" s="473"/>
    </row>
    <row r="29" spans="1:115" x14ac:dyDescent="0.2">
      <c r="A29" s="459"/>
      <c r="B29" s="461" t="s">
        <v>479</v>
      </c>
      <c r="C29" s="60">
        <f t="shared" si="128"/>
        <v>0</v>
      </c>
      <c r="D29" s="60">
        <v>0</v>
      </c>
      <c r="E29" s="133">
        <v>0</v>
      </c>
      <c r="F29" s="60">
        <v>0</v>
      </c>
      <c r="G29" s="133">
        <v>0</v>
      </c>
      <c r="H29" s="60">
        <v>0</v>
      </c>
      <c r="I29" s="142">
        <v>0</v>
      </c>
      <c r="J29" s="60">
        <v>0</v>
      </c>
      <c r="K29" s="60">
        <v>0</v>
      </c>
      <c r="L29" s="133">
        <v>0</v>
      </c>
      <c r="M29" s="60">
        <v>0</v>
      </c>
      <c r="N29" s="133">
        <v>0</v>
      </c>
      <c r="O29" s="60">
        <v>0</v>
      </c>
      <c r="P29" s="142">
        <v>0</v>
      </c>
      <c r="Q29" s="60">
        <v>0</v>
      </c>
      <c r="R29" s="60">
        <v>0</v>
      </c>
      <c r="S29" s="142">
        <v>0</v>
      </c>
      <c r="T29" s="60">
        <v>0</v>
      </c>
      <c r="U29" s="142">
        <v>0</v>
      </c>
      <c r="V29" s="60">
        <v>0</v>
      </c>
      <c r="W29" s="142">
        <v>0</v>
      </c>
      <c r="X29" s="60">
        <v>0</v>
      </c>
      <c r="Y29" s="60">
        <v>0</v>
      </c>
      <c r="Z29" s="142">
        <v>0</v>
      </c>
      <c r="AA29" s="60">
        <v>0</v>
      </c>
      <c r="AB29" s="142">
        <v>0</v>
      </c>
      <c r="AC29" s="60">
        <v>0</v>
      </c>
      <c r="AD29" s="142">
        <v>0</v>
      </c>
      <c r="AE29" s="60">
        <v>0</v>
      </c>
      <c r="AF29" s="60">
        <v>0</v>
      </c>
      <c r="AG29" s="142">
        <v>0</v>
      </c>
      <c r="AH29" s="60">
        <v>0</v>
      </c>
      <c r="AI29" s="142">
        <v>0</v>
      </c>
      <c r="AJ29" s="60">
        <v>0</v>
      </c>
      <c r="AK29" s="142">
        <v>0</v>
      </c>
      <c r="AL29" s="60">
        <v>0</v>
      </c>
      <c r="AM29" s="60">
        <v>0</v>
      </c>
      <c r="AN29" s="142">
        <v>0</v>
      </c>
      <c r="AO29" s="60">
        <v>0</v>
      </c>
      <c r="AP29" s="142">
        <v>0</v>
      </c>
      <c r="AQ29" s="60">
        <v>0</v>
      </c>
      <c r="AR29" s="142">
        <v>0</v>
      </c>
      <c r="AS29" s="60">
        <v>0</v>
      </c>
      <c r="AT29" s="60">
        <v>0</v>
      </c>
      <c r="AU29" s="142">
        <v>0</v>
      </c>
      <c r="AV29" s="60">
        <v>0</v>
      </c>
      <c r="AW29" s="142">
        <v>0</v>
      </c>
      <c r="AX29" s="60">
        <v>0</v>
      </c>
      <c r="AY29" s="142">
        <v>0</v>
      </c>
      <c r="AZ29" s="60">
        <v>0</v>
      </c>
      <c r="BA29" s="60">
        <v>0</v>
      </c>
      <c r="BB29" s="142">
        <v>0</v>
      </c>
      <c r="BC29" s="60">
        <v>0</v>
      </c>
      <c r="BD29" s="142">
        <v>0</v>
      </c>
      <c r="BE29" s="60">
        <v>0</v>
      </c>
      <c r="BF29" s="142">
        <v>0</v>
      </c>
      <c r="BG29" s="60">
        <v>0</v>
      </c>
      <c r="BH29" s="60">
        <v>0</v>
      </c>
      <c r="BI29" s="142">
        <v>0</v>
      </c>
      <c r="BJ29" s="60">
        <v>0</v>
      </c>
      <c r="BK29" s="142">
        <v>0</v>
      </c>
      <c r="BL29" s="60">
        <v>0</v>
      </c>
      <c r="BM29" s="142">
        <v>0</v>
      </c>
      <c r="BN29" s="60">
        <f t="shared" si="137"/>
        <v>0</v>
      </c>
      <c r="BO29" s="60">
        <v>0</v>
      </c>
      <c r="BP29" s="142">
        <v>0</v>
      </c>
      <c r="BQ29" s="60">
        <v>0</v>
      </c>
      <c r="BR29" s="142">
        <v>0</v>
      </c>
      <c r="BS29" s="60">
        <v>0</v>
      </c>
      <c r="BT29" s="142">
        <v>0</v>
      </c>
      <c r="BU29" s="60">
        <v>0</v>
      </c>
      <c r="BV29" s="60">
        <v>0</v>
      </c>
      <c r="BW29" s="142">
        <v>0</v>
      </c>
      <c r="BX29" s="60">
        <v>0</v>
      </c>
      <c r="BY29" s="142">
        <v>0</v>
      </c>
      <c r="BZ29" s="60">
        <v>0</v>
      </c>
      <c r="CA29" s="142">
        <v>0</v>
      </c>
      <c r="CB29" s="60">
        <v>0</v>
      </c>
      <c r="CC29" s="60">
        <v>0</v>
      </c>
      <c r="CD29" s="142">
        <v>0</v>
      </c>
      <c r="CE29" s="60">
        <v>0</v>
      </c>
      <c r="CF29" s="133">
        <v>0</v>
      </c>
      <c r="CG29" s="60">
        <v>0</v>
      </c>
      <c r="CH29" s="133">
        <v>0</v>
      </c>
      <c r="CI29" s="60">
        <v>0</v>
      </c>
      <c r="CJ29" s="60">
        <v>0</v>
      </c>
      <c r="CK29" s="133">
        <v>0</v>
      </c>
      <c r="CL29" s="60">
        <v>0</v>
      </c>
      <c r="CM29" s="133">
        <v>0</v>
      </c>
      <c r="CN29" s="60">
        <v>0</v>
      </c>
      <c r="CO29" s="133">
        <v>0</v>
      </c>
      <c r="CP29" s="133">
        <v>0</v>
      </c>
      <c r="CQ29" s="133">
        <v>0</v>
      </c>
      <c r="CR29" s="133">
        <v>0</v>
      </c>
      <c r="CS29" s="60">
        <v>0</v>
      </c>
      <c r="CT29" s="133">
        <v>0</v>
      </c>
      <c r="CU29" s="133">
        <v>0</v>
      </c>
      <c r="CV29" s="133">
        <v>0</v>
      </c>
      <c r="CW29" s="60">
        <v>0</v>
      </c>
      <c r="CX29" s="60">
        <v>0</v>
      </c>
      <c r="CY29" s="133">
        <v>0</v>
      </c>
      <c r="CZ29" s="60">
        <v>0</v>
      </c>
      <c r="DA29" s="133">
        <v>0</v>
      </c>
      <c r="DB29" s="60">
        <v>0</v>
      </c>
      <c r="DC29" s="142">
        <v>0</v>
      </c>
      <c r="DD29" s="60">
        <v>10</v>
      </c>
      <c r="DE29" s="60">
        <v>2</v>
      </c>
      <c r="DF29" s="133">
        <f t="shared" si="125"/>
        <v>20</v>
      </c>
      <c r="DG29" s="60">
        <v>0</v>
      </c>
      <c r="DH29" s="133">
        <v>0</v>
      </c>
      <c r="DI29" s="60">
        <v>8</v>
      </c>
      <c r="DJ29" s="142">
        <f t="shared" si="127"/>
        <v>80</v>
      </c>
      <c r="DK29" s="473"/>
    </row>
    <row r="30" spans="1:115" x14ac:dyDescent="0.2">
      <c r="A30" s="459"/>
      <c r="B30" s="461" t="s">
        <v>484</v>
      </c>
      <c r="C30" s="60">
        <f t="shared" si="128"/>
        <v>0</v>
      </c>
      <c r="D30" s="60">
        <v>0</v>
      </c>
      <c r="E30" s="133">
        <v>0</v>
      </c>
      <c r="F30" s="60">
        <v>0</v>
      </c>
      <c r="G30" s="133">
        <v>0</v>
      </c>
      <c r="H30" s="60">
        <v>0</v>
      </c>
      <c r="I30" s="142">
        <v>0</v>
      </c>
      <c r="J30" s="60">
        <v>0</v>
      </c>
      <c r="K30" s="60">
        <v>0</v>
      </c>
      <c r="L30" s="133">
        <v>0</v>
      </c>
      <c r="M30" s="60">
        <v>0</v>
      </c>
      <c r="N30" s="133">
        <v>0</v>
      </c>
      <c r="O30" s="60">
        <v>0</v>
      </c>
      <c r="P30" s="142">
        <v>0</v>
      </c>
      <c r="Q30" s="60">
        <v>0</v>
      </c>
      <c r="R30" s="60">
        <v>0</v>
      </c>
      <c r="S30" s="142">
        <v>0</v>
      </c>
      <c r="T30" s="60">
        <v>0</v>
      </c>
      <c r="U30" s="142">
        <v>0</v>
      </c>
      <c r="V30" s="60">
        <v>0</v>
      </c>
      <c r="W30" s="142">
        <v>0</v>
      </c>
      <c r="X30" s="60">
        <v>0</v>
      </c>
      <c r="Y30" s="60">
        <v>0</v>
      </c>
      <c r="Z30" s="142">
        <v>0</v>
      </c>
      <c r="AA30" s="60">
        <v>0</v>
      </c>
      <c r="AB30" s="142">
        <v>0</v>
      </c>
      <c r="AC30" s="60">
        <v>0</v>
      </c>
      <c r="AD30" s="142">
        <v>0</v>
      </c>
      <c r="AE30" s="60">
        <v>0</v>
      </c>
      <c r="AF30" s="60">
        <v>0</v>
      </c>
      <c r="AG30" s="142">
        <v>0</v>
      </c>
      <c r="AH30" s="60">
        <v>0</v>
      </c>
      <c r="AI30" s="142">
        <v>0</v>
      </c>
      <c r="AJ30" s="60">
        <v>0</v>
      </c>
      <c r="AK30" s="142">
        <v>0</v>
      </c>
      <c r="AL30" s="60">
        <v>0</v>
      </c>
      <c r="AM30" s="60">
        <v>0</v>
      </c>
      <c r="AN30" s="142">
        <v>0</v>
      </c>
      <c r="AO30" s="60">
        <v>0</v>
      </c>
      <c r="AP30" s="142">
        <v>0</v>
      </c>
      <c r="AQ30" s="60">
        <v>0</v>
      </c>
      <c r="AR30" s="142">
        <v>0</v>
      </c>
      <c r="AS30" s="60">
        <v>0</v>
      </c>
      <c r="AT30" s="60">
        <v>0</v>
      </c>
      <c r="AU30" s="142">
        <v>0</v>
      </c>
      <c r="AV30" s="60">
        <v>0</v>
      </c>
      <c r="AW30" s="142">
        <v>0</v>
      </c>
      <c r="AX30" s="60">
        <v>0</v>
      </c>
      <c r="AY30" s="142">
        <v>0</v>
      </c>
      <c r="AZ30" s="60">
        <v>0</v>
      </c>
      <c r="BA30" s="60">
        <v>0</v>
      </c>
      <c r="BB30" s="142">
        <v>0</v>
      </c>
      <c r="BC30" s="60">
        <v>0</v>
      </c>
      <c r="BD30" s="142">
        <v>0</v>
      </c>
      <c r="BE30" s="60">
        <v>0</v>
      </c>
      <c r="BF30" s="142">
        <v>0</v>
      </c>
      <c r="BG30" s="60">
        <v>0</v>
      </c>
      <c r="BH30" s="60">
        <v>0</v>
      </c>
      <c r="BI30" s="142">
        <v>0</v>
      </c>
      <c r="BJ30" s="60">
        <v>0</v>
      </c>
      <c r="BK30" s="142">
        <v>0</v>
      </c>
      <c r="BL30" s="60">
        <v>0</v>
      </c>
      <c r="BM30" s="142">
        <v>0</v>
      </c>
      <c r="BN30" s="60">
        <f t="shared" si="137"/>
        <v>0</v>
      </c>
      <c r="BO30" s="60">
        <v>0</v>
      </c>
      <c r="BP30" s="142">
        <v>0</v>
      </c>
      <c r="BQ30" s="60">
        <v>0</v>
      </c>
      <c r="BR30" s="142">
        <v>0</v>
      </c>
      <c r="BS30" s="60">
        <v>0</v>
      </c>
      <c r="BT30" s="142">
        <v>0</v>
      </c>
      <c r="BU30" s="60">
        <v>0</v>
      </c>
      <c r="BV30" s="60">
        <v>0</v>
      </c>
      <c r="BW30" s="142">
        <v>0</v>
      </c>
      <c r="BX30" s="60">
        <v>0</v>
      </c>
      <c r="BY30" s="142">
        <v>0</v>
      </c>
      <c r="BZ30" s="60">
        <v>0</v>
      </c>
      <c r="CA30" s="142">
        <v>0</v>
      </c>
      <c r="CB30" s="60">
        <v>0</v>
      </c>
      <c r="CC30" s="60">
        <v>0</v>
      </c>
      <c r="CD30" s="142">
        <v>0</v>
      </c>
      <c r="CE30" s="60">
        <v>0</v>
      </c>
      <c r="CF30" s="133">
        <v>0</v>
      </c>
      <c r="CG30" s="60">
        <v>0</v>
      </c>
      <c r="CH30" s="133">
        <v>0</v>
      </c>
      <c r="CI30" s="60">
        <v>0</v>
      </c>
      <c r="CJ30" s="60">
        <v>0</v>
      </c>
      <c r="CK30" s="133">
        <v>0</v>
      </c>
      <c r="CL30" s="60">
        <v>0</v>
      </c>
      <c r="CM30" s="133">
        <v>0</v>
      </c>
      <c r="CN30" s="60">
        <v>0</v>
      </c>
      <c r="CO30" s="133">
        <v>0</v>
      </c>
      <c r="CP30" s="133">
        <v>0</v>
      </c>
      <c r="CQ30" s="133">
        <v>0</v>
      </c>
      <c r="CR30" s="133">
        <v>0</v>
      </c>
      <c r="CS30" s="60">
        <v>0</v>
      </c>
      <c r="CT30" s="133">
        <v>0</v>
      </c>
      <c r="CU30" s="133">
        <v>0</v>
      </c>
      <c r="CV30" s="133">
        <v>0</v>
      </c>
      <c r="CW30" s="60">
        <v>133</v>
      </c>
      <c r="CX30" s="60">
        <v>19</v>
      </c>
      <c r="CY30" s="133">
        <f t="shared" ref="CY30" si="141">CX30/CW30*100</f>
        <v>14.285714285714285</v>
      </c>
      <c r="CZ30" s="60">
        <v>23</v>
      </c>
      <c r="DA30" s="133">
        <f t="shared" ref="DA30" si="142">CZ30/CW30*100</f>
        <v>17.293233082706767</v>
      </c>
      <c r="DB30" s="60">
        <v>91</v>
      </c>
      <c r="DC30" s="142">
        <f t="shared" ref="DC30" si="143">DB30/CW30*100</f>
        <v>68.421052631578945</v>
      </c>
      <c r="DD30" s="60">
        <v>158</v>
      </c>
      <c r="DE30" s="60">
        <v>28</v>
      </c>
      <c r="DF30" s="133">
        <f t="shared" si="125"/>
        <v>17.721518987341771</v>
      </c>
      <c r="DG30" s="60">
        <v>36</v>
      </c>
      <c r="DH30" s="133">
        <f t="shared" ref="DH30" si="144">DG30/DD30*100</f>
        <v>22.784810126582279</v>
      </c>
      <c r="DI30" s="60">
        <v>94</v>
      </c>
      <c r="DJ30" s="142">
        <f t="shared" si="127"/>
        <v>59.493670886075947</v>
      </c>
      <c r="DK30" s="473"/>
    </row>
    <row r="31" spans="1:115" x14ac:dyDescent="0.2">
      <c r="A31" s="459"/>
      <c r="B31" s="478" t="s">
        <v>485</v>
      </c>
      <c r="C31" s="146">
        <f t="shared" si="128"/>
        <v>0</v>
      </c>
      <c r="D31" s="146">
        <v>0</v>
      </c>
      <c r="E31" s="151">
        <v>0</v>
      </c>
      <c r="F31" s="146">
        <v>0</v>
      </c>
      <c r="G31" s="151">
        <v>0</v>
      </c>
      <c r="H31" s="146">
        <v>0</v>
      </c>
      <c r="I31" s="152">
        <v>0</v>
      </c>
      <c r="J31" s="146">
        <v>0</v>
      </c>
      <c r="K31" s="146">
        <v>0</v>
      </c>
      <c r="L31" s="151">
        <v>0</v>
      </c>
      <c r="M31" s="146">
        <v>0</v>
      </c>
      <c r="N31" s="151">
        <v>0</v>
      </c>
      <c r="O31" s="146">
        <v>0</v>
      </c>
      <c r="P31" s="152">
        <v>0</v>
      </c>
      <c r="Q31" s="146">
        <v>0</v>
      </c>
      <c r="R31" s="146">
        <v>0</v>
      </c>
      <c r="S31" s="152">
        <v>0</v>
      </c>
      <c r="T31" s="146">
        <v>0</v>
      </c>
      <c r="U31" s="152">
        <v>0</v>
      </c>
      <c r="V31" s="146">
        <v>0</v>
      </c>
      <c r="W31" s="152">
        <v>0</v>
      </c>
      <c r="X31" s="146">
        <v>0</v>
      </c>
      <c r="Y31" s="146">
        <v>0</v>
      </c>
      <c r="Z31" s="152">
        <v>0</v>
      </c>
      <c r="AA31" s="146">
        <v>0</v>
      </c>
      <c r="AB31" s="152">
        <v>0</v>
      </c>
      <c r="AC31" s="153">
        <v>0</v>
      </c>
      <c r="AD31" s="152">
        <v>0</v>
      </c>
      <c r="AE31" s="146">
        <v>0</v>
      </c>
      <c r="AF31" s="146">
        <v>0</v>
      </c>
      <c r="AG31" s="152">
        <v>0</v>
      </c>
      <c r="AH31" s="146">
        <v>0</v>
      </c>
      <c r="AI31" s="152">
        <v>0</v>
      </c>
      <c r="AJ31" s="146">
        <v>0</v>
      </c>
      <c r="AK31" s="152">
        <v>0</v>
      </c>
      <c r="AL31" s="146">
        <v>0</v>
      </c>
      <c r="AM31" s="146">
        <v>0</v>
      </c>
      <c r="AN31" s="152">
        <v>0</v>
      </c>
      <c r="AO31" s="151">
        <v>0</v>
      </c>
      <c r="AP31" s="152">
        <v>0</v>
      </c>
      <c r="AQ31" s="146">
        <v>0</v>
      </c>
      <c r="AR31" s="152">
        <v>0</v>
      </c>
      <c r="AS31" s="146">
        <v>0</v>
      </c>
      <c r="AT31" s="146">
        <v>0</v>
      </c>
      <c r="AU31" s="152">
        <v>0</v>
      </c>
      <c r="AV31" s="146">
        <v>0</v>
      </c>
      <c r="AW31" s="152">
        <v>0</v>
      </c>
      <c r="AX31" s="146">
        <v>0</v>
      </c>
      <c r="AY31" s="152">
        <v>0</v>
      </c>
      <c r="AZ31" s="146">
        <v>0</v>
      </c>
      <c r="BA31" s="146">
        <v>0</v>
      </c>
      <c r="BB31" s="152">
        <v>0</v>
      </c>
      <c r="BC31" s="146">
        <v>0</v>
      </c>
      <c r="BD31" s="152">
        <v>0</v>
      </c>
      <c r="BE31" s="146">
        <v>0</v>
      </c>
      <c r="BF31" s="152">
        <v>0</v>
      </c>
      <c r="BG31" s="146">
        <v>0</v>
      </c>
      <c r="BH31" s="146">
        <v>0</v>
      </c>
      <c r="BI31" s="152">
        <v>0</v>
      </c>
      <c r="BJ31" s="146">
        <v>0</v>
      </c>
      <c r="BK31" s="152">
        <v>0</v>
      </c>
      <c r="BL31" s="146">
        <v>0</v>
      </c>
      <c r="BM31" s="152">
        <v>0</v>
      </c>
      <c r="BN31" s="146">
        <f t="shared" si="137"/>
        <v>0</v>
      </c>
      <c r="BO31" s="146">
        <v>0</v>
      </c>
      <c r="BP31" s="152">
        <v>0</v>
      </c>
      <c r="BQ31" s="146">
        <v>0</v>
      </c>
      <c r="BR31" s="152">
        <v>0</v>
      </c>
      <c r="BS31" s="146">
        <v>0</v>
      </c>
      <c r="BT31" s="152">
        <v>0</v>
      </c>
      <c r="BU31" s="146">
        <v>0</v>
      </c>
      <c r="BV31" s="146">
        <v>0</v>
      </c>
      <c r="BW31" s="152">
        <v>0</v>
      </c>
      <c r="BX31" s="146">
        <v>0</v>
      </c>
      <c r="BY31" s="152">
        <v>0</v>
      </c>
      <c r="BZ31" s="146">
        <v>0</v>
      </c>
      <c r="CA31" s="152">
        <v>0</v>
      </c>
      <c r="CB31" s="146">
        <v>0</v>
      </c>
      <c r="CC31" s="146">
        <v>0</v>
      </c>
      <c r="CD31" s="152">
        <v>0</v>
      </c>
      <c r="CE31" s="146">
        <v>0</v>
      </c>
      <c r="CF31" s="151">
        <v>0</v>
      </c>
      <c r="CG31" s="146">
        <v>0</v>
      </c>
      <c r="CH31" s="151">
        <v>0</v>
      </c>
      <c r="CI31" s="146">
        <v>0</v>
      </c>
      <c r="CJ31" s="146">
        <v>0</v>
      </c>
      <c r="CK31" s="151">
        <v>0</v>
      </c>
      <c r="CL31" s="146">
        <v>0</v>
      </c>
      <c r="CM31" s="151">
        <v>0</v>
      </c>
      <c r="CN31" s="146">
        <v>0</v>
      </c>
      <c r="CO31" s="151">
        <v>0</v>
      </c>
      <c r="CP31" s="146">
        <v>0</v>
      </c>
      <c r="CQ31" s="146">
        <v>0</v>
      </c>
      <c r="CR31" s="151">
        <v>0</v>
      </c>
      <c r="CS31" s="146">
        <v>0</v>
      </c>
      <c r="CT31" s="151">
        <v>0</v>
      </c>
      <c r="CU31" s="146">
        <v>0</v>
      </c>
      <c r="CV31" s="151">
        <v>0</v>
      </c>
      <c r="CW31" s="146">
        <v>0</v>
      </c>
      <c r="CX31" s="146">
        <v>0</v>
      </c>
      <c r="CY31" s="151">
        <v>0</v>
      </c>
      <c r="CZ31" s="146">
        <v>0</v>
      </c>
      <c r="DA31" s="151">
        <v>0</v>
      </c>
      <c r="DB31" s="146">
        <v>0</v>
      </c>
      <c r="DC31" s="152">
        <v>0</v>
      </c>
      <c r="DD31" s="146">
        <v>0</v>
      </c>
      <c r="DE31" s="146">
        <v>0</v>
      </c>
      <c r="DF31" s="151">
        <v>0</v>
      </c>
      <c r="DG31" s="146">
        <v>0</v>
      </c>
      <c r="DH31" s="151">
        <v>0</v>
      </c>
      <c r="DI31" s="146">
        <v>0</v>
      </c>
      <c r="DJ31" s="152">
        <v>0</v>
      </c>
      <c r="DK31" s="473"/>
    </row>
    <row r="32" spans="1:115" x14ac:dyDescent="0.2">
      <c r="A32" s="470" t="s">
        <v>340</v>
      </c>
      <c r="B32" s="476" t="s">
        <v>2</v>
      </c>
      <c r="C32" s="472">
        <f>SUM(C33:C44)</f>
        <v>0</v>
      </c>
      <c r="D32" s="472">
        <f>SUM(D33:D44)</f>
        <v>0</v>
      </c>
      <c r="E32" s="139">
        <v>0</v>
      </c>
      <c r="F32" s="472">
        <f>SUM(F33:F44)</f>
        <v>0</v>
      </c>
      <c r="G32" s="139">
        <v>0</v>
      </c>
      <c r="H32" s="472">
        <f>SUM(H33:H44)</f>
        <v>0</v>
      </c>
      <c r="I32" s="139">
        <v>0</v>
      </c>
      <c r="J32" s="147">
        <v>0</v>
      </c>
      <c r="K32" s="477">
        <f>SUM(K33:K41)</f>
        <v>0</v>
      </c>
      <c r="L32" s="472">
        <f>SUM(L33:L44)</f>
        <v>0</v>
      </c>
      <c r="M32" s="139">
        <v>0</v>
      </c>
      <c r="N32" s="472">
        <f>SUM(N33:N44)</f>
        <v>0</v>
      </c>
      <c r="O32" s="139">
        <v>0</v>
      </c>
      <c r="P32" s="472">
        <f>SUM(P33:P44)</f>
        <v>0</v>
      </c>
      <c r="Q32" s="147">
        <f>SUM(Q33:Q42)</f>
        <v>0</v>
      </c>
      <c r="R32" s="139">
        <v>0</v>
      </c>
      <c r="S32" s="472">
        <f>SUM(S33:S44)</f>
        <v>0</v>
      </c>
      <c r="T32" s="139">
        <v>0</v>
      </c>
      <c r="U32" s="472">
        <f>SUM(U33:U44)</f>
        <v>0</v>
      </c>
      <c r="V32" s="139">
        <v>0</v>
      </c>
      <c r="W32" s="472">
        <f>SUM(W33:W44)</f>
        <v>0</v>
      </c>
      <c r="X32" s="147">
        <f>SUM(X33:X42)</f>
        <v>0</v>
      </c>
      <c r="Y32" s="139">
        <v>0</v>
      </c>
      <c r="Z32" s="472">
        <f>SUM(Z33:Z44)</f>
        <v>0</v>
      </c>
      <c r="AA32" s="139">
        <v>0</v>
      </c>
      <c r="AB32" s="472">
        <f>SUM(AB33:AB44)</f>
        <v>0</v>
      </c>
      <c r="AC32" s="139">
        <v>0</v>
      </c>
      <c r="AD32" s="472">
        <f>SUM(AD33:AD44)</f>
        <v>0</v>
      </c>
      <c r="AE32" s="147">
        <f>SUM(AE33:AE42)</f>
        <v>0</v>
      </c>
      <c r="AF32" s="139">
        <v>0</v>
      </c>
      <c r="AG32" s="472">
        <f>SUM(AG33:AG44)</f>
        <v>0</v>
      </c>
      <c r="AH32" s="139">
        <v>0</v>
      </c>
      <c r="AI32" s="472">
        <f>SUM(AI33:AI44)</f>
        <v>0</v>
      </c>
      <c r="AJ32" s="139">
        <v>0</v>
      </c>
      <c r="AK32" s="472">
        <f>SUM(AK33:AK44)</f>
        <v>0</v>
      </c>
      <c r="AL32" s="147">
        <f>SUM(AL33:AL42)</f>
        <v>0</v>
      </c>
      <c r="AM32" s="139">
        <v>0</v>
      </c>
      <c r="AN32" s="472">
        <f>SUM(AN33:AN44)</f>
        <v>0</v>
      </c>
      <c r="AO32" s="139">
        <v>0</v>
      </c>
      <c r="AP32" s="472">
        <f>SUM(AP33:AP44)</f>
        <v>0</v>
      </c>
      <c r="AQ32" s="139">
        <v>0</v>
      </c>
      <c r="AR32" s="472">
        <f>SUM(AR33:AR44)</f>
        <v>0</v>
      </c>
      <c r="AS32" s="147">
        <f>SUM(AS33:AS42)</f>
        <v>0</v>
      </c>
      <c r="AT32" s="139">
        <v>0</v>
      </c>
      <c r="AU32" s="472">
        <f>SUM(AU33:AU44)</f>
        <v>0</v>
      </c>
      <c r="AV32" s="139">
        <v>0</v>
      </c>
      <c r="AW32" s="472">
        <f>SUM(AW33:AW44)</f>
        <v>0</v>
      </c>
      <c r="AX32" s="139">
        <v>0</v>
      </c>
      <c r="AY32" s="472">
        <f>SUM(AY33:AY44)</f>
        <v>0</v>
      </c>
      <c r="AZ32" s="147">
        <f>SUM(AZ33:AZ42)</f>
        <v>0</v>
      </c>
      <c r="BA32" s="139">
        <v>0</v>
      </c>
      <c r="BB32" s="472">
        <f>SUM(BB33:BB44)</f>
        <v>0</v>
      </c>
      <c r="BC32" s="139">
        <v>0</v>
      </c>
      <c r="BD32" s="472">
        <f>SUM(BD33:BD44)</f>
        <v>0</v>
      </c>
      <c r="BE32" s="139">
        <v>0</v>
      </c>
      <c r="BF32" s="472">
        <f>SUM(BF33:BF44)</f>
        <v>0</v>
      </c>
      <c r="BG32" s="147">
        <f>SUM(AZ33:AZ42)</f>
        <v>0</v>
      </c>
      <c r="BH32" s="139">
        <v>0</v>
      </c>
      <c r="BI32" s="472">
        <f>SUM(BI33:BI44)</f>
        <v>0</v>
      </c>
      <c r="BJ32" s="139">
        <v>0</v>
      </c>
      <c r="BK32" s="472">
        <f>SUM(BK33:BK44)</f>
        <v>0</v>
      </c>
      <c r="BL32" s="139">
        <v>0</v>
      </c>
      <c r="BM32" s="472">
        <f>SUM(BM33:BM44)</f>
        <v>0</v>
      </c>
      <c r="BN32" s="147">
        <f>SUM(BN33:BN42)</f>
        <v>852</v>
      </c>
      <c r="BO32" s="477">
        <f>SUM(BO33:BO42)</f>
        <v>4</v>
      </c>
      <c r="BP32" s="139">
        <f t="shared" ref="BP32:BP39" si="145">BO32/BN32*100</f>
        <v>0.46948356807511737</v>
      </c>
      <c r="BQ32" s="149">
        <f>SUM(BQ33:BQ42)</f>
        <v>848</v>
      </c>
      <c r="BR32" s="139">
        <f t="shared" ref="BR32:BR39" si="146">BQ32/BN32*100</f>
        <v>99.53051643192488</v>
      </c>
      <c r="BS32" s="149">
        <f>SUM(BS33:BS42)</f>
        <v>128</v>
      </c>
      <c r="BT32" s="141">
        <f t="shared" ref="BT32:BT39" si="147">BS32/BN32*100</f>
        <v>15.023474178403756</v>
      </c>
      <c r="BU32" s="147">
        <f>SUM(BU33:BU42)</f>
        <v>1467</v>
      </c>
      <c r="BV32" s="477">
        <f>SUM(BV33:BV42)</f>
        <v>30</v>
      </c>
      <c r="BW32" s="154">
        <f t="shared" ref="BW32:BW39" si="148">BV32/BU32*100</f>
        <v>2.0449897750511248</v>
      </c>
      <c r="BX32" s="477">
        <f>SUM(BX33:BX42)</f>
        <v>1234</v>
      </c>
      <c r="BY32" s="139">
        <f t="shared" ref="BY32:BY39" si="149">BX32/BU32*100</f>
        <v>84.117246080436274</v>
      </c>
      <c r="BZ32" s="149">
        <f>SUM(BZ33:BZ42)</f>
        <v>203</v>
      </c>
      <c r="CA32" s="141">
        <f t="shared" ref="CA32:CA39" si="150">BZ32/BU32*100</f>
        <v>13.83776414451261</v>
      </c>
      <c r="CB32" s="147">
        <f>SUM(CB33:CB42)</f>
        <v>1891</v>
      </c>
      <c r="CC32" s="147">
        <f>SUM(CC33:CC42)</f>
        <v>413</v>
      </c>
      <c r="CD32" s="154">
        <f t="shared" ref="CD32:CD37" si="151">CC32/CB32*100</f>
        <v>21.840296139608672</v>
      </c>
      <c r="CE32" s="147">
        <f>SUM(CE33:CE42)</f>
        <v>1281</v>
      </c>
      <c r="CF32" s="139">
        <f t="shared" ref="CF32:CF37" si="152">CE32/CB32*100</f>
        <v>67.741935483870961</v>
      </c>
      <c r="CG32" s="149">
        <f>SUM(CG33:CG42)</f>
        <v>197</v>
      </c>
      <c r="CH32" s="141">
        <f t="shared" ref="CH32:CH37" si="153">CG32/CB32*100</f>
        <v>10.41776837652036</v>
      </c>
      <c r="CI32" s="147">
        <f>SUM(CI33:CI42)</f>
        <v>1682</v>
      </c>
      <c r="CJ32" s="147">
        <f>SUM(CJ33:CJ42)</f>
        <v>32</v>
      </c>
      <c r="CK32" s="154">
        <f t="shared" ref="CK32:CK39" si="154">CJ32/CI32*100</f>
        <v>1.9024970273483945</v>
      </c>
      <c r="CL32" s="147">
        <f>SUM(CL33:CL42)</f>
        <v>1357</v>
      </c>
      <c r="CM32" s="139">
        <f t="shared" ref="CM32:CM39" si="155">CL32/CI32*100</f>
        <v>80.677764565992874</v>
      </c>
      <c r="CN32" s="149">
        <f>SUM(CN33:CN42)</f>
        <v>293</v>
      </c>
      <c r="CO32" s="141">
        <f t="shared" ref="CO32:CO39" si="156">CN32/CI32*100</f>
        <v>17.419738406658738</v>
      </c>
      <c r="CP32" s="147">
        <f>SUM(CP33:CP42)</f>
        <v>1361</v>
      </c>
      <c r="CQ32" s="147">
        <f>SUM(CQ33:CQ42)</f>
        <v>14</v>
      </c>
      <c r="CR32" s="154">
        <f t="shared" ref="CR32:CR39" si="157">CQ32/CP32*100</f>
        <v>1.0286554004408524</v>
      </c>
      <c r="CS32" s="147">
        <f>SUM(CS33:CS42)</f>
        <v>179</v>
      </c>
      <c r="CT32" s="139">
        <f t="shared" ref="CT32:CT39" si="158">CS32/CP32*100</f>
        <v>13.152094048493753</v>
      </c>
      <c r="CU32" s="149">
        <f>SUM(CU33:CU42)</f>
        <v>1168</v>
      </c>
      <c r="CV32" s="141">
        <f t="shared" ref="CV32:CV39" si="159">CU32/CP32*100</f>
        <v>85.819250551065394</v>
      </c>
      <c r="CW32" s="147">
        <f>SUM(CW33:CW42)</f>
        <v>1478</v>
      </c>
      <c r="CX32" s="147">
        <f>SUM(CX33:CX42)</f>
        <v>45</v>
      </c>
      <c r="CY32" s="154">
        <f t="shared" ref="CY32:CY39" si="160">CX32/CW32*100</f>
        <v>3.0446549391069015</v>
      </c>
      <c r="CZ32" s="147">
        <f>SUM(CZ33:CZ44)</f>
        <v>265</v>
      </c>
      <c r="DA32" s="139">
        <f t="shared" ref="DA32:DA39" si="161">CZ32/CW32*100</f>
        <v>17.929634641407308</v>
      </c>
      <c r="DB32" s="149">
        <f>SUM(DB33:DB42)</f>
        <v>1168</v>
      </c>
      <c r="DC32" s="141">
        <f t="shared" ref="DC32:DC39" si="162">DB32/CW32*100</f>
        <v>79.02571041948579</v>
      </c>
      <c r="DD32" s="147">
        <f>SUM(DD33:DD44)</f>
        <v>2888</v>
      </c>
      <c r="DE32" s="147">
        <f>SUM(DE33:DE44)</f>
        <v>24</v>
      </c>
      <c r="DF32" s="154">
        <f t="shared" ref="DF32:DF39" si="163">DE32/DD32*100</f>
        <v>0.8310249307479225</v>
      </c>
      <c r="DG32" s="147">
        <f>SUM(DG33:DG44)</f>
        <v>376</v>
      </c>
      <c r="DH32" s="139">
        <f t="shared" ref="DH32:DH39" si="164">DG32/DD32*100</f>
        <v>13.019390581717452</v>
      </c>
      <c r="DI32" s="147">
        <f>SUM(DI33:DI44)</f>
        <v>2488</v>
      </c>
      <c r="DJ32" s="141">
        <f t="shared" ref="DJ32:DJ39" si="165">DI32/DD32*100</f>
        <v>86.149584487534625</v>
      </c>
      <c r="DK32" s="473"/>
    </row>
    <row r="33" spans="1:115" x14ac:dyDescent="0.2">
      <c r="A33" s="459"/>
      <c r="B33" s="461" t="s">
        <v>470</v>
      </c>
      <c r="C33" s="60">
        <v>0</v>
      </c>
      <c r="D33" s="60">
        <v>0</v>
      </c>
      <c r="E33" s="133">
        <v>0</v>
      </c>
      <c r="F33" s="60">
        <v>0</v>
      </c>
      <c r="G33" s="133">
        <v>0</v>
      </c>
      <c r="H33" s="60">
        <v>0</v>
      </c>
      <c r="I33" s="133">
        <v>0</v>
      </c>
      <c r="J33" s="60">
        <v>0</v>
      </c>
      <c r="K33" s="133">
        <v>0</v>
      </c>
      <c r="L33" s="60">
        <v>0</v>
      </c>
      <c r="M33" s="133">
        <v>0</v>
      </c>
      <c r="N33" s="60">
        <v>0</v>
      </c>
      <c r="O33" s="133">
        <v>0</v>
      </c>
      <c r="P33" s="60">
        <v>0</v>
      </c>
      <c r="Q33" s="60">
        <f t="shared" ref="Q33:Q41" si="166">R33+T33+V33</f>
        <v>0</v>
      </c>
      <c r="R33" s="133">
        <v>0</v>
      </c>
      <c r="S33" s="60">
        <v>0</v>
      </c>
      <c r="T33" s="133">
        <v>0</v>
      </c>
      <c r="U33" s="60">
        <v>0</v>
      </c>
      <c r="V33" s="133">
        <v>0</v>
      </c>
      <c r="W33" s="60">
        <v>0</v>
      </c>
      <c r="X33" s="60">
        <f t="shared" ref="X33:X41" si="167">Y33+AA33+AC33</f>
        <v>0</v>
      </c>
      <c r="Y33" s="133">
        <v>0</v>
      </c>
      <c r="Z33" s="60">
        <v>0</v>
      </c>
      <c r="AA33" s="133">
        <v>0</v>
      </c>
      <c r="AB33" s="60">
        <v>0</v>
      </c>
      <c r="AC33" s="133">
        <v>0</v>
      </c>
      <c r="AD33" s="60">
        <v>0</v>
      </c>
      <c r="AE33" s="60">
        <f t="shared" ref="AE33:AE41" si="168">AF33+AH33+AJ33</f>
        <v>0</v>
      </c>
      <c r="AF33" s="133">
        <v>0</v>
      </c>
      <c r="AG33" s="60">
        <v>0</v>
      </c>
      <c r="AH33" s="133">
        <v>0</v>
      </c>
      <c r="AI33" s="60">
        <v>0</v>
      </c>
      <c r="AJ33" s="133">
        <v>0</v>
      </c>
      <c r="AK33" s="60">
        <v>0</v>
      </c>
      <c r="AL33" s="60">
        <f t="shared" ref="AL33:AL41" si="169">AM33+AO33+AQ33</f>
        <v>0</v>
      </c>
      <c r="AM33" s="133">
        <v>0</v>
      </c>
      <c r="AN33" s="60">
        <v>0</v>
      </c>
      <c r="AO33" s="133">
        <v>0</v>
      </c>
      <c r="AP33" s="60">
        <v>0</v>
      </c>
      <c r="AQ33" s="133">
        <v>0</v>
      </c>
      <c r="AR33" s="60">
        <v>0</v>
      </c>
      <c r="AS33" s="60">
        <f t="shared" ref="AS33:AS41" si="170">AT33+AV33+AX33</f>
        <v>0</v>
      </c>
      <c r="AT33" s="133">
        <v>0</v>
      </c>
      <c r="AU33" s="60">
        <v>0</v>
      </c>
      <c r="AV33" s="133">
        <v>0</v>
      </c>
      <c r="AW33" s="60">
        <v>0</v>
      </c>
      <c r="AX33" s="133">
        <v>0</v>
      </c>
      <c r="AY33" s="60">
        <v>0</v>
      </c>
      <c r="AZ33" s="60">
        <f t="shared" ref="AZ33:AZ41" si="171">BA33+BC33+BE33</f>
        <v>0</v>
      </c>
      <c r="BA33" s="133">
        <v>0</v>
      </c>
      <c r="BB33" s="60">
        <v>0</v>
      </c>
      <c r="BC33" s="133">
        <v>0</v>
      </c>
      <c r="BD33" s="60">
        <v>0</v>
      </c>
      <c r="BE33" s="133">
        <v>0</v>
      </c>
      <c r="BF33" s="60">
        <v>0</v>
      </c>
      <c r="BG33" s="133">
        <v>0</v>
      </c>
      <c r="BH33" s="133">
        <v>0</v>
      </c>
      <c r="BI33" s="60">
        <v>0</v>
      </c>
      <c r="BJ33" s="133">
        <v>0</v>
      </c>
      <c r="BK33" s="60">
        <v>0</v>
      </c>
      <c r="BL33" s="133">
        <v>0</v>
      </c>
      <c r="BM33" s="60">
        <v>0</v>
      </c>
      <c r="BN33" s="60">
        <v>475</v>
      </c>
      <c r="BO33" s="143">
        <v>3</v>
      </c>
      <c r="BP33" s="133">
        <f t="shared" si="145"/>
        <v>0.63157894736842102</v>
      </c>
      <c r="BQ33" s="143">
        <v>472</v>
      </c>
      <c r="BR33" s="133">
        <f t="shared" si="146"/>
        <v>99.368421052631589</v>
      </c>
      <c r="BS33" s="60">
        <v>56</v>
      </c>
      <c r="BT33" s="142">
        <f t="shared" si="147"/>
        <v>11.789473684210526</v>
      </c>
      <c r="BU33" s="60">
        <f>BV33+BX33+BZ33</f>
        <v>871</v>
      </c>
      <c r="BV33" s="143">
        <v>5</v>
      </c>
      <c r="BW33" s="133">
        <f t="shared" si="148"/>
        <v>0.57405281285878307</v>
      </c>
      <c r="BX33" s="143">
        <v>740</v>
      </c>
      <c r="BY33" s="133">
        <f t="shared" si="149"/>
        <v>84.959816303099885</v>
      </c>
      <c r="BZ33" s="133">
        <v>126</v>
      </c>
      <c r="CA33" s="142">
        <f t="shared" si="150"/>
        <v>14.466130884041331</v>
      </c>
      <c r="CB33" s="60">
        <f>CC33+CE33+CG33</f>
        <v>959</v>
      </c>
      <c r="CC33" s="143">
        <v>196</v>
      </c>
      <c r="CD33" s="133">
        <f t="shared" si="151"/>
        <v>20.437956204379564</v>
      </c>
      <c r="CE33" s="143">
        <v>656</v>
      </c>
      <c r="CF33" s="133">
        <f t="shared" si="152"/>
        <v>68.404588112617319</v>
      </c>
      <c r="CG33" s="133">
        <v>107</v>
      </c>
      <c r="CH33" s="142">
        <f t="shared" si="153"/>
        <v>11.157455683003128</v>
      </c>
      <c r="CI33" s="60">
        <f>CJ33+CL33+CN33</f>
        <v>639</v>
      </c>
      <c r="CJ33" s="143">
        <v>11</v>
      </c>
      <c r="CK33" s="133">
        <f t="shared" si="154"/>
        <v>1.7214397496087637</v>
      </c>
      <c r="CL33" s="143">
        <v>532</v>
      </c>
      <c r="CM33" s="133">
        <f t="shared" si="155"/>
        <v>83.255086071987478</v>
      </c>
      <c r="CN33" s="133">
        <v>96</v>
      </c>
      <c r="CO33" s="142">
        <f t="shared" si="156"/>
        <v>15.023474178403756</v>
      </c>
      <c r="CP33" s="60">
        <v>517</v>
      </c>
      <c r="CQ33" s="143">
        <v>11</v>
      </c>
      <c r="CR33" s="133">
        <f t="shared" si="157"/>
        <v>2.1276595744680851</v>
      </c>
      <c r="CS33" s="143">
        <v>84</v>
      </c>
      <c r="CT33" s="133">
        <f t="shared" si="158"/>
        <v>16.247582205029012</v>
      </c>
      <c r="CU33" s="5">
        <v>422</v>
      </c>
      <c r="CV33" s="142">
        <f t="shared" si="159"/>
        <v>81.624758220502898</v>
      </c>
      <c r="CW33" s="60">
        <v>575</v>
      </c>
      <c r="CX33" s="143">
        <v>41</v>
      </c>
      <c r="CY33" s="133">
        <f t="shared" si="160"/>
        <v>7.1304347826086953</v>
      </c>
      <c r="CZ33" s="143">
        <v>78</v>
      </c>
      <c r="DA33" s="133">
        <f t="shared" si="161"/>
        <v>13.565217391304349</v>
      </c>
      <c r="DB33" s="5">
        <v>456</v>
      </c>
      <c r="DC33" s="142">
        <f t="shared" si="162"/>
        <v>79.304347826086953</v>
      </c>
      <c r="DD33" s="60">
        <v>1519</v>
      </c>
      <c r="DE33" s="143">
        <v>16</v>
      </c>
      <c r="DF33" s="133">
        <f t="shared" si="163"/>
        <v>1.053324555628703</v>
      </c>
      <c r="DG33" s="143">
        <v>198</v>
      </c>
      <c r="DH33" s="133">
        <f t="shared" si="164"/>
        <v>13.0348913759052</v>
      </c>
      <c r="DI33" s="5">
        <v>1305</v>
      </c>
      <c r="DJ33" s="142">
        <f t="shared" si="165"/>
        <v>85.911784068466105</v>
      </c>
      <c r="DK33" s="473"/>
    </row>
    <row r="34" spans="1:115" x14ac:dyDescent="0.2">
      <c r="A34" s="459"/>
      <c r="B34" s="461" t="s">
        <v>471</v>
      </c>
      <c r="C34" s="60">
        <v>0</v>
      </c>
      <c r="D34" s="133">
        <v>0</v>
      </c>
      <c r="E34" s="133">
        <v>0</v>
      </c>
      <c r="F34" s="133">
        <v>0</v>
      </c>
      <c r="G34" s="133">
        <v>0</v>
      </c>
      <c r="H34" s="133">
        <v>0</v>
      </c>
      <c r="I34" s="133">
        <v>0</v>
      </c>
      <c r="J34" s="60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60">
        <f t="shared" si="166"/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60">
        <f t="shared" si="167"/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60">
        <f t="shared" si="168"/>
        <v>0</v>
      </c>
      <c r="AF34" s="133">
        <v>0</v>
      </c>
      <c r="AG34" s="133">
        <v>0</v>
      </c>
      <c r="AH34" s="133">
        <v>0</v>
      </c>
      <c r="AI34" s="133">
        <v>0</v>
      </c>
      <c r="AJ34" s="133">
        <v>0</v>
      </c>
      <c r="AK34" s="133">
        <v>0</v>
      </c>
      <c r="AL34" s="60">
        <f t="shared" si="169"/>
        <v>0</v>
      </c>
      <c r="AM34" s="133">
        <v>0</v>
      </c>
      <c r="AN34" s="133">
        <v>0</v>
      </c>
      <c r="AO34" s="133">
        <v>0</v>
      </c>
      <c r="AP34" s="133">
        <v>0</v>
      </c>
      <c r="AQ34" s="133">
        <v>0</v>
      </c>
      <c r="AR34" s="133">
        <v>0</v>
      </c>
      <c r="AS34" s="60">
        <f t="shared" si="170"/>
        <v>0</v>
      </c>
      <c r="AT34" s="133">
        <v>0</v>
      </c>
      <c r="AU34" s="133">
        <v>0</v>
      </c>
      <c r="AV34" s="133">
        <v>0</v>
      </c>
      <c r="AW34" s="133">
        <v>0</v>
      </c>
      <c r="AX34" s="133">
        <v>0</v>
      </c>
      <c r="AY34" s="133">
        <v>0</v>
      </c>
      <c r="AZ34" s="60">
        <f t="shared" si="171"/>
        <v>0</v>
      </c>
      <c r="BA34" s="133">
        <v>0</v>
      </c>
      <c r="BB34" s="133">
        <v>0</v>
      </c>
      <c r="BC34" s="133">
        <v>0</v>
      </c>
      <c r="BD34" s="133">
        <v>0</v>
      </c>
      <c r="BE34" s="133">
        <v>0</v>
      </c>
      <c r="BF34" s="133">
        <v>0</v>
      </c>
      <c r="BG34" s="133">
        <v>0</v>
      </c>
      <c r="BH34" s="133">
        <v>0</v>
      </c>
      <c r="BI34" s="133">
        <v>0</v>
      </c>
      <c r="BJ34" s="133">
        <v>0</v>
      </c>
      <c r="BK34" s="133">
        <v>0</v>
      </c>
      <c r="BL34" s="133">
        <v>0</v>
      </c>
      <c r="BM34" s="133">
        <v>0</v>
      </c>
      <c r="BN34" s="60">
        <v>234</v>
      </c>
      <c r="BO34" s="143">
        <v>1</v>
      </c>
      <c r="BP34" s="133">
        <f t="shared" si="145"/>
        <v>0.42735042735042739</v>
      </c>
      <c r="BQ34" s="143">
        <v>233</v>
      </c>
      <c r="BR34" s="133">
        <f t="shared" si="146"/>
        <v>99.572649572649567</v>
      </c>
      <c r="BS34" s="60">
        <v>53</v>
      </c>
      <c r="BT34" s="142">
        <f t="shared" si="147"/>
        <v>22.649572649572651</v>
      </c>
      <c r="BU34" s="60">
        <f t="shared" ref="BU34:BU41" si="172">BV34+BX34+BZ34</f>
        <v>321</v>
      </c>
      <c r="BV34" s="143">
        <v>0</v>
      </c>
      <c r="BW34" s="133">
        <f t="shared" si="148"/>
        <v>0</v>
      </c>
      <c r="BX34" s="143">
        <v>285</v>
      </c>
      <c r="BY34" s="133">
        <f t="shared" si="149"/>
        <v>88.785046728971963</v>
      </c>
      <c r="BZ34" s="133">
        <v>36</v>
      </c>
      <c r="CA34" s="142">
        <f t="shared" si="150"/>
        <v>11.214953271028037</v>
      </c>
      <c r="CB34" s="60">
        <f t="shared" ref="CB34:CB41" si="173">CC34+CE34+CG34</f>
        <v>511</v>
      </c>
      <c r="CC34" s="143">
        <v>85</v>
      </c>
      <c r="CD34" s="133">
        <f t="shared" si="151"/>
        <v>16.634050880626223</v>
      </c>
      <c r="CE34" s="143">
        <v>389</v>
      </c>
      <c r="CF34" s="133">
        <f t="shared" si="152"/>
        <v>76.1252446183953</v>
      </c>
      <c r="CG34" s="133">
        <v>37</v>
      </c>
      <c r="CH34" s="142">
        <f t="shared" si="153"/>
        <v>7.240704500978473</v>
      </c>
      <c r="CI34" s="60">
        <f t="shared" ref="CI34:CI42" si="174">CJ34+CL34+CN34</f>
        <v>627</v>
      </c>
      <c r="CJ34" s="143">
        <v>12</v>
      </c>
      <c r="CK34" s="133">
        <f t="shared" si="154"/>
        <v>1.9138755980861244</v>
      </c>
      <c r="CL34" s="143">
        <v>508</v>
      </c>
      <c r="CM34" s="133">
        <f t="shared" si="155"/>
        <v>81.0207336523126</v>
      </c>
      <c r="CN34" s="133">
        <v>107</v>
      </c>
      <c r="CO34" s="142">
        <f t="shared" si="156"/>
        <v>17.065390749601274</v>
      </c>
      <c r="CP34" s="60">
        <v>444</v>
      </c>
      <c r="CQ34" s="143">
        <v>0</v>
      </c>
      <c r="CR34" s="133">
        <f t="shared" si="157"/>
        <v>0</v>
      </c>
      <c r="CS34" s="143">
        <v>26</v>
      </c>
      <c r="CT34" s="133">
        <f t="shared" si="158"/>
        <v>5.8558558558558556</v>
      </c>
      <c r="CU34" s="5">
        <v>418</v>
      </c>
      <c r="CV34" s="142">
        <f t="shared" si="159"/>
        <v>94.14414414414415</v>
      </c>
      <c r="CW34" s="60">
        <v>410</v>
      </c>
      <c r="CX34" s="143">
        <v>1</v>
      </c>
      <c r="CY34" s="133">
        <f t="shared" si="160"/>
        <v>0.24390243902439024</v>
      </c>
      <c r="CZ34" s="143">
        <v>46</v>
      </c>
      <c r="DA34" s="133">
        <f t="shared" si="161"/>
        <v>11.219512195121952</v>
      </c>
      <c r="DB34" s="5">
        <v>363</v>
      </c>
      <c r="DC34" s="142">
        <f t="shared" si="162"/>
        <v>88.536585365853654</v>
      </c>
      <c r="DD34" s="60">
        <v>853</v>
      </c>
      <c r="DE34" s="143">
        <v>3</v>
      </c>
      <c r="DF34" s="133">
        <f t="shared" si="163"/>
        <v>0.35169988276670577</v>
      </c>
      <c r="DG34" s="143">
        <v>130</v>
      </c>
      <c r="DH34" s="133">
        <f t="shared" si="164"/>
        <v>15.240328253223915</v>
      </c>
      <c r="DI34" s="5">
        <v>720</v>
      </c>
      <c r="DJ34" s="142">
        <f t="shared" si="165"/>
        <v>84.407971864009383</v>
      </c>
      <c r="DK34" s="473"/>
    </row>
    <row r="35" spans="1:115" x14ac:dyDescent="0.2">
      <c r="A35" s="459"/>
      <c r="B35" s="461" t="s">
        <v>472</v>
      </c>
      <c r="C35" s="60">
        <v>0</v>
      </c>
      <c r="D35" s="133">
        <v>0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60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60">
        <f t="shared" si="166"/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60">
        <f t="shared" si="167"/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60">
        <f t="shared" si="168"/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60">
        <f t="shared" si="169"/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60">
        <f t="shared" si="170"/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60">
        <f t="shared" si="171"/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60">
        <v>24</v>
      </c>
      <c r="BO35" s="143">
        <v>0</v>
      </c>
      <c r="BP35" s="133">
        <f t="shared" si="145"/>
        <v>0</v>
      </c>
      <c r="BQ35" s="143">
        <v>24</v>
      </c>
      <c r="BR35" s="133">
        <f t="shared" si="146"/>
        <v>100</v>
      </c>
      <c r="BS35" s="60">
        <v>7</v>
      </c>
      <c r="BT35" s="142">
        <f t="shared" si="147"/>
        <v>29.166666666666668</v>
      </c>
      <c r="BU35" s="60">
        <f t="shared" si="172"/>
        <v>46</v>
      </c>
      <c r="BV35" s="143">
        <v>6</v>
      </c>
      <c r="BW35" s="133">
        <f t="shared" si="148"/>
        <v>13.043478260869565</v>
      </c>
      <c r="BX35" s="143">
        <v>34</v>
      </c>
      <c r="BY35" s="133">
        <f t="shared" si="149"/>
        <v>73.91304347826086</v>
      </c>
      <c r="BZ35" s="133">
        <v>6</v>
      </c>
      <c r="CA35" s="142">
        <f t="shared" si="150"/>
        <v>13.043478260869565</v>
      </c>
      <c r="CB35" s="60">
        <f t="shared" si="173"/>
        <v>53</v>
      </c>
      <c r="CC35" s="143">
        <v>6</v>
      </c>
      <c r="CD35" s="133">
        <f t="shared" si="151"/>
        <v>11.320754716981133</v>
      </c>
      <c r="CE35" s="143">
        <v>37</v>
      </c>
      <c r="CF35" s="133">
        <f t="shared" si="152"/>
        <v>69.811320754716974</v>
      </c>
      <c r="CG35" s="133">
        <v>10</v>
      </c>
      <c r="CH35" s="142">
        <f t="shared" si="153"/>
        <v>18.867924528301888</v>
      </c>
      <c r="CI35" s="60">
        <f t="shared" si="174"/>
        <v>40</v>
      </c>
      <c r="CJ35" s="143">
        <v>0</v>
      </c>
      <c r="CK35" s="133">
        <f t="shared" si="154"/>
        <v>0</v>
      </c>
      <c r="CL35" s="143">
        <v>34</v>
      </c>
      <c r="CM35" s="133">
        <f t="shared" si="155"/>
        <v>85</v>
      </c>
      <c r="CN35" s="133">
        <v>6</v>
      </c>
      <c r="CO35" s="142">
        <f t="shared" si="156"/>
        <v>15</v>
      </c>
      <c r="CP35" s="60">
        <v>30</v>
      </c>
      <c r="CQ35" s="143">
        <v>0</v>
      </c>
      <c r="CR35" s="133">
        <f t="shared" si="157"/>
        <v>0</v>
      </c>
      <c r="CS35" s="143">
        <v>16</v>
      </c>
      <c r="CT35" s="133">
        <f t="shared" si="158"/>
        <v>53.333333333333336</v>
      </c>
      <c r="CU35" s="5">
        <v>14</v>
      </c>
      <c r="CV35" s="142">
        <f t="shared" si="159"/>
        <v>46.666666666666664</v>
      </c>
      <c r="CW35" s="60">
        <v>17</v>
      </c>
      <c r="CX35" s="143">
        <v>0</v>
      </c>
      <c r="CY35" s="133">
        <f t="shared" si="160"/>
        <v>0</v>
      </c>
      <c r="CZ35" s="143">
        <v>5</v>
      </c>
      <c r="DA35" s="133">
        <f t="shared" si="161"/>
        <v>29.411764705882355</v>
      </c>
      <c r="DB35" s="5">
        <v>12</v>
      </c>
      <c r="DC35" s="142">
        <f t="shared" si="162"/>
        <v>70.588235294117652</v>
      </c>
      <c r="DD35" s="60">
        <v>19</v>
      </c>
      <c r="DE35" s="143">
        <v>0</v>
      </c>
      <c r="DF35" s="133">
        <f t="shared" si="163"/>
        <v>0</v>
      </c>
      <c r="DG35" s="143">
        <v>0</v>
      </c>
      <c r="DH35" s="133">
        <f t="shared" si="164"/>
        <v>0</v>
      </c>
      <c r="DI35" s="5">
        <v>19</v>
      </c>
      <c r="DJ35" s="142">
        <f t="shared" si="165"/>
        <v>100</v>
      </c>
      <c r="DK35" s="473"/>
    </row>
    <row r="36" spans="1:115" x14ac:dyDescent="0.2">
      <c r="A36" s="459"/>
      <c r="B36" s="461" t="s">
        <v>473</v>
      </c>
      <c r="C36" s="60">
        <v>0</v>
      </c>
      <c r="D36" s="60">
        <v>0</v>
      </c>
      <c r="E36" s="133">
        <v>0</v>
      </c>
      <c r="F36" s="60">
        <v>0</v>
      </c>
      <c r="G36" s="133">
        <v>0</v>
      </c>
      <c r="H36" s="60">
        <v>0</v>
      </c>
      <c r="I36" s="133">
        <v>0</v>
      </c>
      <c r="J36" s="60">
        <f t="shared" ref="J36:J41" si="175">K36+M36+O36</f>
        <v>0</v>
      </c>
      <c r="K36" s="133">
        <v>0</v>
      </c>
      <c r="L36" s="60">
        <v>0</v>
      </c>
      <c r="M36" s="133">
        <v>0</v>
      </c>
      <c r="N36" s="60">
        <v>0</v>
      </c>
      <c r="O36" s="133">
        <v>0</v>
      </c>
      <c r="P36" s="60">
        <v>0</v>
      </c>
      <c r="Q36" s="60">
        <f t="shared" si="166"/>
        <v>0</v>
      </c>
      <c r="R36" s="133">
        <v>0</v>
      </c>
      <c r="S36" s="60">
        <v>0</v>
      </c>
      <c r="T36" s="133">
        <v>0</v>
      </c>
      <c r="U36" s="60">
        <v>0</v>
      </c>
      <c r="V36" s="133">
        <v>0</v>
      </c>
      <c r="W36" s="60">
        <v>0</v>
      </c>
      <c r="X36" s="60">
        <f t="shared" si="167"/>
        <v>0</v>
      </c>
      <c r="Y36" s="133">
        <v>0</v>
      </c>
      <c r="Z36" s="60">
        <v>0</v>
      </c>
      <c r="AA36" s="133">
        <v>0</v>
      </c>
      <c r="AB36" s="60">
        <v>0</v>
      </c>
      <c r="AC36" s="133">
        <v>0</v>
      </c>
      <c r="AD36" s="60">
        <v>0</v>
      </c>
      <c r="AE36" s="60">
        <f t="shared" si="168"/>
        <v>0</v>
      </c>
      <c r="AF36" s="133">
        <v>0</v>
      </c>
      <c r="AG36" s="60">
        <v>0</v>
      </c>
      <c r="AH36" s="133">
        <v>0</v>
      </c>
      <c r="AI36" s="60">
        <v>0</v>
      </c>
      <c r="AJ36" s="133">
        <v>0</v>
      </c>
      <c r="AK36" s="60">
        <v>0</v>
      </c>
      <c r="AL36" s="60">
        <f t="shared" si="169"/>
        <v>0</v>
      </c>
      <c r="AM36" s="133">
        <v>0</v>
      </c>
      <c r="AN36" s="60">
        <v>0</v>
      </c>
      <c r="AO36" s="133">
        <v>0</v>
      </c>
      <c r="AP36" s="60">
        <v>0</v>
      </c>
      <c r="AQ36" s="133">
        <v>0</v>
      </c>
      <c r="AR36" s="60">
        <v>0</v>
      </c>
      <c r="AS36" s="60">
        <f t="shared" si="170"/>
        <v>0</v>
      </c>
      <c r="AT36" s="133">
        <v>0</v>
      </c>
      <c r="AU36" s="60">
        <v>0</v>
      </c>
      <c r="AV36" s="133">
        <v>0</v>
      </c>
      <c r="AW36" s="60">
        <v>0</v>
      </c>
      <c r="AX36" s="133">
        <v>0</v>
      </c>
      <c r="AY36" s="60">
        <v>0</v>
      </c>
      <c r="AZ36" s="60">
        <f t="shared" si="171"/>
        <v>0</v>
      </c>
      <c r="BA36" s="133">
        <v>0</v>
      </c>
      <c r="BB36" s="60">
        <v>0</v>
      </c>
      <c r="BC36" s="133">
        <v>0</v>
      </c>
      <c r="BD36" s="60">
        <v>0</v>
      </c>
      <c r="BE36" s="133">
        <v>0</v>
      </c>
      <c r="BF36" s="60">
        <v>0</v>
      </c>
      <c r="BG36" s="133">
        <v>0</v>
      </c>
      <c r="BH36" s="133">
        <v>0</v>
      </c>
      <c r="BI36" s="60">
        <v>0</v>
      </c>
      <c r="BJ36" s="133">
        <v>0</v>
      </c>
      <c r="BK36" s="60">
        <v>0</v>
      </c>
      <c r="BL36" s="133">
        <v>0</v>
      </c>
      <c r="BM36" s="60">
        <v>0</v>
      </c>
      <c r="BN36" s="60">
        <v>17</v>
      </c>
      <c r="BO36" s="143">
        <v>0</v>
      </c>
      <c r="BP36" s="133">
        <f t="shared" si="145"/>
        <v>0</v>
      </c>
      <c r="BQ36" s="143">
        <v>17</v>
      </c>
      <c r="BR36" s="133">
        <f t="shared" si="146"/>
        <v>100</v>
      </c>
      <c r="BS36" s="60">
        <v>1</v>
      </c>
      <c r="BT36" s="142">
        <f t="shared" si="147"/>
        <v>5.8823529411764701</v>
      </c>
      <c r="BU36" s="60">
        <f t="shared" si="172"/>
        <v>68</v>
      </c>
      <c r="BV36" s="143">
        <v>0</v>
      </c>
      <c r="BW36" s="133">
        <f t="shared" si="148"/>
        <v>0</v>
      </c>
      <c r="BX36" s="143">
        <v>57</v>
      </c>
      <c r="BY36" s="133">
        <f t="shared" si="149"/>
        <v>83.82352941176471</v>
      </c>
      <c r="BZ36" s="133">
        <v>11</v>
      </c>
      <c r="CA36" s="142">
        <f t="shared" si="150"/>
        <v>16.176470588235293</v>
      </c>
      <c r="CB36" s="60">
        <f t="shared" si="173"/>
        <v>95</v>
      </c>
      <c r="CC36" s="143">
        <v>42</v>
      </c>
      <c r="CD36" s="133">
        <f t="shared" si="151"/>
        <v>44.210526315789473</v>
      </c>
      <c r="CE36" s="143">
        <v>44</v>
      </c>
      <c r="CF36" s="133">
        <f t="shared" si="152"/>
        <v>46.315789473684212</v>
      </c>
      <c r="CG36" s="133">
        <v>9</v>
      </c>
      <c r="CH36" s="142">
        <f t="shared" si="153"/>
        <v>9.4736842105263168</v>
      </c>
      <c r="CI36" s="60">
        <f t="shared" si="174"/>
        <v>117</v>
      </c>
      <c r="CJ36" s="143">
        <v>1</v>
      </c>
      <c r="CK36" s="133">
        <f t="shared" si="154"/>
        <v>0.85470085470085477</v>
      </c>
      <c r="CL36" s="143">
        <v>85</v>
      </c>
      <c r="CM36" s="133">
        <f t="shared" si="155"/>
        <v>72.649572649572647</v>
      </c>
      <c r="CN36" s="133">
        <v>31</v>
      </c>
      <c r="CO36" s="142">
        <f t="shared" si="156"/>
        <v>26.495726495726498</v>
      </c>
      <c r="CP36" s="60">
        <v>133</v>
      </c>
      <c r="CQ36" s="143">
        <v>1</v>
      </c>
      <c r="CR36" s="133">
        <f t="shared" si="157"/>
        <v>0.75187969924812026</v>
      </c>
      <c r="CS36" s="143">
        <v>7</v>
      </c>
      <c r="CT36" s="133">
        <f t="shared" si="158"/>
        <v>5.2631578947368416</v>
      </c>
      <c r="CU36" s="5">
        <v>125</v>
      </c>
      <c r="CV36" s="142">
        <f t="shared" si="159"/>
        <v>93.984962406015043</v>
      </c>
      <c r="CW36" s="60">
        <v>181</v>
      </c>
      <c r="CX36" s="143">
        <v>1</v>
      </c>
      <c r="CY36" s="133">
        <f t="shared" si="160"/>
        <v>0.55248618784530379</v>
      </c>
      <c r="CZ36" s="143">
        <v>12</v>
      </c>
      <c r="DA36" s="133">
        <f t="shared" si="161"/>
        <v>6.6298342541436464</v>
      </c>
      <c r="DB36" s="5">
        <v>168</v>
      </c>
      <c r="DC36" s="142">
        <f t="shared" si="162"/>
        <v>92.817679558011051</v>
      </c>
      <c r="DD36" s="60">
        <v>153</v>
      </c>
      <c r="DE36" s="143">
        <v>0</v>
      </c>
      <c r="DF36" s="133">
        <f t="shared" si="163"/>
        <v>0</v>
      </c>
      <c r="DG36" s="143">
        <v>16</v>
      </c>
      <c r="DH36" s="133">
        <f t="shared" si="164"/>
        <v>10.457516339869281</v>
      </c>
      <c r="DI36" s="5">
        <v>137</v>
      </c>
      <c r="DJ36" s="142">
        <f t="shared" si="165"/>
        <v>89.542483660130728</v>
      </c>
      <c r="DK36" s="473"/>
    </row>
    <row r="37" spans="1:115" x14ac:dyDescent="0.2">
      <c r="A37" s="459"/>
      <c r="B37" s="461" t="s">
        <v>474</v>
      </c>
      <c r="C37" s="60">
        <v>0</v>
      </c>
      <c r="D37" s="60">
        <v>0</v>
      </c>
      <c r="E37" s="133">
        <v>0</v>
      </c>
      <c r="F37" s="60">
        <v>0</v>
      </c>
      <c r="G37" s="133">
        <v>0</v>
      </c>
      <c r="H37" s="60">
        <v>0</v>
      </c>
      <c r="I37" s="133">
        <v>0</v>
      </c>
      <c r="J37" s="60">
        <f t="shared" si="175"/>
        <v>0</v>
      </c>
      <c r="K37" s="133">
        <v>0</v>
      </c>
      <c r="L37" s="60">
        <v>0</v>
      </c>
      <c r="M37" s="133">
        <v>0</v>
      </c>
      <c r="N37" s="60">
        <v>0</v>
      </c>
      <c r="O37" s="133">
        <v>0</v>
      </c>
      <c r="P37" s="60">
        <v>0</v>
      </c>
      <c r="Q37" s="60">
        <f t="shared" si="166"/>
        <v>0</v>
      </c>
      <c r="R37" s="133">
        <v>0</v>
      </c>
      <c r="S37" s="60">
        <v>0</v>
      </c>
      <c r="T37" s="133">
        <v>0</v>
      </c>
      <c r="U37" s="60">
        <v>0</v>
      </c>
      <c r="V37" s="133">
        <v>0</v>
      </c>
      <c r="W37" s="60">
        <v>0</v>
      </c>
      <c r="X37" s="60">
        <f t="shared" si="167"/>
        <v>0</v>
      </c>
      <c r="Y37" s="133">
        <v>0</v>
      </c>
      <c r="Z37" s="60">
        <v>0</v>
      </c>
      <c r="AA37" s="133">
        <v>0</v>
      </c>
      <c r="AB37" s="60">
        <v>0</v>
      </c>
      <c r="AC37" s="133">
        <v>0</v>
      </c>
      <c r="AD37" s="60">
        <v>0</v>
      </c>
      <c r="AE37" s="60">
        <f t="shared" si="168"/>
        <v>0</v>
      </c>
      <c r="AF37" s="133">
        <v>0</v>
      </c>
      <c r="AG37" s="60">
        <v>0</v>
      </c>
      <c r="AH37" s="133">
        <v>0</v>
      </c>
      <c r="AI37" s="60">
        <v>0</v>
      </c>
      <c r="AJ37" s="133">
        <v>0</v>
      </c>
      <c r="AK37" s="60">
        <v>0</v>
      </c>
      <c r="AL37" s="60">
        <f t="shared" si="169"/>
        <v>0</v>
      </c>
      <c r="AM37" s="133">
        <v>0</v>
      </c>
      <c r="AN37" s="60">
        <v>0</v>
      </c>
      <c r="AO37" s="133">
        <v>0</v>
      </c>
      <c r="AP37" s="60">
        <v>0</v>
      </c>
      <c r="AQ37" s="133">
        <v>0</v>
      </c>
      <c r="AR37" s="60">
        <v>0</v>
      </c>
      <c r="AS37" s="60">
        <f t="shared" si="170"/>
        <v>0</v>
      </c>
      <c r="AT37" s="133">
        <v>0</v>
      </c>
      <c r="AU37" s="60">
        <v>0</v>
      </c>
      <c r="AV37" s="133">
        <v>0</v>
      </c>
      <c r="AW37" s="60">
        <v>0</v>
      </c>
      <c r="AX37" s="133">
        <v>0</v>
      </c>
      <c r="AY37" s="60">
        <v>0</v>
      </c>
      <c r="AZ37" s="60">
        <f t="shared" si="171"/>
        <v>0</v>
      </c>
      <c r="BA37" s="133">
        <v>0</v>
      </c>
      <c r="BB37" s="60">
        <v>0</v>
      </c>
      <c r="BC37" s="133">
        <v>0</v>
      </c>
      <c r="BD37" s="60">
        <v>0</v>
      </c>
      <c r="BE37" s="133">
        <v>0</v>
      </c>
      <c r="BF37" s="60">
        <v>0</v>
      </c>
      <c r="BG37" s="133">
        <v>0</v>
      </c>
      <c r="BH37" s="133">
        <v>0</v>
      </c>
      <c r="BI37" s="60">
        <v>0</v>
      </c>
      <c r="BJ37" s="133">
        <v>0</v>
      </c>
      <c r="BK37" s="60">
        <v>0</v>
      </c>
      <c r="BL37" s="133">
        <v>0</v>
      </c>
      <c r="BM37" s="60">
        <v>0</v>
      </c>
      <c r="BN37" s="60">
        <v>15</v>
      </c>
      <c r="BO37" s="143">
        <v>0</v>
      </c>
      <c r="BP37" s="133">
        <f t="shared" si="145"/>
        <v>0</v>
      </c>
      <c r="BQ37" s="143">
        <v>15</v>
      </c>
      <c r="BR37" s="133">
        <f t="shared" si="146"/>
        <v>100</v>
      </c>
      <c r="BS37" s="60">
        <v>0</v>
      </c>
      <c r="BT37" s="142">
        <f t="shared" si="147"/>
        <v>0</v>
      </c>
      <c r="BU37" s="60">
        <f t="shared" si="172"/>
        <v>20</v>
      </c>
      <c r="BV37" s="143">
        <v>0</v>
      </c>
      <c r="BW37" s="133">
        <f t="shared" si="148"/>
        <v>0</v>
      </c>
      <c r="BX37" s="143">
        <v>16</v>
      </c>
      <c r="BY37" s="133">
        <f t="shared" si="149"/>
        <v>80</v>
      </c>
      <c r="BZ37" s="133">
        <v>4</v>
      </c>
      <c r="CA37" s="142">
        <f t="shared" si="150"/>
        <v>20</v>
      </c>
      <c r="CB37" s="60">
        <f t="shared" si="173"/>
        <v>53</v>
      </c>
      <c r="CC37" s="143">
        <v>8</v>
      </c>
      <c r="CD37" s="133">
        <f t="shared" si="151"/>
        <v>15.09433962264151</v>
      </c>
      <c r="CE37" s="143">
        <v>34</v>
      </c>
      <c r="CF37" s="133">
        <f t="shared" si="152"/>
        <v>64.15094339622641</v>
      </c>
      <c r="CG37" s="133">
        <v>11</v>
      </c>
      <c r="CH37" s="142">
        <f t="shared" si="153"/>
        <v>20.754716981132077</v>
      </c>
      <c r="CI37" s="60">
        <f t="shared" si="174"/>
        <v>72</v>
      </c>
      <c r="CJ37" s="143">
        <v>8</v>
      </c>
      <c r="CK37" s="133">
        <f t="shared" si="154"/>
        <v>11.111111111111111</v>
      </c>
      <c r="CL37" s="143">
        <v>47</v>
      </c>
      <c r="CM37" s="133">
        <f t="shared" si="155"/>
        <v>65.277777777777786</v>
      </c>
      <c r="CN37" s="133">
        <v>17</v>
      </c>
      <c r="CO37" s="142">
        <f t="shared" si="156"/>
        <v>23.611111111111111</v>
      </c>
      <c r="CP37" s="60">
        <v>80</v>
      </c>
      <c r="CQ37" s="143">
        <v>2</v>
      </c>
      <c r="CR37" s="133">
        <f t="shared" si="157"/>
        <v>2.5</v>
      </c>
      <c r="CS37" s="143">
        <v>5</v>
      </c>
      <c r="CT37" s="133">
        <f t="shared" si="158"/>
        <v>6.25</v>
      </c>
      <c r="CU37" s="5">
        <v>73</v>
      </c>
      <c r="CV37" s="142">
        <f t="shared" si="159"/>
        <v>91.25</v>
      </c>
      <c r="CW37" s="60">
        <v>51</v>
      </c>
      <c r="CX37" s="143">
        <v>0</v>
      </c>
      <c r="CY37" s="133">
        <f t="shared" si="160"/>
        <v>0</v>
      </c>
      <c r="CZ37" s="143">
        <v>1</v>
      </c>
      <c r="DA37" s="133">
        <f t="shared" si="161"/>
        <v>1.9607843137254901</v>
      </c>
      <c r="DB37" s="5">
        <v>50</v>
      </c>
      <c r="DC37" s="142">
        <f t="shared" si="162"/>
        <v>98.039215686274503</v>
      </c>
      <c r="DD37" s="60">
        <v>83</v>
      </c>
      <c r="DE37" s="143">
        <v>0</v>
      </c>
      <c r="DF37" s="133">
        <f t="shared" si="163"/>
        <v>0</v>
      </c>
      <c r="DG37" s="143">
        <v>3</v>
      </c>
      <c r="DH37" s="133">
        <f t="shared" si="164"/>
        <v>3.6144578313253009</v>
      </c>
      <c r="DI37" s="5">
        <v>80</v>
      </c>
      <c r="DJ37" s="142">
        <f t="shared" si="165"/>
        <v>96.385542168674704</v>
      </c>
      <c r="DK37" s="473"/>
    </row>
    <row r="38" spans="1:115" x14ac:dyDescent="0.2">
      <c r="A38" s="459"/>
      <c r="B38" s="461" t="s">
        <v>475</v>
      </c>
      <c r="C38" s="60">
        <v>0</v>
      </c>
      <c r="D38" s="60">
        <v>0</v>
      </c>
      <c r="E38" s="133">
        <v>0</v>
      </c>
      <c r="F38" s="60">
        <v>0</v>
      </c>
      <c r="G38" s="133">
        <v>0</v>
      </c>
      <c r="H38" s="60">
        <v>0</v>
      </c>
      <c r="I38" s="133">
        <v>0</v>
      </c>
      <c r="J38" s="60">
        <f t="shared" si="175"/>
        <v>0</v>
      </c>
      <c r="K38" s="133">
        <v>0</v>
      </c>
      <c r="L38" s="60">
        <v>0</v>
      </c>
      <c r="M38" s="133">
        <v>0</v>
      </c>
      <c r="N38" s="60">
        <v>0</v>
      </c>
      <c r="O38" s="133">
        <v>0</v>
      </c>
      <c r="P38" s="60">
        <v>0</v>
      </c>
      <c r="Q38" s="60">
        <f t="shared" si="166"/>
        <v>0</v>
      </c>
      <c r="R38" s="133">
        <v>0</v>
      </c>
      <c r="S38" s="60">
        <v>0</v>
      </c>
      <c r="T38" s="133">
        <v>0</v>
      </c>
      <c r="U38" s="60">
        <v>0</v>
      </c>
      <c r="V38" s="133">
        <v>0</v>
      </c>
      <c r="W38" s="60">
        <v>0</v>
      </c>
      <c r="X38" s="60">
        <f t="shared" si="167"/>
        <v>0</v>
      </c>
      <c r="Y38" s="133">
        <v>0</v>
      </c>
      <c r="Z38" s="60">
        <v>0</v>
      </c>
      <c r="AA38" s="133">
        <v>0</v>
      </c>
      <c r="AB38" s="60">
        <v>0</v>
      </c>
      <c r="AC38" s="133">
        <v>0</v>
      </c>
      <c r="AD38" s="60">
        <v>0</v>
      </c>
      <c r="AE38" s="60">
        <f t="shared" si="168"/>
        <v>0</v>
      </c>
      <c r="AF38" s="133">
        <v>0</v>
      </c>
      <c r="AG38" s="60">
        <v>0</v>
      </c>
      <c r="AH38" s="133">
        <v>0</v>
      </c>
      <c r="AI38" s="60">
        <v>0</v>
      </c>
      <c r="AJ38" s="133">
        <v>0</v>
      </c>
      <c r="AK38" s="60">
        <v>0</v>
      </c>
      <c r="AL38" s="60">
        <f t="shared" si="169"/>
        <v>0</v>
      </c>
      <c r="AM38" s="133">
        <v>0</v>
      </c>
      <c r="AN38" s="60">
        <v>0</v>
      </c>
      <c r="AO38" s="133">
        <v>0</v>
      </c>
      <c r="AP38" s="60">
        <v>0</v>
      </c>
      <c r="AQ38" s="133">
        <v>0</v>
      </c>
      <c r="AR38" s="60">
        <v>0</v>
      </c>
      <c r="AS38" s="60">
        <f t="shared" si="170"/>
        <v>0</v>
      </c>
      <c r="AT38" s="133">
        <v>0</v>
      </c>
      <c r="AU38" s="60">
        <v>0</v>
      </c>
      <c r="AV38" s="133">
        <v>0</v>
      </c>
      <c r="AW38" s="60">
        <v>0</v>
      </c>
      <c r="AX38" s="133">
        <v>0</v>
      </c>
      <c r="AY38" s="60">
        <v>0</v>
      </c>
      <c r="AZ38" s="60">
        <f t="shared" si="171"/>
        <v>0</v>
      </c>
      <c r="BA38" s="133">
        <v>0</v>
      </c>
      <c r="BB38" s="60">
        <v>0</v>
      </c>
      <c r="BC38" s="133">
        <v>0</v>
      </c>
      <c r="BD38" s="60">
        <v>0</v>
      </c>
      <c r="BE38" s="133">
        <v>0</v>
      </c>
      <c r="BF38" s="60">
        <v>0</v>
      </c>
      <c r="BG38" s="133">
        <v>0</v>
      </c>
      <c r="BH38" s="133">
        <v>0</v>
      </c>
      <c r="BI38" s="60">
        <v>0</v>
      </c>
      <c r="BJ38" s="133">
        <v>0</v>
      </c>
      <c r="BK38" s="60">
        <v>0</v>
      </c>
      <c r="BL38" s="133">
        <v>0</v>
      </c>
      <c r="BM38" s="60">
        <v>0</v>
      </c>
      <c r="BN38" s="60">
        <v>9</v>
      </c>
      <c r="BO38" s="143">
        <v>0</v>
      </c>
      <c r="BP38" s="133">
        <f t="shared" si="145"/>
        <v>0</v>
      </c>
      <c r="BQ38" s="143">
        <v>9</v>
      </c>
      <c r="BR38" s="133">
        <f t="shared" si="146"/>
        <v>100</v>
      </c>
      <c r="BS38" s="60">
        <v>1</v>
      </c>
      <c r="BT38" s="142">
        <f t="shared" si="147"/>
        <v>11.111111111111111</v>
      </c>
      <c r="BU38" s="60">
        <f t="shared" si="172"/>
        <v>21</v>
      </c>
      <c r="BV38" s="143">
        <v>0</v>
      </c>
      <c r="BW38" s="133">
        <f t="shared" si="148"/>
        <v>0</v>
      </c>
      <c r="BX38" s="143">
        <v>15</v>
      </c>
      <c r="BY38" s="133">
        <f t="shared" si="149"/>
        <v>71.428571428571431</v>
      </c>
      <c r="BZ38" s="133">
        <v>6</v>
      </c>
      <c r="CA38" s="142">
        <f t="shared" si="150"/>
        <v>28.571428571428569</v>
      </c>
      <c r="CB38" s="60">
        <f t="shared" si="173"/>
        <v>0</v>
      </c>
      <c r="CC38" s="143">
        <v>0</v>
      </c>
      <c r="CD38" s="133">
        <v>0</v>
      </c>
      <c r="CE38" s="143">
        <v>0</v>
      </c>
      <c r="CF38" s="133">
        <v>0</v>
      </c>
      <c r="CG38" s="133">
        <v>0</v>
      </c>
      <c r="CH38" s="142">
        <v>0</v>
      </c>
      <c r="CI38" s="60">
        <f t="shared" si="174"/>
        <v>12</v>
      </c>
      <c r="CJ38" s="143">
        <v>0</v>
      </c>
      <c r="CK38" s="133">
        <f t="shared" si="154"/>
        <v>0</v>
      </c>
      <c r="CL38" s="143">
        <v>9</v>
      </c>
      <c r="CM38" s="133">
        <f t="shared" si="155"/>
        <v>75</v>
      </c>
      <c r="CN38" s="133">
        <v>3</v>
      </c>
      <c r="CO38" s="142">
        <f t="shared" si="156"/>
        <v>25</v>
      </c>
      <c r="CP38" s="60">
        <v>4</v>
      </c>
      <c r="CQ38" s="143">
        <v>0</v>
      </c>
      <c r="CR38" s="133">
        <f t="shared" si="157"/>
        <v>0</v>
      </c>
      <c r="CS38" s="143">
        <v>0</v>
      </c>
      <c r="CT38" s="133">
        <f t="shared" si="158"/>
        <v>0</v>
      </c>
      <c r="CU38" s="5">
        <v>4</v>
      </c>
      <c r="CV38" s="142">
        <f t="shared" si="159"/>
        <v>100</v>
      </c>
      <c r="CW38" s="60">
        <v>14</v>
      </c>
      <c r="CX38" s="143">
        <v>1</v>
      </c>
      <c r="CY38" s="133">
        <f t="shared" si="160"/>
        <v>7.1428571428571423</v>
      </c>
      <c r="CZ38" s="143">
        <v>3</v>
      </c>
      <c r="DA38" s="133">
        <f t="shared" si="161"/>
        <v>21.428571428571427</v>
      </c>
      <c r="DB38" s="5">
        <v>10</v>
      </c>
      <c r="DC38" s="142">
        <f t="shared" si="162"/>
        <v>71.428571428571431</v>
      </c>
      <c r="DD38" s="60">
        <v>13</v>
      </c>
      <c r="DE38" s="143">
        <v>0</v>
      </c>
      <c r="DF38" s="133">
        <f t="shared" si="163"/>
        <v>0</v>
      </c>
      <c r="DG38" s="143">
        <v>2</v>
      </c>
      <c r="DH38" s="133">
        <f t="shared" si="164"/>
        <v>15.384615384615385</v>
      </c>
      <c r="DI38" s="5">
        <v>11</v>
      </c>
      <c r="DJ38" s="142">
        <f t="shared" si="165"/>
        <v>84.615384615384613</v>
      </c>
      <c r="DK38" s="473"/>
    </row>
    <row r="39" spans="1:115" x14ac:dyDescent="0.2">
      <c r="A39" s="459"/>
      <c r="B39" s="461" t="s">
        <v>476</v>
      </c>
      <c r="C39" s="60">
        <f>D39+F39+H39</f>
        <v>0</v>
      </c>
      <c r="D39" s="133">
        <v>0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60">
        <f t="shared" si="175"/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60">
        <f t="shared" si="166"/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60">
        <f t="shared" si="167"/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60">
        <f t="shared" si="168"/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60">
        <f t="shared" si="169"/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60">
        <f t="shared" si="170"/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60">
        <f t="shared" si="171"/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60">
        <v>59</v>
      </c>
      <c r="BO39" s="143">
        <v>0</v>
      </c>
      <c r="BP39" s="133">
        <f t="shared" si="145"/>
        <v>0</v>
      </c>
      <c r="BQ39" s="143">
        <v>59</v>
      </c>
      <c r="BR39" s="133">
        <f t="shared" si="146"/>
        <v>100</v>
      </c>
      <c r="BS39" s="60">
        <v>4</v>
      </c>
      <c r="BT39" s="142">
        <f t="shared" si="147"/>
        <v>6.7796610169491522</v>
      </c>
      <c r="BU39" s="60">
        <f t="shared" si="172"/>
        <v>68</v>
      </c>
      <c r="BV39" s="143">
        <v>19</v>
      </c>
      <c r="BW39" s="133">
        <f t="shared" si="148"/>
        <v>27.941176470588236</v>
      </c>
      <c r="BX39" s="143">
        <v>46</v>
      </c>
      <c r="BY39" s="133">
        <f t="shared" si="149"/>
        <v>67.64705882352942</v>
      </c>
      <c r="BZ39" s="133">
        <v>3</v>
      </c>
      <c r="CA39" s="142">
        <f t="shared" si="150"/>
        <v>4.4117647058823533</v>
      </c>
      <c r="CB39" s="60">
        <f t="shared" si="173"/>
        <v>152</v>
      </c>
      <c r="CC39" s="143">
        <v>57</v>
      </c>
      <c r="CD39" s="133">
        <f t="shared" ref="CD39" si="176">CC39/CB39*100</f>
        <v>37.5</v>
      </c>
      <c r="CE39" s="143">
        <v>84</v>
      </c>
      <c r="CF39" s="133">
        <f t="shared" ref="CF39" si="177">CE39/CB39*100</f>
        <v>55.26315789473685</v>
      </c>
      <c r="CG39" s="133">
        <v>11</v>
      </c>
      <c r="CH39" s="142">
        <f t="shared" ref="CH39" si="178">CG39/CB39*100</f>
        <v>7.2368421052631584</v>
      </c>
      <c r="CI39" s="60">
        <f t="shared" si="174"/>
        <v>88</v>
      </c>
      <c r="CJ39" s="143">
        <v>0</v>
      </c>
      <c r="CK39" s="133">
        <f t="shared" si="154"/>
        <v>0</v>
      </c>
      <c r="CL39" s="143">
        <v>77</v>
      </c>
      <c r="CM39" s="133">
        <f t="shared" si="155"/>
        <v>87.5</v>
      </c>
      <c r="CN39" s="133">
        <v>11</v>
      </c>
      <c r="CO39" s="142">
        <f t="shared" si="156"/>
        <v>12.5</v>
      </c>
      <c r="CP39" s="60">
        <v>88</v>
      </c>
      <c r="CQ39" s="143">
        <v>0</v>
      </c>
      <c r="CR39" s="133">
        <f t="shared" si="157"/>
        <v>0</v>
      </c>
      <c r="CS39" s="143">
        <v>25</v>
      </c>
      <c r="CT39" s="133">
        <f t="shared" si="158"/>
        <v>28.40909090909091</v>
      </c>
      <c r="CU39" s="5">
        <v>63</v>
      </c>
      <c r="CV39" s="142">
        <f t="shared" si="159"/>
        <v>71.590909090909093</v>
      </c>
      <c r="CW39" s="60">
        <v>166</v>
      </c>
      <c r="CX39" s="143">
        <v>1</v>
      </c>
      <c r="CY39" s="133">
        <f t="shared" si="160"/>
        <v>0.60240963855421692</v>
      </c>
      <c r="CZ39" s="143">
        <v>87</v>
      </c>
      <c r="DA39" s="133">
        <f t="shared" si="161"/>
        <v>52.409638554216862</v>
      </c>
      <c r="DB39" s="5">
        <v>78</v>
      </c>
      <c r="DC39" s="142">
        <f t="shared" si="162"/>
        <v>46.987951807228917</v>
      </c>
      <c r="DD39" s="60">
        <v>159</v>
      </c>
      <c r="DE39" s="143">
        <v>2</v>
      </c>
      <c r="DF39" s="133">
        <f t="shared" si="163"/>
        <v>1.257861635220126</v>
      </c>
      <c r="DG39" s="143">
        <v>10</v>
      </c>
      <c r="DH39" s="133">
        <f t="shared" si="164"/>
        <v>6.2893081761006293</v>
      </c>
      <c r="DI39" s="5">
        <v>147</v>
      </c>
      <c r="DJ39" s="142">
        <f t="shared" si="165"/>
        <v>92.452830188679243</v>
      </c>
      <c r="DK39" s="473"/>
    </row>
    <row r="40" spans="1:115" x14ac:dyDescent="0.2">
      <c r="A40" s="459"/>
      <c r="B40" s="461" t="s">
        <v>477</v>
      </c>
      <c r="C40" s="60">
        <f>D40+F40+H40</f>
        <v>0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60">
        <f t="shared" si="175"/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60">
        <f t="shared" si="166"/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60">
        <f t="shared" si="167"/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60">
        <f t="shared" si="168"/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60">
        <f t="shared" si="169"/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60">
        <f t="shared" si="170"/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60">
        <f t="shared" si="171"/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60">
        <v>0</v>
      </c>
      <c r="BO40" s="143">
        <v>0</v>
      </c>
      <c r="BP40" s="133">
        <v>0</v>
      </c>
      <c r="BQ40" s="143">
        <v>0</v>
      </c>
      <c r="BR40" s="133">
        <v>0</v>
      </c>
      <c r="BS40" s="60">
        <v>0</v>
      </c>
      <c r="BT40" s="142">
        <v>0</v>
      </c>
      <c r="BU40" s="60">
        <f t="shared" si="172"/>
        <v>0</v>
      </c>
      <c r="BV40" s="143">
        <v>0</v>
      </c>
      <c r="BW40" s="133">
        <v>0</v>
      </c>
      <c r="BX40" s="143">
        <v>0</v>
      </c>
      <c r="BY40" s="133">
        <v>0</v>
      </c>
      <c r="BZ40" s="133">
        <v>0</v>
      </c>
      <c r="CA40" s="142">
        <v>0</v>
      </c>
      <c r="CB40" s="60">
        <f t="shared" si="173"/>
        <v>0</v>
      </c>
      <c r="CC40" s="143">
        <v>0</v>
      </c>
      <c r="CD40" s="133">
        <v>0</v>
      </c>
      <c r="CE40" s="143">
        <v>0</v>
      </c>
      <c r="CF40" s="133">
        <v>0</v>
      </c>
      <c r="CG40" s="133">
        <v>0</v>
      </c>
      <c r="CH40" s="142">
        <v>0</v>
      </c>
      <c r="CI40" s="60">
        <f t="shared" si="174"/>
        <v>0</v>
      </c>
      <c r="CJ40" s="143">
        <v>0</v>
      </c>
      <c r="CK40" s="133">
        <v>0</v>
      </c>
      <c r="CL40" s="143">
        <v>0</v>
      </c>
      <c r="CM40" s="133">
        <v>0</v>
      </c>
      <c r="CN40" s="133">
        <v>0</v>
      </c>
      <c r="CO40" s="142">
        <v>0</v>
      </c>
      <c r="CP40" s="60">
        <v>0</v>
      </c>
      <c r="CQ40" s="143">
        <v>0</v>
      </c>
      <c r="CR40" s="133">
        <v>0</v>
      </c>
      <c r="CS40" s="143">
        <v>0</v>
      </c>
      <c r="CT40" s="133">
        <v>0</v>
      </c>
      <c r="CU40" s="5">
        <v>0</v>
      </c>
      <c r="CV40" s="142">
        <v>0</v>
      </c>
      <c r="CW40" s="60">
        <v>0</v>
      </c>
      <c r="CX40" s="143">
        <v>0</v>
      </c>
      <c r="CY40" s="133">
        <v>0</v>
      </c>
      <c r="CZ40" s="143">
        <v>0</v>
      </c>
      <c r="DA40" s="133">
        <v>0</v>
      </c>
      <c r="DB40" s="5">
        <v>0</v>
      </c>
      <c r="DC40" s="142">
        <v>0</v>
      </c>
      <c r="DD40" s="60">
        <v>0</v>
      </c>
      <c r="DE40" s="143">
        <v>0</v>
      </c>
      <c r="DF40" s="133">
        <v>0</v>
      </c>
      <c r="DG40" s="143">
        <v>0</v>
      </c>
      <c r="DH40" s="133">
        <v>0</v>
      </c>
      <c r="DI40" s="5">
        <v>0</v>
      </c>
      <c r="DJ40" s="142">
        <v>0</v>
      </c>
      <c r="DK40" s="473"/>
    </row>
    <row r="41" spans="1:115" x14ac:dyDescent="0.2">
      <c r="A41" s="459"/>
      <c r="B41" s="461" t="s">
        <v>478</v>
      </c>
      <c r="C41" s="60">
        <f>D41+F41+H41</f>
        <v>0</v>
      </c>
      <c r="D41" s="60">
        <v>0</v>
      </c>
      <c r="E41" s="133">
        <v>0</v>
      </c>
      <c r="F41" s="60">
        <v>0</v>
      </c>
      <c r="G41" s="133">
        <v>0</v>
      </c>
      <c r="H41" s="60">
        <v>0</v>
      </c>
      <c r="I41" s="133">
        <v>0</v>
      </c>
      <c r="J41" s="60">
        <f t="shared" si="175"/>
        <v>0</v>
      </c>
      <c r="K41" s="133">
        <v>0</v>
      </c>
      <c r="L41" s="60">
        <v>0</v>
      </c>
      <c r="M41" s="133">
        <v>0</v>
      </c>
      <c r="N41" s="60">
        <v>0</v>
      </c>
      <c r="O41" s="133">
        <v>0</v>
      </c>
      <c r="P41" s="60">
        <v>0</v>
      </c>
      <c r="Q41" s="60">
        <f t="shared" si="166"/>
        <v>0</v>
      </c>
      <c r="R41" s="133">
        <v>0</v>
      </c>
      <c r="S41" s="60">
        <v>0</v>
      </c>
      <c r="T41" s="133">
        <v>0</v>
      </c>
      <c r="U41" s="60">
        <v>0</v>
      </c>
      <c r="V41" s="133">
        <v>0</v>
      </c>
      <c r="W41" s="60">
        <v>0</v>
      </c>
      <c r="X41" s="60">
        <f t="shared" si="167"/>
        <v>0</v>
      </c>
      <c r="Y41" s="133">
        <v>0</v>
      </c>
      <c r="Z41" s="60">
        <v>0</v>
      </c>
      <c r="AA41" s="133">
        <v>0</v>
      </c>
      <c r="AB41" s="60">
        <v>0</v>
      </c>
      <c r="AC41" s="133">
        <v>0</v>
      </c>
      <c r="AD41" s="60">
        <v>0</v>
      </c>
      <c r="AE41" s="60">
        <f t="shared" si="168"/>
        <v>0</v>
      </c>
      <c r="AF41" s="133">
        <v>0</v>
      </c>
      <c r="AG41" s="60">
        <v>0</v>
      </c>
      <c r="AH41" s="133">
        <v>0</v>
      </c>
      <c r="AI41" s="60">
        <v>0</v>
      </c>
      <c r="AJ41" s="133">
        <v>0</v>
      </c>
      <c r="AK41" s="60">
        <v>0</v>
      </c>
      <c r="AL41" s="60">
        <f t="shared" si="169"/>
        <v>0</v>
      </c>
      <c r="AM41" s="133">
        <v>0</v>
      </c>
      <c r="AN41" s="60">
        <v>0</v>
      </c>
      <c r="AO41" s="133">
        <v>0</v>
      </c>
      <c r="AP41" s="60">
        <v>0</v>
      </c>
      <c r="AQ41" s="133">
        <v>0</v>
      </c>
      <c r="AR41" s="60">
        <v>0</v>
      </c>
      <c r="AS41" s="60">
        <f t="shared" si="170"/>
        <v>0</v>
      </c>
      <c r="AT41" s="133">
        <v>0</v>
      </c>
      <c r="AU41" s="60">
        <v>0</v>
      </c>
      <c r="AV41" s="133">
        <v>0</v>
      </c>
      <c r="AW41" s="60">
        <v>0</v>
      </c>
      <c r="AX41" s="133">
        <v>0</v>
      </c>
      <c r="AY41" s="60">
        <v>0</v>
      </c>
      <c r="AZ41" s="60">
        <f t="shared" si="171"/>
        <v>0</v>
      </c>
      <c r="BA41" s="133">
        <v>0</v>
      </c>
      <c r="BB41" s="60">
        <v>0</v>
      </c>
      <c r="BC41" s="133">
        <v>0</v>
      </c>
      <c r="BD41" s="60">
        <v>0</v>
      </c>
      <c r="BE41" s="133">
        <v>0</v>
      </c>
      <c r="BF41" s="60">
        <v>0</v>
      </c>
      <c r="BG41" s="133">
        <v>0</v>
      </c>
      <c r="BH41" s="133">
        <v>0</v>
      </c>
      <c r="BI41" s="60">
        <v>0</v>
      </c>
      <c r="BJ41" s="133">
        <v>0</v>
      </c>
      <c r="BK41" s="60">
        <v>0</v>
      </c>
      <c r="BL41" s="133">
        <v>0</v>
      </c>
      <c r="BM41" s="60">
        <v>0</v>
      </c>
      <c r="BN41" s="60">
        <v>19</v>
      </c>
      <c r="BO41" s="143">
        <v>0</v>
      </c>
      <c r="BP41" s="133">
        <f t="shared" ref="BP41" si="179">BO41/BN41*100</f>
        <v>0</v>
      </c>
      <c r="BQ41" s="143">
        <v>19</v>
      </c>
      <c r="BR41" s="133">
        <f t="shared" ref="BR41" si="180">BQ41/BN41*100</f>
        <v>100</v>
      </c>
      <c r="BS41" s="60">
        <v>6</v>
      </c>
      <c r="BT41" s="142">
        <f t="shared" ref="BT41" si="181">BS41/BN41*100</f>
        <v>31.578947368421051</v>
      </c>
      <c r="BU41" s="60">
        <f t="shared" si="172"/>
        <v>52</v>
      </c>
      <c r="BV41" s="143">
        <v>0</v>
      </c>
      <c r="BW41" s="133">
        <f t="shared" ref="BW41" si="182">BV41/BU41*100</f>
        <v>0</v>
      </c>
      <c r="BX41" s="143">
        <v>41</v>
      </c>
      <c r="BY41" s="133">
        <f t="shared" ref="BY41" si="183">BX41/BU41*100</f>
        <v>78.84615384615384</v>
      </c>
      <c r="BZ41" s="133">
        <v>11</v>
      </c>
      <c r="CA41" s="142">
        <f t="shared" ref="CA41" si="184">BZ41/BU41*100</f>
        <v>21.153846153846153</v>
      </c>
      <c r="CB41" s="60">
        <f t="shared" si="173"/>
        <v>68</v>
      </c>
      <c r="CC41" s="143">
        <v>19</v>
      </c>
      <c r="CD41" s="133">
        <f t="shared" ref="CD41" si="185">CC41/CB41*100</f>
        <v>27.941176470588236</v>
      </c>
      <c r="CE41" s="143">
        <v>37</v>
      </c>
      <c r="CF41" s="133">
        <f t="shared" ref="CF41" si="186">CE41/CB41*100</f>
        <v>54.411764705882348</v>
      </c>
      <c r="CG41" s="133">
        <v>12</v>
      </c>
      <c r="CH41" s="142">
        <f t="shared" ref="CH41" si="187">CG41/CB41*100</f>
        <v>17.647058823529413</v>
      </c>
      <c r="CI41" s="60">
        <f t="shared" si="174"/>
        <v>87</v>
      </c>
      <c r="CJ41" s="143">
        <v>0</v>
      </c>
      <c r="CK41" s="133">
        <f t="shared" ref="CK41" si="188">CJ41/CI41*100</f>
        <v>0</v>
      </c>
      <c r="CL41" s="143">
        <v>65</v>
      </c>
      <c r="CM41" s="133">
        <f t="shared" ref="CM41" si="189">CL41/CI41*100</f>
        <v>74.712643678160916</v>
      </c>
      <c r="CN41" s="133">
        <v>22</v>
      </c>
      <c r="CO41" s="142">
        <f t="shared" ref="CO41" si="190">CN41/CI41*100</f>
        <v>25.287356321839084</v>
      </c>
      <c r="CP41" s="60">
        <v>65</v>
      </c>
      <c r="CQ41" s="143">
        <v>0</v>
      </c>
      <c r="CR41" s="133">
        <f t="shared" ref="CR41" si="191">CQ41/CP41*100</f>
        <v>0</v>
      </c>
      <c r="CS41" s="143">
        <v>16</v>
      </c>
      <c r="CT41" s="133">
        <f t="shared" ref="CT41" si="192">CS41/CP41*100</f>
        <v>24.615384615384617</v>
      </c>
      <c r="CU41" s="5">
        <v>49</v>
      </c>
      <c r="CV41" s="142">
        <f t="shared" ref="CV41" si="193">CU41/CP41*100</f>
        <v>75.384615384615387</v>
      </c>
      <c r="CW41" s="60">
        <v>64</v>
      </c>
      <c r="CX41" s="143">
        <v>0</v>
      </c>
      <c r="CY41" s="133">
        <f t="shared" ref="CY41" si="194">CX41/CW41*100</f>
        <v>0</v>
      </c>
      <c r="CZ41" s="143">
        <v>33</v>
      </c>
      <c r="DA41" s="133">
        <f t="shared" ref="DA41" si="195">CZ41/CW41*100</f>
        <v>51.5625</v>
      </c>
      <c r="DB41" s="5">
        <v>31</v>
      </c>
      <c r="DC41" s="142">
        <f t="shared" ref="DC41" si="196">DB41/CW41*100</f>
        <v>48.4375</v>
      </c>
      <c r="DD41" s="60">
        <v>89</v>
      </c>
      <c r="DE41" s="143">
        <v>3</v>
      </c>
      <c r="DF41" s="133">
        <f t="shared" ref="DF41" si="197">DE41/DD41*100</f>
        <v>3.3707865168539324</v>
      </c>
      <c r="DG41" s="143">
        <v>17</v>
      </c>
      <c r="DH41" s="133">
        <f t="shared" ref="DH41" si="198">DG41/DD41*100</f>
        <v>19.101123595505616</v>
      </c>
      <c r="DI41" s="5">
        <v>69</v>
      </c>
      <c r="DJ41" s="142">
        <f t="shared" ref="DJ41" si="199">DI41/DD41*100</f>
        <v>77.528089887640448</v>
      </c>
      <c r="DK41" s="473"/>
    </row>
    <row r="42" spans="1:115" x14ac:dyDescent="0.2">
      <c r="A42" s="438"/>
      <c r="B42" s="461" t="s">
        <v>479</v>
      </c>
      <c r="C42" s="60">
        <v>0</v>
      </c>
      <c r="D42" s="60">
        <v>0</v>
      </c>
      <c r="E42" s="133">
        <v>0</v>
      </c>
      <c r="F42" s="60">
        <v>0</v>
      </c>
      <c r="G42" s="133">
        <v>0</v>
      </c>
      <c r="H42" s="60">
        <v>0</v>
      </c>
      <c r="I42" s="133">
        <v>0</v>
      </c>
      <c r="J42" s="60">
        <v>0</v>
      </c>
      <c r="K42" s="60">
        <v>0</v>
      </c>
      <c r="L42" s="60">
        <v>0</v>
      </c>
      <c r="M42" s="133">
        <v>0</v>
      </c>
      <c r="N42" s="60">
        <v>0</v>
      </c>
      <c r="O42" s="133">
        <v>0</v>
      </c>
      <c r="P42" s="60">
        <v>0</v>
      </c>
      <c r="Q42" s="60">
        <v>0</v>
      </c>
      <c r="R42" s="133">
        <v>0</v>
      </c>
      <c r="S42" s="60">
        <v>0</v>
      </c>
      <c r="T42" s="133">
        <v>0</v>
      </c>
      <c r="U42" s="60">
        <v>0</v>
      </c>
      <c r="V42" s="133">
        <v>0</v>
      </c>
      <c r="W42" s="60">
        <v>0</v>
      </c>
      <c r="X42" s="60">
        <v>0</v>
      </c>
      <c r="Y42" s="133">
        <v>0</v>
      </c>
      <c r="Z42" s="60">
        <v>0</v>
      </c>
      <c r="AA42" s="133">
        <v>0</v>
      </c>
      <c r="AB42" s="60">
        <v>0</v>
      </c>
      <c r="AC42" s="133">
        <v>0</v>
      </c>
      <c r="AD42" s="60">
        <v>0</v>
      </c>
      <c r="AE42" s="60">
        <v>0</v>
      </c>
      <c r="AF42" s="133">
        <v>0</v>
      </c>
      <c r="AG42" s="60">
        <v>0</v>
      </c>
      <c r="AH42" s="133">
        <v>0</v>
      </c>
      <c r="AI42" s="60">
        <v>0</v>
      </c>
      <c r="AJ42" s="133">
        <v>0</v>
      </c>
      <c r="AK42" s="60">
        <v>0</v>
      </c>
      <c r="AL42" s="60">
        <v>0</v>
      </c>
      <c r="AM42" s="133">
        <v>0</v>
      </c>
      <c r="AN42" s="60">
        <v>0</v>
      </c>
      <c r="AO42" s="133">
        <v>0</v>
      </c>
      <c r="AP42" s="60">
        <v>0</v>
      </c>
      <c r="AQ42" s="133">
        <v>0</v>
      </c>
      <c r="AR42" s="60">
        <v>0</v>
      </c>
      <c r="AS42" s="60">
        <v>0</v>
      </c>
      <c r="AT42" s="133">
        <v>0</v>
      </c>
      <c r="AU42" s="60">
        <v>0</v>
      </c>
      <c r="AV42" s="133">
        <v>0</v>
      </c>
      <c r="AW42" s="60">
        <v>0</v>
      </c>
      <c r="AX42" s="133">
        <v>0</v>
      </c>
      <c r="AY42" s="60">
        <v>0</v>
      </c>
      <c r="AZ42" s="60">
        <v>0</v>
      </c>
      <c r="BA42" s="133">
        <v>0</v>
      </c>
      <c r="BB42" s="60">
        <v>0</v>
      </c>
      <c r="BC42" s="133">
        <v>0</v>
      </c>
      <c r="BD42" s="60">
        <v>0</v>
      </c>
      <c r="BE42" s="133">
        <v>0</v>
      </c>
      <c r="BF42" s="60">
        <v>0</v>
      </c>
      <c r="BG42" s="60">
        <v>0</v>
      </c>
      <c r="BH42" s="133">
        <v>0</v>
      </c>
      <c r="BI42" s="60">
        <v>0</v>
      </c>
      <c r="BJ42" s="133">
        <v>0</v>
      </c>
      <c r="BK42" s="60">
        <v>0</v>
      </c>
      <c r="BL42" s="133">
        <v>0</v>
      </c>
      <c r="BM42" s="60">
        <v>0</v>
      </c>
      <c r="BN42" s="60">
        <v>0</v>
      </c>
      <c r="BO42" s="143">
        <v>0</v>
      </c>
      <c r="BP42" s="133">
        <v>0</v>
      </c>
      <c r="BQ42" s="143">
        <v>0</v>
      </c>
      <c r="BR42" s="133">
        <v>0</v>
      </c>
      <c r="BS42" s="60">
        <v>0</v>
      </c>
      <c r="BT42" s="142">
        <v>0</v>
      </c>
      <c r="BU42" s="60">
        <v>0</v>
      </c>
      <c r="BV42" s="143">
        <v>0</v>
      </c>
      <c r="BW42" s="133">
        <v>0</v>
      </c>
      <c r="BX42" s="143">
        <v>0</v>
      </c>
      <c r="BY42" s="133">
        <v>0</v>
      </c>
      <c r="BZ42" s="60">
        <v>0</v>
      </c>
      <c r="CA42" s="142">
        <v>0</v>
      </c>
      <c r="CB42" s="60">
        <v>0</v>
      </c>
      <c r="CC42" s="143">
        <v>0</v>
      </c>
      <c r="CD42" s="133">
        <v>0</v>
      </c>
      <c r="CE42" s="143">
        <v>0</v>
      </c>
      <c r="CF42" s="133">
        <v>0</v>
      </c>
      <c r="CG42" s="60">
        <v>0</v>
      </c>
      <c r="CH42" s="142">
        <v>0</v>
      </c>
      <c r="CI42" s="60">
        <f t="shared" si="174"/>
        <v>0</v>
      </c>
      <c r="CJ42" s="143">
        <v>0</v>
      </c>
      <c r="CK42" s="133">
        <v>0</v>
      </c>
      <c r="CL42" s="143">
        <v>0</v>
      </c>
      <c r="CM42" s="133">
        <v>0</v>
      </c>
      <c r="CN42" s="60">
        <v>0</v>
      </c>
      <c r="CO42" s="142">
        <v>0</v>
      </c>
      <c r="CP42" s="60">
        <v>0</v>
      </c>
      <c r="CQ42" s="60">
        <v>0</v>
      </c>
      <c r="CR42" s="133">
        <v>0</v>
      </c>
      <c r="CS42" s="60">
        <v>0</v>
      </c>
      <c r="CT42" s="133">
        <v>0</v>
      </c>
      <c r="CU42" s="60">
        <v>0</v>
      </c>
      <c r="CV42" s="142">
        <v>0</v>
      </c>
      <c r="CW42" s="60">
        <v>0</v>
      </c>
      <c r="CX42" s="60">
        <v>0</v>
      </c>
      <c r="CY42" s="133">
        <v>0</v>
      </c>
      <c r="CZ42" s="143">
        <v>0</v>
      </c>
      <c r="DA42" s="133">
        <v>0</v>
      </c>
      <c r="DB42" s="5">
        <v>0</v>
      </c>
      <c r="DC42" s="142">
        <v>0</v>
      </c>
      <c r="DD42" s="60">
        <v>0</v>
      </c>
      <c r="DE42" s="60">
        <v>0</v>
      </c>
      <c r="DF42" s="133">
        <v>0</v>
      </c>
      <c r="DG42" s="143">
        <v>0</v>
      </c>
      <c r="DH42" s="133">
        <v>0</v>
      </c>
      <c r="DI42" s="5">
        <v>0</v>
      </c>
      <c r="DJ42" s="142">
        <v>0</v>
      </c>
      <c r="DK42" s="473"/>
    </row>
    <row r="43" spans="1:115" x14ac:dyDescent="0.2">
      <c r="A43" s="438"/>
      <c r="B43" s="461" t="s">
        <v>484</v>
      </c>
      <c r="C43" s="60">
        <v>0</v>
      </c>
      <c r="D43" s="60">
        <v>0</v>
      </c>
      <c r="E43" s="133">
        <v>0</v>
      </c>
      <c r="F43" s="60">
        <v>0</v>
      </c>
      <c r="G43" s="133">
        <v>0</v>
      </c>
      <c r="H43" s="60">
        <v>0</v>
      </c>
      <c r="I43" s="133">
        <v>0</v>
      </c>
      <c r="J43" s="60">
        <v>0</v>
      </c>
      <c r="K43" s="60">
        <v>0</v>
      </c>
      <c r="L43" s="60">
        <v>0</v>
      </c>
      <c r="M43" s="133">
        <v>0</v>
      </c>
      <c r="N43" s="60">
        <v>0</v>
      </c>
      <c r="O43" s="133">
        <v>0</v>
      </c>
      <c r="P43" s="60">
        <v>0</v>
      </c>
      <c r="Q43" s="60">
        <v>0</v>
      </c>
      <c r="R43" s="133">
        <v>0</v>
      </c>
      <c r="S43" s="60">
        <v>0</v>
      </c>
      <c r="T43" s="133">
        <v>0</v>
      </c>
      <c r="U43" s="60">
        <v>0</v>
      </c>
      <c r="V43" s="133">
        <v>0</v>
      </c>
      <c r="W43" s="60">
        <v>0</v>
      </c>
      <c r="X43" s="60">
        <v>0</v>
      </c>
      <c r="Y43" s="133">
        <v>0</v>
      </c>
      <c r="Z43" s="60">
        <v>0</v>
      </c>
      <c r="AA43" s="133">
        <v>0</v>
      </c>
      <c r="AB43" s="60">
        <v>0</v>
      </c>
      <c r="AC43" s="133">
        <v>0</v>
      </c>
      <c r="AD43" s="60">
        <v>0</v>
      </c>
      <c r="AE43" s="60">
        <v>0</v>
      </c>
      <c r="AF43" s="133">
        <v>0</v>
      </c>
      <c r="AG43" s="60">
        <v>0</v>
      </c>
      <c r="AH43" s="133">
        <v>0</v>
      </c>
      <c r="AI43" s="60">
        <v>0</v>
      </c>
      <c r="AJ43" s="133">
        <v>0</v>
      </c>
      <c r="AK43" s="60">
        <v>0</v>
      </c>
      <c r="AL43" s="60">
        <v>0</v>
      </c>
      <c r="AM43" s="133">
        <v>0</v>
      </c>
      <c r="AN43" s="60">
        <v>0</v>
      </c>
      <c r="AO43" s="133">
        <v>0</v>
      </c>
      <c r="AP43" s="60">
        <v>0</v>
      </c>
      <c r="AQ43" s="133">
        <v>0</v>
      </c>
      <c r="AR43" s="60">
        <v>0</v>
      </c>
      <c r="AS43" s="60">
        <v>0</v>
      </c>
      <c r="AT43" s="133">
        <v>0</v>
      </c>
      <c r="AU43" s="60">
        <v>0</v>
      </c>
      <c r="AV43" s="133">
        <v>0</v>
      </c>
      <c r="AW43" s="60">
        <v>0</v>
      </c>
      <c r="AX43" s="133">
        <v>0</v>
      </c>
      <c r="AY43" s="60">
        <v>0</v>
      </c>
      <c r="AZ43" s="60">
        <v>0</v>
      </c>
      <c r="BA43" s="133">
        <v>0</v>
      </c>
      <c r="BB43" s="60">
        <v>0</v>
      </c>
      <c r="BC43" s="133">
        <v>0</v>
      </c>
      <c r="BD43" s="60">
        <v>0</v>
      </c>
      <c r="BE43" s="133">
        <v>0</v>
      </c>
      <c r="BF43" s="60">
        <v>0</v>
      </c>
      <c r="BG43" s="60">
        <v>0</v>
      </c>
      <c r="BH43" s="133">
        <v>0</v>
      </c>
      <c r="BI43" s="60">
        <v>0</v>
      </c>
      <c r="BJ43" s="133">
        <v>0</v>
      </c>
      <c r="BK43" s="60">
        <v>0</v>
      </c>
      <c r="BL43" s="133">
        <v>0</v>
      </c>
      <c r="BM43" s="60">
        <v>0</v>
      </c>
      <c r="BN43" s="60">
        <v>0</v>
      </c>
      <c r="BO43" s="143">
        <v>0</v>
      </c>
      <c r="BP43" s="133">
        <v>0</v>
      </c>
      <c r="BQ43" s="143">
        <v>0</v>
      </c>
      <c r="BR43" s="133">
        <v>0</v>
      </c>
      <c r="BS43" s="60">
        <v>0</v>
      </c>
      <c r="BT43" s="142">
        <v>0</v>
      </c>
      <c r="BU43" s="60">
        <v>0</v>
      </c>
      <c r="BV43" s="143">
        <v>0</v>
      </c>
      <c r="BW43" s="133">
        <v>0</v>
      </c>
      <c r="BX43" s="143">
        <v>0</v>
      </c>
      <c r="BY43" s="133">
        <v>0</v>
      </c>
      <c r="BZ43" s="60"/>
      <c r="CA43" s="142">
        <v>0</v>
      </c>
      <c r="CB43" s="60"/>
      <c r="CC43" s="143"/>
      <c r="CD43" s="133">
        <v>0</v>
      </c>
      <c r="CE43" s="143"/>
      <c r="CF43" s="133">
        <v>0</v>
      </c>
      <c r="CG43" s="60"/>
      <c r="CH43" s="142">
        <v>0</v>
      </c>
      <c r="CI43" s="60"/>
      <c r="CJ43" s="143"/>
      <c r="CK43" s="133">
        <v>0</v>
      </c>
      <c r="CL43" s="143"/>
      <c r="CM43" s="133">
        <v>0</v>
      </c>
      <c r="CN43" s="60"/>
      <c r="CO43" s="142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42">
        <v>0</v>
      </c>
      <c r="CW43" s="133">
        <v>0</v>
      </c>
      <c r="CX43" s="133">
        <v>0</v>
      </c>
      <c r="CY43" s="133">
        <v>0</v>
      </c>
      <c r="CZ43" s="143">
        <v>0</v>
      </c>
      <c r="DA43" s="133">
        <v>0</v>
      </c>
      <c r="DB43" s="5">
        <v>0</v>
      </c>
      <c r="DC43" s="142">
        <v>0</v>
      </c>
      <c r="DD43" s="133">
        <v>0</v>
      </c>
      <c r="DE43" s="133">
        <v>0</v>
      </c>
      <c r="DF43" s="133">
        <v>0</v>
      </c>
      <c r="DG43" s="143">
        <v>0</v>
      </c>
      <c r="DH43" s="133">
        <v>0</v>
      </c>
      <c r="DI43" s="5">
        <v>0</v>
      </c>
      <c r="DJ43" s="142">
        <v>0</v>
      </c>
      <c r="DK43" s="473"/>
    </row>
    <row r="44" spans="1:115" x14ac:dyDescent="0.2">
      <c r="A44" s="438"/>
      <c r="B44" s="444" t="s">
        <v>485</v>
      </c>
      <c r="C44" s="124">
        <v>0</v>
      </c>
      <c r="D44" s="124">
        <v>0</v>
      </c>
      <c r="E44" s="130">
        <v>0</v>
      </c>
      <c r="F44" s="124">
        <v>0</v>
      </c>
      <c r="G44" s="130">
        <v>0</v>
      </c>
      <c r="H44" s="124">
        <v>0</v>
      </c>
      <c r="I44" s="130">
        <v>0</v>
      </c>
      <c r="J44" s="124">
        <v>0</v>
      </c>
      <c r="K44" s="124">
        <v>0</v>
      </c>
      <c r="L44" s="124">
        <v>0</v>
      </c>
      <c r="M44" s="130">
        <v>0</v>
      </c>
      <c r="N44" s="124">
        <v>0</v>
      </c>
      <c r="O44" s="130">
        <v>0</v>
      </c>
      <c r="P44" s="124">
        <v>0</v>
      </c>
      <c r="Q44" s="124">
        <v>0</v>
      </c>
      <c r="R44" s="130">
        <v>0</v>
      </c>
      <c r="S44" s="124">
        <v>0</v>
      </c>
      <c r="T44" s="130">
        <v>0</v>
      </c>
      <c r="U44" s="124">
        <v>0</v>
      </c>
      <c r="V44" s="130">
        <v>0</v>
      </c>
      <c r="W44" s="124">
        <v>0</v>
      </c>
      <c r="X44" s="124">
        <v>0</v>
      </c>
      <c r="Y44" s="130">
        <v>0</v>
      </c>
      <c r="Z44" s="124">
        <v>0</v>
      </c>
      <c r="AA44" s="130">
        <v>0</v>
      </c>
      <c r="AB44" s="124">
        <v>0</v>
      </c>
      <c r="AC44" s="130">
        <v>0</v>
      </c>
      <c r="AD44" s="124">
        <v>0</v>
      </c>
      <c r="AE44" s="124">
        <v>0</v>
      </c>
      <c r="AF44" s="130">
        <v>0</v>
      </c>
      <c r="AG44" s="124">
        <v>0</v>
      </c>
      <c r="AH44" s="130">
        <v>0</v>
      </c>
      <c r="AI44" s="124">
        <v>0</v>
      </c>
      <c r="AJ44" s="130">
        <v>0</v>
      </c>
      <c r="AK44" s="124">
        <v>0</v>
      </c>
      <c r="AL44" s="124">
        <v>0</v>
      </c>
      <c r="AM44" s="130">
        <v>0</v>
      </c>
      <c r="AN44" s="124">
        <v>0</v>
      </c>
      <c r="AO44" s="130">
        <v>0</v>
      </c>
      <c r="AP44" s="124">
        <v>0</v>
      </c>
      <c r="AQ44" s="130">
        <v>0</v>
      </c>
      <c r="AR44" s="124">
        <v>0</v>
      </c>
      <c r="AS44" s="124">
        <v>0</v>
      </c>
      <c r="AT44" s="130">
        <v>0</v>
      </c>
      <c r="AU44" s="124">
        <v>0</v>
      </c>
      <c r="AV44" s="130">
        <v>0</v>
      </c>
      <c r="AW44" s="124">
        <v>0</v>
      </c>
      <c r="AX44" s="130">
        <v>0</v>
      </c>
      <c r="AY44" s="124">
        <v>0</v>
      </c>
      <c r="AZ44" s="124">
        <v>0</v>
      </c>
      <c r="BA44" s="130">
        <v>0</v>
      </c>
      <c r="BB44" s="124">
        <v>0</v>
      </c>
      <c r="BC44" s="130">
        <v>0</v>
      </c>
      <c r="BD44" s="124">
        <v>0</v>
      </c>
      <c r="BE44" s="130">
        <v>0</v>
      </c>
      <c r="BF44" s="124">
        <v>0</v>
      </c>
      <c r="BG44" s="124">
        <v>0</v>
      </c>
      <c r="BH44" s="130">
        <v>0</v>
      </c>
      <c r="BI44" s="124">
        <v>0</v>
      </c>
      <c r="BJ44" s="130">
        <v>0</v>
      </c>
      <c r="BK44" s="124">
        <v>0</v>
      </c>
      <c r="BL44" s="130">
        <v>0</v>
      </c>
      <c r="BM44" s="124">
        <v>0</v>
      </c>
      <c r="BN44" s="135">
        <v>0</v>
      </c>
      <c r="BO44" s="155">
        <v>0</v>
      </c>
      <c r="BP44" s="130">
        <v>0</v>
      </c>
      <c r="BQ44" s="155">
        <v>0</v>
      </c>
      <c r="BR44" s="131">
        <v>0</v>
      </c>
      <c r="BS44" s="124">
        <v>0</v>
      </c>
      <c r="BT44" s="145">
        <v>0</v>
      </c>
      <c r="BU44" s="135">
        <v>0</v>
      </c>
      <c r="BV44" s="155">
        <v>0</v>
      </c>
      <c r="BW44" s="130">
        <v>0</v>
      </c>
      <c r="BX44" s="155">
        <v>0</v>
      </c>
      <c r="BY44" s="131">
        <v>0</v>
      </c>
      <c r="BZ44" s="124"/>
      <c r="CA44" s="145">
        <v>0</v>
      </c>
      <c r="CB44" s="135"/>
      <c r="CC44" s="155"/>
      <c r="CD44" s="130">
        <v>0</v>
      </c>
      <c r="CE44" s="155"/>
      <c r="CF44" s="131">
        <v>0</v>
      </c>
      <c r="CG44" s="124"/>
      <c r="CH44" s="145">
        <v>0</v>
      </c>
      <c r="CI44" s="124"/>
      <c r="CJ44" s="155"/>
      <c r="CK44" s="130">
        <v>0</v>
      </c>
      <c r="CL44" s="155"/>
      <c r="CM44" s="131">
        <v>0</v>
      </c>
      <c r="CN44" s="124"/>
      <c r="CO44" s="145">
        <v>0</v>
      </c>
      <c r="CP44" s="124">
        <v>0</v>
      </c>
      <c r="CQ44" s="124">
        <v>0</v>
      </c>
      <c r="CR44" s="130">
        <v>0</v>
      </c>
      <c r="CS44" s="124">
        <v>0</v>
      </c>
      <c r="CT44" s="131">
        <v>0</v>
      </c>
      <c r="CU44" s="124">
        <v>0</v>
      </c>
      <c r="CV44" s="145">
        <v>0</v>
      </c>
      <c r="CW44" s="124">
        <v>0</v>
      </c>
      <c r="CX44" s="124">
        <v>0</v>
      </c>
      <c r="CY44" s="130">
        <v>0</v>
      </c>
      <c r="CZ44" s="143">
        <v>0</v>
      </c>
      <c r="DA44" s="131">
        <v>0</v>
      </c>
      <c r="DB44" s="6">
        <v>0</v>
      </c>
      <c r="DC44" s="145">
        <v>0</v>
      </c>
      <c r="DD44" s="124">
        <v>0</v>
      </c>
      <c r="DE44" s="124">
        <v>0</v>
      </c>
      <c r="DF44" s="130">
        <v>0</v>
      </c>
      <c r="DG44" s="143">
        <v>0</v>
      </c>
      <c r="DH44" s="131">
        <v>0</v>
      </c>
      <c r="DI44" s="6">
        <v>0</v>
      </c>
      <c r="DJ44" s="145">
        <v>0</v>
      </c>
      <c r="DK44" s="473"/>
    </row>
    <row r="45" spans="1:115" x14ac:dyDescent="0.2">
      <c r="A45" s="800" t="s">
        <v>43</v>
      </c>
      <c r="B45" s="801"/>
      <c r="C45" s="156">
        <f>C6+C19+C32</f>
        <v>120403</v>
      </c>
      <c r="D45" s="156">
        <f>D6+D19+D32</f>
        <v>75905</v>
      </c>
      <c r="E45" s="157">
        <f>D45/C45*100</f>
        <v>63.042449108410928</v>
      </c>
      <c r="F45" s="156">
        <f>F6+F19+F32</f>
        <v>44177</v>
      </c>
      <c r="G45" s="157">
        <f>F45/C45*100</f>
        <v>36.690946238881089</v>
      </c>
      <c r="H45" s="156">
        <f>H6+H19+H32</f>
        <v>321</v>
      </c>
      <c r="I45" s="158">
        <f>H45/C45*100</f>
        <v>0.266604652707989</v>
      </c>
      <c r="J45" s="156">
        <f>J6+J19+J32</f>
        <v>135210</v>
      </c>
      <c r="K45" s="156">
        <f>K6+K19+K32</f>
        <v>89380</v>
      </c>
      <c r="L45" s="157">
        <f>K45/J45*100</f>
        <v>66.104578063752683</v>
      </c>
      <c r="M45" s="156">
        <f>M6+M19+M32</f>
        <v>44125</v>
      </c>
      <c r="N45" s="157">
        <f>M45/J45*100</f>
        <v>32.63442053102581</v>
      </c>
      <c r="O45" s="156">
        <f>O6+O19+O32</f>
        <v>1705</v>
      </c>
      <c r="P45" s="158">
        <f>O45/J45*100</f>
        <v>1.2610014052215073</v>
      </c>
      <c r="Q45" s="156">
        <f>Q6+Q19+Q32</f>
        <v>135059</v>
      </c>
      <c r="R45" s="156">
        <f>R6+R19+R32</f>
        <v>89447</v>
      </c>
      <c r="S45" s="157">
        <f>R45/Q45*100</f>
        <v>66.228092907544109</v>
      </c>
      <c r="T45" s="156">
        <f>T6+T19+T32</f>
        <v>37818</v>
      </c>
      <c r="U45" s="157">
        <f>T45/Q45*100</f>
        <v>28.001095817383515</v>
      </c>
      <c r="V45" s="156">
        <f>V6+V19+V32</f>
        <v>7794</v>
      </c>
      <c r="W45" s="158">
        <f>V45/Q45*100</f>
        <v>5.7708112750723757</v>
      </c>
      <c r="X45" s="156">
        <f>X6+X19+X32</f>
        <v>136052</v>
      </c>
      <c r="Y45" s="156">
        <f>Y6+Y19+Y32</f>
        <v>85244</v>
      </c>
      <c r="Z45" s="157">
        <f>Y45/X45*100</f>
        <v>62.655455267103754</v>
      </c>
      <c r="AA45" s="156">
        <f>AA6+AA19+AA32</f>
        <v>41917</v>
      </c>
      <c r="AB45" s="157">
        <f>AA45/X45*100</f>
        <v>30.809543409872695</v>
      </c>
      <c r="AC45" s="156">
        <f>AC6+AC19+AC32</f>
        <v>8891</v>
      </c>
      <c r="AD45" s="158">
        <f>AC45/X45*100</f>
        <v>6.5350013230235495</v>
      </c>
      <c r="AE45" s="156">
        <f>AE6+AE19+AE32</f>
        <v>70521</v>
      </c>
      <c r="AF45" s="156">
        <f>AF6+AF19+AF32</f>
        <v>44628</v>
      </c>
      <c r="AG45" s="157">
        <f>AF45/AE45*100</f>
        <v>63.283277321648868</v>
      </c>
      <c r="AH45" s="156">
        <f>AH6+AH19+AH32</f>
        <v>22548</v>
      </c>
      <c r="AI45" s="157">
        <f>AH45/AE45*100</f>
        <v>31.973454715616622</v>
      </c>
      <c r="AJ45" s="156">
        <f>AJ6+AJ19+AJ32</f>
        <v>3345</v>
      </c>
      <c r="AK45" s="158">
        <f>AJ45/AE45*100</f>
        <v>4.7432679627345049</v>
      </c>
      <c r="AL45" s="156">
        <f>AL6+AL19+AL32</f>
        <v>60639</v>
      </c>
      <c r="AM45" s="156">
        <f>AM6+AM19+AM32</f>
        <v>39028</v>
      </c>
      <c r="AN45" s="157">
        <f>AM45/AL45*100</f>
        <v>64.361219677105495</v>
      </c>
      <c r="AO45" s="156">
        <f>AO6+AO19+AO32</f>
        <v>18531</v>
      </c>
      <c r="AP45" s="157">
        <f>AO45/AL45*100</f>
        <v>30.559540889526541</v>
      </c>
      <c r="AQ45" s="156">
        <f>AQ6+AQ19+AQ32</f>
        <v>3080</v>
      </c>
      <c r="AR45" s="158">
        <f>AQ45/AL45*100</f>
        <v>5.079239433367964</v>
      </c>
      <c r="AS45" s="156">
        <f>AS6+AS19+AS32</f>
        <v>101723</v>
      </c>
      <c r="AT45" s="156">
        <f>AT6+AT19+AT32</f>
        <v>63166</v>
      </c>
      <c r="AU45" s="157">
        <f>AT45/AS45*100</f>
        <v>62.096084464673673</v>
      </c>
      <c r="AV45" s="156">
        <f>AV6+AV19+AV32</f>
        <v>32506</v>
      </c>
      <c r="AW45" s="157">
        <f>AV45/AS45*100</f>
        <v>31.955408314737081</v>
      </c>
      <c r="AX45" s="156">
        <f>AX6+AX19+AX32</f>
        <v>6051</v>
      </c>
      <c r="AY45" s="158">
        <f>AX45/AS45*100</f>
        <v>5.9485072205892466</v>
      </c>
      <c r="AZ45" s="156">
        <f>AZ6+AZ19+AZ32</f>
        <v>97355</v>
      </c>
      <c r="BA45" s="156">
        <f>BA6+BA19+BA32</f>
        <v>59991</v>
      </c>
      <c r="BB45" s="157">
        <f>BA45/AZ45*100</f>
        <v>61.620872066149659</v>
      </c>
      <c r="BC45" s="156">
        <f>BC6+BC19+BC32</f>
        <v>30748</v>
      </c>
      <c r="BD45" s="157">
        <f>BC45/AZ45*100</f>
        <v>31.583380411894613</v>
      </c>
      <c r="BE45" s="156">
        <f>BE6+BE19+BE32</f>
        <v>6616</v>
      </c>
      <c r="BF45" s="158">
        <f>BE45/AZ45*100</f>
        <v>6.7957475219557288</v>
      </c>
      <c r="BG45" s="156">
        <f>BG6+BG19+BG32</f>
        <v>63658</v>
      </c>
      <c r="BH45" s="156">
        <f>BH6+BH19+BH32</f>
        <v>35220</v>
      </c>
      <c r="BI45" s="157">
        <f>BH45/BG45*100</f>
        <v>55.32690313864714</v>
      </c>
      <c r="BJ45" s="156">
        <f>BJ6+BJ19+BJ32</f>
        <v>22980</v>
      </c>
      <c r="BK45" s="157">
        <f>BJ45/BG45*100</f>
        <v>36.099154858776586</v>
      </c>
      <c r="BL45" s="156">
        <f>BL6+BL19+BL32</f>
        <v>5458</v>
      </c>
      <c r="BM45" s="158">
        <f>BL45/BG45*100</f>
        <v>8.5739420025762669</v>
      </c>
      <c r="BN45" s="156">
        <f>BN6+BN19+BN32</f>
        <v>124457</v>
      </c>
      <c r="BO45" s="156">
        <f>BO6+BO19+BO32</f>
        <v>60041</v>
      </c>
      <c r="BP45" s="157">
        <f>BO45/BN45*100</f>
        <v>48.242364832833829</v>
      </c>
      <c r="BQ45" s="156">
        <f>BQ6+BQ19+BQ32</f>
        <v>52677</v>
      </c>
      <c r="BR45" s="157">
        <f>BQ45/BN45*100</f>
        <v>42.325461806085634</v>
      </c>
      <c r="BS45" s="156">
        <f>BS6+BS19+BS32</f>
        <v>11867</v>
      </c>
      <c r="BT45" s="158">
        <f>BS45/BN45*100</f>
        <v>9.5350201274335724</v>
      </c>
      <c r="BU45" s="156">
        <f>BU6+BU19+BU32</f>
        <v>122918</v>
      </c>
      <c r="BV45" s="156">
        <f>BV6+BV19+BV32</f>
        <v>60338</v>
      </c>
      <c r="BW45" s="157">
        <f>BV45/BU45*100</f>
        <v>49.088009892774039</v>
      </c>
      <c r="BX45" s="156">
        <f>BX6+BX19+BX32</f>
        <v>51159</v>
      </c>
      <c r="BY45" s="157">
        <f>BX45/BU45*100</f>
        <v>41.620429880082654</v>
      </c>
      <c r="BZ45" s="156">
        <f>BZ6+BZ19+BZ32</f>
        <v>11421</v>
      </c>
      <c r="CA45" s="158">
        <f>BZ45/BU45*100</f>
        <v>9.2915602271432984</v>
      </c>
      <c r="CB45" s="156">
        <f>CB6+CB19+CB32</f>
        <v>112001</v>
      </c>
      <c r="CC45" s="156">
        <f>CC6+CC19+CC32</f>
        <v>58899</v>
      </c>
      <c r="CD45" s="157">
        <f>CC45/CB45*100</f>
        <v>52.587923322113198</v>
      </c>
      <c r="CE45" s="156">
        <f>CE6+CE19+CE32</f>
        <v>42473</v>
      </c>
      <c r="CF45" s="157">
        <f>CE45/CB45*100</f>
        <v>37.921982839438932</v>
      </c>
      <c r="CG45" s="156">
        <f>CG6+CG19+CG32</f>
        <v>10629</v>
      </c>
      <c r="CH45" s="158">
        <f>CG45/CB45*100</f>
        <v>9.490093838447871</v>
      </c>
      <c r="CI45" s="156">
        <f>CI6+CI19+CI32</f>
        <v>171531</v>
      </c>
      <c r="CJ45" s="156">
        <f>CJ6+CJ19+CJ32</f>
        <v>81938</v>
      </c>
      <c r="CK45" s="157">
        <f>CJ45/CI45*100</f>
        <v>47.768624913280981</v>
      </c>
      <c r="CL45" s="156">
        <f>CL6+CL19+CL32</f>
        <v>69219</v>
      </c>
      <c r="CM45" s="157">
        <f>CL45/CI45*100</f>
        <v>40.353638700876225</v>
      </c>
      <c r="CN45" s="156">
        <f>CN6+CN19+CN32</f>
        <v>20374</v>
      </c>
      <c r="CO45" s="158">
        <f>CN45/CI45*100</f>
        <v>11.877736385842793</v>
      </c>
      <c r="CP45" s="156">
        <f>CP6+CP19+CP32</f>
        <v>192385</v>
      </c>
      <c r="CQ45" s="156">
        <f>CQ6+CQ19+CQ32</f>
        <v>102452</v>
      </c>
      <c r="CR45" s="157">
        <f>CQ45/CP45*100</f>
        <v>53.25363203991995</v>
      </c>
      <c r="CS45" s="156">
        <f>CS6+CS19+CS32</f>
        <v>59832</v>
      </c>
      <c r="CT45" s="157">
        <f>CS45/CP45*100</f>
        <v>31.100137744626661</v>
      </c>
      <c r="CU45" s="156">
        <f>CU6+CU19+CU32</f>
        <v>30101</v>
      </c>
      <c r="CV45" s="158">
        <f>CU45/CP45*100</f>
        <v>15.646230215453388</v>
      </c>
      <c r="CW45" s="156">
        <f>CW6+CW19+CW32</f>
        <v>183504</v>
      </c>
      <c r="CX45" s="156">
        <f>CX6+CX19+CX32</f>
        <v>96284</v>
      </c>
      <c r="CY45" s="157">
        <f>CX45/CW45*100</f>
        <v>52.469700932949692</v>
      </c>
      <c r="CZ45" s="156">
        <f>CZ6+CZ19+CZ32</f>
        <v>20404</v>
      </c>
      <c r="DA45" s="157">
        <f>CZ45/CW45*100</f>
        <v>11.11910367076467</v>
      </c>
      <c r="DB45" s="156">
        <f>DB6+DB19+DB32</f>
        <v>66816</v>
      </c>
      <c r="DC45" s="158">
        <f>DB45/CW45*100</f>
        <v>36.411195396285642</v>
      </c>
      <c r="DD45" s="156">
        <f>DD6+DD19+DD32</f>
        <v>225711</v>
      </c>
      <c r="DE45" s="156">
        <f>DE6+DE19+DE32</f>
        <v>114452</v>
      </c>
      <c r="DF45" s="157">
        <f>DE45/DD45*100</f>
        <v>50.707320423018821</v>
      </c>
      <c r="DG45" s="156">
        <f>DG6+DG19+DG32</f>
        <v>26759</v>
      </c>
      <c r="DH45" s="157">
        <f>DG45/DD45*100</f>
        <v>11.855425743539305</v>
      </c>
      <c r="DI45" s="156">
        <f>DI6+DI19+DI32</f>
        <v>84500</v>
      </c>
      <c r="DJ45" s="158">
        <f>DI45/DD45*100</f>
        <v>37.437253833441879</v>
      </c>
      <c r="DK45" s="473"/>
    </row>
    <row r="47" spans="1:115" x14ac:dyDescent="0.2">
      <c r="A47" s="479" t="s">
        <v>315</v>
      </c>
      <c r="I47" s="480"/>
      <c r="P47" s="480"/>
      <c r="W47" s="480"/>
      <c r="AD47" s="480"/>
      <c r="AK47" s="480"/>
      <c r="AR47" s="480"/>
      <c r="AY47" s="480"/>
      <c r="BF47" s="480"/>
      <c r="BM47" s="480"/>
      <c r="BT47" s="480"/>
      <c r="CA47" s="480"/>
      <c r="CH47" s="480"/>
      <c r="CO47" s="480"/>
      <c r="CV47" s="480"/>
      <c r="CY47" s="480"/>
      <c r="DC47" s="480"/>
      <c r="DF47" s="480"/>
      <c r="DJ47" s="480"/>
    </row>
    <row r="48" spans="1:115" x14ac:dyDescent="0.2">
      <c r="A48" s="449" t="s">
        <v>573</v>
      </c>
    </row>
  </sheetData>
  <mergeCells count="83">
    <mergeCell ref="DD3:DJ3"/>
    <mergeCell ref="DD4:DD5"/>
    <mergeCell ref="DE4:DF4"/>
    <mergeCell ref="DG4:DH4"/>
    <mergeCell ref="DI4:DJ4"/>
    <mergeCell ref="BG3:BM3"/>
    <mergeCell ref="BN3:BT3"/>
    <mergeCell ref="BU3:CA3"/>
    <mergeCell ref="X4:X5"/>
    <mergeCell ref="X3:AD3"/>
    <mergeCell ref="AE3:AK3"/>
    <mergeCell ref="AL3:AR3"/>
    <mergeCell ref="AS3:AY3"/>
    <mergeCell ref="AZ3:BF3"/>
    <mergeCell ref="Y4:Z4"/>
    <mergeCell ref="AA4:AB4"/>
    <mergeCell ref="AC4:AD4"/>
    <mergeCell ref="AE4:AE5"/>
    <mergeCell ref="AF4:AG4"/>
    <mergeCell ref="AH4:AI4"/>
    <mergeCell ref="AJ4:AK4"/>
    <mergeCell ref="A3:A5"/>
    <mergeCell ref="B3:B5"/>
    <mergeCell ref="C3:I3"/>
    <mergeCell ref="J3:P3"/>
    <mergeCell ref="Q3:W3"/>
    <mergeCell ref="CB3:CH3"/>
    <mergeCell ref="CI3:CO3"/>
    <mergeCell ref="CP3:CV3"/>
    <mergeCell ref="CW3:DC3"/>
    <mergeCell ref="C4:C5"/>
    <mergeCell ref="D4:E4"/>
    <mergeCell ref="F4:G4"/>
    <mergeCell ref="H4:I4"/>
    <mergeCell ref="J4:J5"/>
    <mergeCell ref="K4:L4"/>
    <mergeCell ref="M4:N4"/>
    <mergeCell ref="O4:P4"/>
    <mergeCell ref="Q4:Q5"/>
    <mergeCell ref="R4:S4"/>
    <mergeCell ref="T4:U4"/>
    <mergeCell ref="V4:W4"/>
    <mergeCell ref="AL4:AL5"/>
    <mergeCell ref="AM4:AN4"/>
    <mergeCell ref="AO4:AP4"/>
    <mergeCell ref="AQ4:AR4"/>
    <mergeCell ref="AS4:AS5"/>
    <mergeCell ref="AT4:AU4"/>
    <mergeCell ref="AV4:AW4"/>
    <mergeCell ref="AX4:AY4"/>
    <mergeCell ref="AZ4:AZ5"/>
    <mergeCell ref="BA4:BB4"/>
    <mergeCell ref="BC4:BD4"/>
    <mergeCell ref="BE4:BF4"/>
    <mergeCell ref="BG4:BG5"/>
    <mergeCell ref="BH4:BI4"/>
    <mergeCell ref="BJ4:BK4"/>
    <mergeCell ref="BL4:BM4"/>
    <mergeCell ref="BN4:BN5"/>
    <mergeCell ref="BO4:BP4"/>
    <mergeCell ref="CE4:CF4"/>
    <mergeCell ref="CG4:CH4"/>
    <mergeCell ref="BQ4:BR4"/>
    <mergeCell ref="BS4:BT4"/>
    <mergeCell ref="BU4:BU5"/>
    <mergeCell ref="BV4:BW4"/>
    <mergeCell ref="BX4:BY4"/>
    <mergeCell ref="CZ4:DA4"/>
    <mergeCell ref="DB4:DC4"/>
    <mergeCell ref="A45:B45"/>
    <mergeCell ref="CQ4:CR4"/>
    <mergeCell ref="CS4:CT4"/>
    <mergeCell ref="CU4:CV4"/>
    <mergeCell ref="CW4:CW5"/>
    <mergeCell ref="CX4:CY4"/>
    <mergeCell ref="CI4:CI5"/>
    <mergeCell ref="CJ4:CK4"/>
    <mergeCell ref="CL4:CM4"/>
    <mergeCell ref="CN4:CO4"/>
    <mergeCell ref="CP4:CP5"/>
    <mergeCell ref="BZ4:CA4"/>
    <mergeCell ref="CB4:CB5"/>
    <mergeCell ref="CC4:CD4"/>
  </mergeCells>
  <pageMargins left="0.7" right="0.7" top="0.75" bottom="0.75" header="0.3" footer="0.3"/>
  <pageSetup paperSize="9" orientation="portrait" r:id="rId1"/>
  <ignoredErrors>
    <ignoredError sqref="C6:DH18 C32:J32 L32 E45:L45 C19:L31" formula="1"/>
    <ignoredError sqref="K32 M45:DJ45 M32:DH32 M19:DH31" formula="1" formulaRange="1"/>
    <ignoredError sqref="M33:DJ44 DI19:DJ31 DI32:DJ32" formulaRange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BZ48"/>
  <sheetViews>
    <sheetView zoomScaleNormal="100" workbookViewId="0">
      <pane xSplit="2" ySplit="2" topLeftCell="BK3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0.625" style="385" customWidth="1"/>
    <col min="2" max="2" width="35.625" style="385" customWidth="1"/>
    <col min="3" max="3" width="10" style="385" customWidth="1"/>
    <col min="4" max="7" width="8.75" style="385" customWidth="1"/>
    <col min="8" max="8" width="10" style="385" customWidth="1"/>
    <col min="9" max="12" width="8.75" style="385" customWidth="1"/>
    <col min="13" max="13" width="10" style="385" customWidth="1"/>
    <col min="14" max="17" width="8.75" style="385" customWidth="1"/>
    <col min="18" max="18" width="10" style="385" customWidth="1"/>
    <col min="19" max="22" width="8.75" style="385" customWidth="1"/>
    <col min="23" max="23" width="10" style="385" customWidth="1"/>
    <col min="24" max="27" width="8.75" style="385" customWidth="1"/>
    <col min="28" max="28" width="10" style="385" customWidth="1"/>
    <col min="29" max="32" width="8.75" style="385" customWidth="1"/>
    <col min="33" max="33" width="10" style="385" customWidth="1"/>
    <col min="34" max="37" width="8.75" style="385" customWidth="1"/>
    <col min="38" max="38" width="10" style="385" customWidth="1"/>
    <col min="39" max="42" width="8.75" style="385" customWidth="1"/>
    <col min="43" max="43" width="10" style="385" customWidth="1"/>
    <col min="44" max="47" width="8.75" style="385" customWidth="1"/>
    <col min="48" max="48" width="10" style="385" customWidth="1"/>
    <col min="49" max="52" width="8.75" style="385" customWidth="1"/>
    <col min="53" max="53" width="10" style="385" customWidth="1"/>
    <col min="54" max="57" width="8.75" style="385" customWidth="1"/>
    <col min="58" max="58" width="10" style="385" customWidth="1"/>
    <col min="59" max="62" width="8.75" style="385" customWidth="1"/>
    <col min="63" max="63" width="10" style="385" customWidth="1"/>
    <col min="64" max="66" width="8.75" style="385" customWidth="1"/>
    <col min="67" max="68" width="10" style="426" customWidth="1"/>
    <col min="69" max="72" width="8.75" style="426" customWidth="1"/>
    <col min="73" max="73" width="10" style="426" customWidth="1"/>
    <col min="74" max="75" width="8.75" style="426" customWidth="1"/>
    <col min="76" max="77" width="8.75" style="385" customWidth="1"/>
  </cols>
  <sheetData>
    <row r="1" spans="1:78" x14ac:dyDescent="0.2">
      <c r="A1" s="405" t="s">
        <v>446</v>
      </c>
      <c r="C1" s="450"/>
      <c r="H1" s="450"/>
      <c r="M1" s="450"/>
      <c r="R1" s="450"/>
      <c r="W1" s="450"/>
      <c r="AB1" s="450"/>
      <c r="AG1" s="450"/>
      <c r="AL1" s="450"/>
      <c r="AQ1" s="450"/>
      <c r="AV1" s="450"/>
      <c r="BA1" s="450"/>
      <c r="BF1" s="450"/>
      <c r="BK1" s="450"/>
      <c r="BP1" s="451"/>
      <c r="BU1" s="451"/>
    </row>
    <row r="2" spans="1:78" s="389" customFormat="1" x14ac:dyDescent="0.2">
      <c r="A2" s="385"/>
      <c r="B2" s="385"/>
      <c r="C2" s="450"/>
      <c r="D2" s="450"/>
      <c r="E2" s="385"/>
      <c r="F2" s="385"/>
      <c r="G2" s="385"/>
      <c r="H2" s="450"/>
      <c r="I2" s="385"/>
      <c r="J2" s="385"/>
      <c r="K2" s="385"/>
      <c r="L2" s="385"/>
      <c r="M2" s="450"/>
      <c r="N2" s="385"/>
      <c r="O2" s="385"/>
      <c r="P2" s="385"/>
      <c r="Q2" s="385"/>
      <c r="R2" s="450"/>
      <c r="S2" s="385"/>
      <c r="T2" s="385"/>
      <c r="U2" s="385"/>
      <c r="V2" s="385"/>
      <c r="W2" s="450"/>
      <c r="X2" s="385"/>
      <c r="Y2" s="385"/>
      <c r="Z2" s="385"/>
      <c r="AA2" s="385"/>
      <c r="AB2" s="450"/>
      <c r="AC2" s="385"/>
      <c r="AD2" s="385"/>
      <c r="AE2" s="385"/>
      <c r="AF2" s="385"/>
      <c r="AG2" s="450"/>
      <c r="AH2" s="385"/>
      <c r="AI2" s="385"/>
      <c r="AJ2" s="385"/>
      <c r="AK2" s="385"/>
      <c r="AL2" s="450"/>
      <c r="AM2" s="385"/>
      <c r="AN2" s="385"/>
      <c r="AO2" s="385"/>
      <c r="AP2" s="385"/>
      <c r="AQ2" s="450"/>
      <c r="AR2" s="385"/>
      <c r="AS2" s="385"/>
      <c r="AT2" s="385"/>
      <c r="AU2" s="385"/>
      <c r="AV2" s="450"/>
      <c r="AW2" s="385"/>
      <c r="AX2" s="385"/>
      <c r="AY2" s="385"/>
      <c r="AZ2" s="385"/>
      <c r="BA2" s="450"/>
      <c r="BB2" s="385"/>
      <c r="BC2" s="385"/>
      <c r="BD2" s="385"/>
      <c r="BE2" s="385"/>
      <c r="BF2" s="450"/>
      <c r="BG2" s="385"/>
      <c r="BH2" s="385"/>
      <c r="BI2" s="385"/>
      <c r="BJ2" s="385"/>
      <c r="BK2" s="450"/>
      <c r="BL2" s="385"/>
      <c r="BM2" s="385"/>
      <c r="BN2" s="385"/>
      <c r="BO2" s="426"/>
      <c r="BP2" s="451"/>
      <c r="BQ2" s="426"/>
      <c r="BR2" s="426"/>
      <c r="BS2" s="426"/>
      <c r="BT2" s="426"/>
      <c r="BU2" s="451"/>
      <c r="BV2" s="426"/>
      <c r="BW2" s="426"/>
      <c r="BX2" s="385"/>
      <c r="BY2" s="385" t="s">
        <v>125</v>
      </c>
    </row>
    <row r="3" spans="1:78" s="389" customFormat="1" x14ac:dyDescent="0.2">
      <c r="A3" s="797" t="s">
        <v>276</v>
      </c>
      <c r="B3" s="760" t="s">
        <v>316</v>
      </c>
      <c r="C3" s="762">
        <v>2549</v>
      </c>
      <c r="D3" s="808"/>
      <c r="E3" s="808"/>
      <c r="F3" s="808"/>
      <c r="G3" s="809"/>
      <c r="H3" s="762">
        <v>2551</v>
      </c>
      <c r="I3" s="808"/>
      <c r="J3" s="808"/>
      <c r="K3" s="808"/>
      <c r="L3" s="809"/>
      <c r="M3" s="762">
        <v>2553</v>
      </c>
      <c r="N3" s="808"/>
      <c r="O3" s="808"/>
      <c r="P3" s="808"/>
      <c r="Q3" s="809"/>
      <c r="R3" s="762">
        <v>2554</v>
      </c>
      <c r="S3" s="808"/>
      <c r="T3" s="808"/>
      <c r="U3" s="808"/>
      <c r="V3" s="809"/>
      <c r="W3" s="762">
        <v>2555</v>
      </c>
      <c r="X3" s="808"/>
      <c r="Y3" s="808"/>
      <c r="Z3" s="808"/>
      <c r="AA3" s="809"/>
      <c r="AB3" s="762">
        <v>2556</v>
      </c>
      <c r="AC3" s="808"/>
      <c r="AD3" s="808"/>
      <c r="AE3" s="808"/>
      <c r="AF3" s="809"/>
      <c r="AG3" s="762">
        <v>2557</v>
      </c>
      <c r="AH3" s="808"/>
      <c r="AI3" s="808"/>
      <c r="AJ3" s="808"/>
      <c r="AK3" s="809"/>
      <c r="AL3" s="762">
        <v>2558</v>
      </c>
      <c r="AM3" s="808"/>
      <c r="AN3" s="808"/>
      <c r="AO3" s="808"/>
      <c r="AP3" s="809"/>
      <c r="AQ3" s="762">
        <v>2559</v>
      </c>
      <c r="AR3" s="808"/>
      <c r="AS3" s="808"/>
      <c r="AT3" s="808"/>
      <c r="AU3" s="809"/>
      <c r="AV3" s="762">
        <v>2560</v>
      </c>
      <c r="AW3" s="808"/>
      <c r="AX3" s="808"/>
      <c r="AY3" s="808"/>
      <c r="AZ3" s="809"/>
      <c r="BA3" s="762">
        <v>2561</v>
      </c>
      <c r="BB3" s="808"/>
      <c r="BC3" s="808"/>
      <c r="BD3" s="808"/>
      <c r="BE3" s="809"/>
      <c r="BF3" s="762">
        <v>2562</v>
      </c>
      <c r="BG3" s="808"/>
      <c r="BH3" s="808"/>
      <c r="BI3" s="808"/>
      <c r="BJ3" s="809"/>
      <c r="BK3" s="762">
        <v>2563</v>
      </c>
      <c r="BL3" s="808"/>
      <c r="BM3" s="808"/>
      <c r="BN3" s="808"/>
      <c r="BO3" s="809"/>
      <c r="BP3" s="816">
        <v>2564</v>
      </c>
      <c r="BQ3" s="817"/>
      <c r="BR3" s="817"/>
      <c r="BS3" s="817"/>
      <c r="BT3" s="818"/>
      <c r="BU3" s="762">
        <v>2565</v>
      </c>
      <c r="BV3" s="808"/>
      <c r="BW3" s="808"/>
      <c r="BX3" s="808"/>
      <c r="BY3" s="809"/>
    </row>
    <row r="4" spans="1:78" s="389" customFormat="1" x14ac:dyDescent="0.2">
      <c r="A4" s="779"/>
      <c r="B4" s="819"/>
      <c r="C4" s="802" t="s">
        <v>483</v>
      </c>
      <c r="D4" s="786" t="s">
        <v>449</v>
      </c>
      <c r="E4" s="786"/>
      <c r="F4" s="813" t="s">
        <v>166</v>
      </c>
      <c r="G4" s="813"/>
      <c r="H4" s="802" t="s">
        <v>483</v>
      </c>
      <c r="I4" s="786" t="s">
        <v>449</v>
      </c>
      <c r="J4" s="786"/>
      <c r="K4" s="813" t="s">
        <v>166</v>
      </c>
      <c r="L4" s="813"/>
      <c r="M4" s="802" t="s">
        <v>483</v>
      </c>
      <c r="N4" s="786" t="s">
        <v>449</v>
      </c>
      <c r="O4" s="786"/>
      <c r="P4" s="813" t="s">
        <v>166</v>
      </c>
      <c r="Q4" s="813"/>
      <c r="R4" s="802" t="s">
        <v>483</v>
      </c>
      <c r="S4" s="786" t="s">
        <v>449</v>
      </c>
      <c r="T4" s="786"/>
      <c r="U4" s="786" t="s">
        <v>166</v>
      </c>
      <c r="V4" s="786"/>
      <c r="W4" s="802" t="s">
        <v>483</v>
      </c>
      <c r="X4" s="786" t="s">
        <v>449</v>
      </c>
      <c r="Y4" s="786"/>
      <c r="Z4" s="813" t="s">
        <v>166</v>
      </c>
      <c r="AA4" s="813"/>
      <c r="AB4" s="802" t="s">
        <v>483</v>
      </c>
      <c r="AC4" s="786" t="s">
        <v>449</v>
      </c>
      <c r="AD4" s="786"/>
      <c r="AE4" s="813" t="s">
        <v>166</v>
      </c>
      <c r="AF4" s="813"/>
      <c r="AG4" s="802" t="s">
        <v>483</v>
      </c>
      <c r="AH4" s="786" t="s">
        <v>449</v>
      </c>
      <c r="AI4" s="786"/>
      <c r="AJ4" s="813" t="s">
        <v>166</v>
      </c>
      <c r="AK4" s="813"/>
      <c r="AL4" s="802" t="s">
        <v>483</v>
      </c>
      <c r="AM4" s="786" t="s">
        <v>449</v>
      </c>
      <c r="AN4" s="786"/>
      <c r="AO4" s="813" t="s">
        <v>166</v>
      </c>
      <c r="AP4" s="813"/>
      <c r="AQ4" s="802" t="s">
        <v>483</v>
      </c>
      <c r="AR4" s="786" t="s">
        <v>449</v>
      </c>
      <c r="AS4" s="786"/>
      <c r="AT4" s="813" t="s">
        <v>166</v>
      </c>
      <c r="AU4" s="813"/>
      <c r="AV4" s="802" t="s">
        <v>483</v>
      </c>
      <c r="AW4" s="786" t="s">
        <v>449</v>
      </c>
      <c r="AX4" s="786"/>
      <c r="AY4" s="813" t="s">
        <v>166</v>
      </c>
      <c r="AZ4" s="813"/>
      <c r="BA4" s="802" t="s">
        <v>483</v>
      </c>
      <c r="BB4" s="786" t="s">
        <v>449</v>
      </c>
      <c r="BC4" s="786"/>
      <c r="BD4" s="813" t="s">
        <v>166</v>
      </c>
      <c r="BE4" s="813"/>
      <c r="BF4" s="802" t="s">
        <v>483</v>
      </c>
      <c r="BG4" s="786" t="s">
        <v>449</v>
      </c>
      <c r="BH4" s="786"/>
      <c r="BI4" s="813" t="s">
        <v>166</v>
      </c>
      <c r="BJ4" s="813"/>
      <c r="BK4" s="802" t="s">
        <v>483</v>
      </c>
      <c r="BL4" s="786" t="s">
        <v>449</v>
      </c>
      <c r="BM4" s="786"/>
      <c r="BN4" s="813" t="s">
        <v>166</v>
      </c>
      <c r="BO4" s="813"/>
      <c r="BP4" s="810" t="s">
        <v>483</v>
      </c>
      <c r="BQ4" s="812" t="s">
        <v>449</v>
      </c>
      <c r="BR4" s="812"/>
      <c r="BS4" s="814" t="s">
        <v>166</v>
      </c>
      <c r="BT4" s="814"/>
      <c r="BU4" s="810" t="s">
        <v>483</v>
      </c>
      <c r="BV4" s="812" t="s">
        <v>449</v>
      </c>
      <c r="BW4" s="812"/>
      <c r="BX4" s="813" t="s">
        <v>166</v>
      </c>
      <c r="BY4" s="813"/>
    </row>
    <row r="5" spans="1:78" s="389" customFormat="1" x14ac:dyDescent="0.2">
      <c r="A5" s="813"/>
      <c r="B5" s="761"/>
      <c r="C5" s="815"/>
      <c r="D5" s="414" t="s">
        <v>36</v>
      </c>
      <c r="E5" s="432" t="s">
        <v>42</v>
      </c>
      <c r="F5" s="414" t="s">
        <v>36</v>
      </c>
      <c r="G5" s="432" t="s">
        <v>42</v>
      </c>
      <c r="H5" s="815"/>
      <c r="I5" s="414" t="s">
        <v>36</v>
      </c>
      <c r="J5" s="432" t="s">
        <v>42</v>
      </c>
      <c r="K5" s="414" t="s">
        <v>36</v>
      </c>
      <c r="L5" s="432" t="s">
        <v>42</v>
      </c>
      <c r="M5" s="815"/>
      <c r="N5" s="414" t="s">
        <v>36</v>
      </c>
      <c r="O5" s="432" t="s">
        <v>42</v>
      </c>
      <c r="P5" s="414" t="s">
        <v>36</v>
      </c>
      <c r="Q5" s="432" t="s">
        <v>42</v>
      </c>
      <c r="R5" s="815"/>
      <c r="S5" s="414" t="s">
        <v>36</v>
      </c>
      <c r="T5" s="432" t="s">
        <v>42</v>
      </c>
      <c r="U5" s="414" t="s">
        <v>36</v>
      </c>
      <c r="V5" s="432" t="s">
        <v>42</v>
      </c>
      <c r="W5" s="815"/>
      <c r="X5" s="414" t="s">
        <v>36</v>
      </c>
      <c r="Y5" s="432" t="s">
        <v>42</v>
      </c>
      <c r="Z5" s="414" t="s">
        <v>36</v>
      </c>
      <c r="AA5" s="432" t="s">
        <v>42</v>
      </c>
      <c r="AB5" s="815"/>
      <c r="AC5" s="414" t="s">
        <v>36</v>
      </c>
      <c r="AD5" s="432" t="s">
        <v>42</v>
      </c>
      <c r="AE5" s="414" t="s">
        <v>36</v>
      </c>
      <c r="AF5" s="432" t="s">
        <v>42</v>
      </c>
      <c r="AG5" s="815"/>
      <c r="AH5" s="414" t="s">
        <v>36</v>
      </c>
      <c r="AI5" s="432" t="s">
        <v>42</v>
      </c>
      <c r="AJ5" s="414" t="s">
        <v>36</v>
      </c>
      <c r="AK5" s="432" t="s">
        <v>42</v>
      </c>
      <c r="AL5" s="815"/>
      <c r="AM5" s="414" t="s">
        <v>36</v>
      </c>
      <c r="AN5" s="432" t="s">
        <v>42</v>
      </c>
      <c r="AO5" s="414" t="s">
        <v>36</v>
      </c>
      <c r="AP5" s="432" t="s">
        <v>42</v>
      </c>
      <c r="AQ5" s="815"/>
      <c r="AR5" s="414" t="s">
        <v>36</v>
      </c>
      <c r="AS5" s="432" t="s">
        <v>42</v>
      </c>
      <c r="AT5" s="414" t="s">
        <v>36</v>
      </c>
      <c r="AU5" s="432" t="s">
        <v>42</v>
      </c>
      <c r="AV5" s="815"/>
      <c r="AW5" s="414" t="s">
        <v>36</v>
      </c>
      <c r="AX5" s="432" t="s">
        <v>42</v>
      </c>
      <c r="AY5" s="414" t="s">
        <v>36</v>
      </c>
      <c r="AZ5" s="432" t="s">
        <v>42</v>
      </c>
      <c r="BA5" s="815"/>
      <c r="BB5" s="414" t="s">
        <v>36</v>
      </c>
      <c r="BC5" s="432" t="s">
        <v>42</v>
      </c>
      <c r="BD5" s="414" t="s">
        <v>36</v>
      </c>
      <c r="BE5" s="432" t="s">
        <v>42</v>
      </c>
      <c r="BF5" s="815"/>
      <c r="BG5" s="414" t="s">
        <v>36</v>
      </c>
      <c r="BH5" s="432" t="s">
        <v>42</v>
      </c>
      <c r="BI5" s="414" t="s">
        <v>36</v>
      </c>
      <c r="BJ5" s="432" t="s">
        <v>42</v>
      </c>
      <c r="BK5" s="815"/>
      <c r="BL5" s="414" t="s">
        <v>36</v>
      </c>
      <c r="BM5" s="432" t="s">
        <v>42</v>
      </c>
      <c r="BN5" s="414" t="s">
        <v>36</v>
      </c>
      <c r="BO5" s="454" t="s">
        <v>42</v>
      </c>
      <c r="BP5" s="811"/>
      <c r="BQ5" s="453" t="s">
        <v>36</v>
      </c>
      <c r="BR5" s="454" t="s">
        <v>42</v>
      </c>
      <c r="BS5" s="453" t="s">
        <v>36</v>
      </c>
      <c r="BT5" s="454" t="s">
        <v>42</v>
      </c>
      <c r="BU5" s="811"/>
      <c r="BV5" s="453" t="s">
        <v>36</v>
      </c>
      <c r="BW5" s="454" t="s">
        <v>42</v>
      </c>
      <c r="BX5" s="414" t="s">
        <v>36</v>
      </c>
      <c r="BY5" s="432" t="s">
        <v>42</v>
      </c>
    </row>
    <row r="6" spans="1:78" s="389" customFormat="1" x14ac:dyDescent="0.2">
      <c r="A6" s="455" t="s">
        <v>164</v>
      </c>
      <c r="B6" s="456" t="s">
        <v>2</v>
      </c>
      <c r="C6" s="138">
        <f>SUM(C7:C15)</f>
        <v>18676</v>
      </c>
      <c r="D6" s="457">
        <f>SUM(D7:D18)</f>
        <v>16505</v>
      </c>
      <c r="E6" s="139">
        <f t="shared" ref="E6:E15" si="0">D6/C6*100</f>
        <v>88.375455129578071</v>
      </c>
      <c r="F6" s="457">
        <f>SUM(F7:F18)</f>
        <v>2171</v>
      </c>
      <c r="G6" s="139">
        <f t="shared" ref="G6:G15" si="1">F6/C6*100</f>
        <v>11.624544870421932</v>
      </c>
      <c r="H6" s="138">
        <f>SUM(H7:H15)</f>
        <v>15681</v>
      </c>
      <c r="I6" s="457">
        <f>SUM(I7:I16)</f>
        <v>12959</v>
      </c>
      <c r="J6" s="139">
        <f t="shared" ref="J6:J15" si="2">I6/H6*100</f>
        <v>82.641413175180162</v>
      </c>
      <c r="K6" s="457">
        <f>SUM(K7:K16)</f>
        <v>2722</v>
      </c>
      <c r="L6" s="139">
        <f t="shared" ref="L6:L15" si="3">K6/H6*100</f>
        <v>17.358586824819845</v>
      </c>
      <c r="M6" s="138">
        <f>SUM(M7:M15)</f>
        <v>13770</v>
      </c>
      <c r="N6" s="457">
        <f>SUM(N7:N16)</f>
        <v>10550</v>
      </c>
      <c r="O6" s="139">
        <f t="shared" ref="O6:O14" si="4">N6/M6*100</f>
        <v>76.615831517792301</v>
      </c>
      <c r="P6" s="457">
        <f>SUM(P7:P16)</f>
        <v>3220</v>
      </c>
      <c r="Q6" s="139">
        <f t="shared" ref="Q6:Q14" si="5">P6/M6*100</f>
        <v>23.384168482207699</v>
      </c>
      <c r="R6" s="138">
        <f>SUM(R7:R15)</f>
        <v>7065</v>
      </c>
      <c r="S6" s="457">
        <f>SUM(S7:S16)</f>
        <v>6103</v>
      </c>
      <c r="T6" s="139">
        <f t="shared" ref="T6:T14" si="6">S6/R6*100</f>
        <v>86.383581033262558</v>
      </c>
      <c r="U6" s="457">
        <f>SUM(U7:U16)</f>
        <v>962</v>
      </c>
      <c r="V6" s="139">
        <f t="shared" ref="V6:V14" si="7">U6/R6*100</f>
        <v>13.616418966737436</v>
      </c>
      <c r="W6" s="138">
        <f>SUM(W7:W15)</f>
        <v>5743</v>
      </c>
      <c r="X6" s="457">
        <f>SUM(X7:X16)</f>
        <v>4632</v>
      </c>
      <c r="Y6" s="139">
        <f t="shared" ref="Y6:Y14" si="8">X6/W6*100</f>
        <v>80.654710081838772</v>
      </c>
      <c r="Z6" s="457">
        <f>SUM(Z7:Z16)</f>
        <v>1111</v>
      </c>
      <c r="AA6" s="139">
        <f t="shared" ref="AA6:AA14" si="9">Z6/W6*100</f>
        <v>19.345289918161239</v>
      </c>
      <c r="AB6" s="138">
        <f>SUM(AB7:AB15)</f>
        <v>9682</v>
      </c>
      <c r="AC6" s="457">
        <f>SUM(AC7:AC16)</f>
        <v>7380</v>
      </c>
      <c r="AD6" s="139">
        <f t="shared" ref="AD6:AD14" si="10">AC6/AB6*100</f>
        <v>76.223920677545962</v>
      </c>
      <c r="AE6" s="457">
        <f>SUM(AE7:AE16)</f>
        <v>2302</v>
      </c>
      <c r="AF6" s="139">
        <f t="shared" ref="AF6:AF14" si="11">AE6/AB6*100</f>
        <v>23.776079322454038</v>
      </c>
      <c r="AG6" s="138">
        <f>SUM(AG7:AG15)</f>
        <v>9388</v>
      </c>
      <c r="AH6" s="457">
        <f>SUM(AH7:AH16)</f>
        <v>7069</v>
      </c>
      <c r="AI6" s="139">
        <f t="shared" ref="AI6:AI14" si="12">AH6/AG6*100</f>
        <v>75.298253089049851</v>
      </c>
      <c r="AJ6" s="457">
        <f>SUM(AJ7:AJ16)</f>
        <v>2319</v>
      </c>
      <c r="AK6" s="139">
        <f t="shared" ref="AK6:AK14" si="13">AJ6/AG6*100</f>
        <v>24.701746910950149</v>
      </c>
      <c r="AL6" s="138">
        <f>SUM(AL7:AL15)</f>
        <v>5028</v>
      </c>
      <c r="AM6" s="457">
        <f>SUM(AM7:AM16)</f>
        <v>3856</v>
      </c>
      <c r="AN6" s="139">
        <f t="shared" ref="AN6:AN15" si="14">AM6/AL6*100</f>
        <v>76.690533015115363</v>
      </c>
      <c r="AO6" s="457">
        <f>SUM(AO7:AO16)</f>
        <v>1172</v>
      </c>
      <c r="AP6" s="139">
        <f t="shared" ref="AP6:AP15" si="15">AO6/AL6*100</f>
        <v>23.309466984884647</v>
      </c>
      <c r="AQ6" s="138">
        <f>SUM(AQ7:AQ15)</f>
        <v>11269</v>
      </c>
      <c r="AR6" s="457">
        <f>SUM(AR7:AR16)</f>
        <v>7802</v>
      </c>
      <c r="AS6" s="139">
        <f t="shared" ref="AS6:AS15" si="16">AR6/AQ6*100</f>
        <v>69.234182269944085</v>
      </c>
      <c r="AT6" s="457">
        <f>SUM(AT7:AT16)</f>
        <v>3467</v>
      </c>
      <c r="AU6" s="139">
        <f t="shared" ref="AU6:AU15" si="17">AT6/AQ6*100</f>
        <v>30.765817730055904</v>
      </c>
      <c r="AV6" s="138">
        <f>SUM(AV7:AV15)</f>
        <v>10513</v>
      </c>
      <c r="AW6" s="457">
        <f>SUM(AW7:AW16)</f>
        <v>7681</v>
      </c>
      <c r="AX6" s="139">
        <f t="shared" ref="AX6:AX15" si="18">AW6/AV6*100</f>
        <v>73.061923333016267</v>
      </c>
      <c r="AY6" s="457">
        <f>SUM(AY7:AY16)</f>
        <v>2832</v>
      </c>
      <c r="AZ6" s="139">
        <f t="shared" ref="AZ6:AZ15" si="19">AY6/AV6*100</f>
        <v>26.938076666983733</v>
      </c>
      <c r="BA6" s="138">
        <f>SUM(BA7:BA15)</f>
        <v>9919</v>
      </c>
      <c r="BB6" s="457">
        <f>SUM(BB7:BB16)</f>
        <v>7520</v>
      </c>
      <c r="BC6" s="139">
        <f t="shared" ref="BC6:BC15" si="20">BB6/BA6*100</f>
        <v>75.814094162718021</v>
      </c>
      <c r="BD6" s="457">
        <f>SUM(BD7:BD16)</f>
        <v>2399</v>
      </c>
      <c r="BE6" s="139">
        <f t="shared" ref="BE6:BE15" si="21">BD6/BA6*100</f>
        <v>24.185905837281986</v>
      </c>
      <c r="BF6" s="138">
        <f>SUM(BF7:BF15)</f>
        <v>16635</v>
      </c>
      <c r="BG6" s="457">
        <f>SUM(BG7:BG16)</f>
        <v>12324</v>
      </c>
      <c r="BH6" s="139">
        <f t="shared" ref="BH6:BH11" si="22">BG6/BF6*100</f>
        <v>74.084761045987378</v>
      </c>
      <c r="BI6" s="457">
        <f>SUM(BI7:BI16)</f>
        <v>4311</v>
      </c>
      <c r="BJ6" s="139">
        <f t="shared" ref="BJ6:BJ11" si="23">BI6/BF6*100</f>
        <v>25.915238954012626</v>
      </c>
      <c r="BK6" s="138">
        <f>BL6+BN6</f>
        <v>22672</v>
      </c>
      <c r="BL6" s="457">
        <f>SUM(BL7:BL16)</f>
        <v>16070</v>
      </c>
      <c r="BM6" s="139">
        <f t="shared" ref="BM6:BM15" si="24">BL6/BK6*100</f>
        <v>70.880381086803098</v>
      </c>
      <c r="BN6" s="457">
        <f>SUM(BN7:BN16)</f>
        <v>6602</v>
      </c>
      <c r="BO6" s="353">
        <f t="shared" ref="BO6:BO15" si="25">BN6/BK6*100</f>
        <v>29.119618913196891</v>
      </c>
      <c r="BP6" s="354">
        <f>BQ6+BS6</f>
        <v>24591</v>
      </c>
      <c r="BQ6" s="458">
        <f>SUM(BQ7:BQ18)</f>
        <v>17847</v>
      </c>
      <c r="BR6" s="353">
        <f t="shared" ref="BR6:BR16" si="26">BQ6/BP6*100</f>
        <v>72.575332438697089</v>
      </c>
      <c r="BS6" s="458">
        <f>SUM(BS7:BS18)</f>
        <v>6744</v>
      </c>
      <c r="BT6" s="353">
        <f t="shared" ref="BT6:BT15" si="27">BS6/BP6*100</f>
        <v>27.424667561302918</v>
      </c>
      <c r="BU6" s="354">
        <f>BV6+BX6</f>
        <v>33371</v>
      </c>
      <c r="BV6" s="458">
        <f>SUM(BV7:BV18)</f>
        <v>23853</v>
      </c>
      <c r="BW6" s="353">
        <f t="shared" ref="BW6:BW16" si="28">BV6/BU6*100</f>
        <v>71.478229600551373</v>
      </c>
      <c r="BX6" s="457">
        <f>SUM(BX7:BX18)</f>
        <v>9518</v>
      </c>
      <c r="BY6" s="139">
        <f t="shared" ref="BY6:BY15" si="29">BX6/BU6*100</f>
        <v>28.52177039944862</v>
      </c>
      <c r="BZ6" s="352"/>
    </row>
    <row r="7" spans="1:78" s="389" customFormat="1" x14ac:dyDescent="0.2">
      <c r="A7" s="459"/>
      <c r="B7" s="460" t="s">
        <v>470</v>
      </c>
      <c r="C7" s="124">
        <f>D7+F7</f>
        <v>10073</v>
      </c>
      <c r="D7" s="124">
        <v>8764</v>
      </c>
      <c r="E7" s="130">
        <f t="shared" si="0"/>
        <v>87.004864489228623</v>
      </c>
      <c r="F7" s="124">
        <v>1309</v>
      </c>
      <c r="G7" s="130">
        <f t="shared" si="1"/>
        <v>12.99513551077137</v>
      </c>
      <c r="H7" s="124">
        <f t="shared" ref="H7:H15" si="30">SUM(I7+K7)</f>
        <v>7440</v>
      </c>
      <c r="I7" s="124">
        <v>6042</v>
      </c>
      <c r="J7" s="130">
        <f t="shared" si="2"/>
        <v>81.209677419354847</v>
      </c>
      <c r="K7" s="124">
        <v>1398</v>
      </c>
      <c r="L7" s="130">
        <f t="shared" si="3"/>
        <v>18.79032258064516</v>
      </c>
      <c r="M7" s="124">
        <f t="shared" ref="M7:M16" si="31">N7+P7</f>
        <v>6348</v>
      </c>
      <c r="N7" s="124">
        <v>4860</v>
      </c>
      <c r="O7" s="130">
        <f t="shared" si="4"/>
        <v>76.559546313799615</v>
      </c>
      <c r="P7" s="124">
        <v>1488</v>
      </c>
      <c r="Q7" s="130">
        <f t="shared" si="5"/>
        <v>23.440453686200378</v>
      </c>
      <c r="R7" s="124">
        <f t="shared" ref="R7:R16" si="32">S7+U7</f>
        <v>3092</v>
      </c>
      <c r="S7" s="124">
        <v>2694</v>
      </c>
      <c r="T7" s="130">
        <f t="shared" si="6"/>
        <v>87.128072445019399</v>
      </c>
      <c r="U7" s="124">
        <v>398</v>
      </c>
      <c r="V7" s="130">
        <f t="shared" si="7"/>
        <v>12.871927554980594</v>
      </c>
      <c r="W7" s="124">
        <f t="shared" ref="W7:W16" si="33">X7+Z7</f>
        <v>2491</v>
      </c>
      <c r="X7" s="124">
        <v>2079</v>
      </c>
      <c r="Y7" s="133">
        <f t="shared" si="8"/>
        <v>83.460457647531115</v>
      </c>
      <c r="Z7" s="124">
        <v>412</v>
      </c>
      <c r="AA7" s="130">
        <f t="shared" si="9"/>
        <v>16.539542352468889</v>
      </c>
      <c r="AB7" s="124">
        <f>AC7+AE7</f>
        <v>4211</v>
      </c>
      <c r="AC7" s="124">
        <v>3212</v>
      </c>
      <c r="AD7" s="130">
        <f t="shared" si="10"/>
        <v>76.276418902873417</v>
      </c>
      <c r="AE7" s="124">
        <v>999</v>
      </c>
      <c r="AF7" s="130">
        <f t="shared" si="11"/>
        <v>23.723581097126573</v>
      </c>
      <c r="AG7" s="124">
        <f t="shared" ref="AG7:AG16" si="34">AH7+AJ7</f>
        <v>4077</v>
      </c>
      <c r="AH7" s="124">
        <v>3116</v>
      </c>
      <c r="AI7" s="130">
        <f t="shared" si="12"/>
        <v>76.428746627422129</v>
      </c>
      <c r="AJ7" s="124">
        <v>961</v>
      </c>
      <c r="AK7" s="130">
        <f t="shared" si="13"/>
        <v>23.571253372577878</v>
      </c>
      <c r="AL7" s="124">
        <f t="shared" ref="AL7:AL16" si="35">AM7+AO7</f>
        <v>1756</v>
      </c>
      <c r="AM7" s="124">
        <v>1389</v>
      </c>
      <c r="AN7" s="130">
        <f t="shared" si="14"/>
        <v>79.100227790432797</v>
      </c>
      <c r="AO7" s="124">
        <v>367</v>
      </c>
      <c r="AP7" s="130">
        <f t="shared" si="15"/>
        <v>20.8997722095672</v>
      </c>
      <c r="AQ7" s="124">
        <f t="shared" ref="AQ7:AQ16" si="36">AR7+AT7</f>
        <v>4947</v>
      </c>
      <c r="AR7" s="124">
        <v>3374</v>
      </c>
      <c r="AS7" s="130">
        <f t="shared" si="16"/>
        <v>68.202951283606225</v>
      </c>
      <c r="AT7" s="124">
        <v>1573</v>
      </c>
      <c r="AU7" s="130">
        <f t="shared" si="17"/>
        <v>31.797048716393771</v>
      </c>
      <c r="AV7" s="124">
        <f>AW7+AY7</f>
        <v>5066</v>
      </c>
      <c r="AW7" s="124">
        <v>3654</v>
      </c>
      <c r="AX7" s="130">
        <f t="shared" si="18"/>
        <v>72.127911567311486</v>
      </c>
      <c r="AY7" s="124">
        <v>1412</v>
      </c>
      <c r="AZ7" s="130">
        <f t="shared" si="19"/>
        <v>27.872088432688514</v>
      </c>
      <c r="BA7" s="124">
        <f>BB7+BD7</f>
        <v>4262</v>
      </c>
      <c r="BB7" s="124">
        <v>3320</v>
      </c>
      <c r="BC7" s="130">
        <f t="shared" si="20"/>
        <v>77.897700610042236</v>
      </c>
      <c r="BD7" s="124">
        <v>942</v>
      </c>
      <c r="BE7" s="130">
        <f t="shared" si="21"/>
        <v>22.102299389957768</v>
      </c>
      <c r="BF7" s="124">
        <f>BG7+BI7</f>
        <v>6706</v>
      </c>
      <c r="BG7" s="124">
        <v>4969</v>
      </c>
      <c r="BH7" s="130">
        <f t="shared" si="22"/>
        <v>74.097822845213244</v>
      </c>
      <c r="BI7" s="124">
        <v>1737</v>
      </c>
      <c r="BJ7" s="130">
        <f t="shared" si="23"/>
        <v>25.902177154786759</v>
      </c>
      <c r="BK7" s="124">
        <f>BL7+BN7</f>
        <v>9897</v>
      </c>
      <c r="BL7" s="124">
        <v>7141</v>
      </c>
      <c r="BM7" s="130">
        <f t="shared" si="24"/>
        <v>72.153177730625444</v>
      </c>
      <c r="BN7" s="124">
        <v>2756</v>
      </c>
      <c r="BO7" s="355">
        <f t="shared" si="25"/>
        <v>27.84682226937456</v>
      </c>
      <c r="BP7" s="356">
        <f>BQ7+BS7</f>
        <v>10183</v>
      </c>
      <c r="BQ7" s="357">
        <v>7266</v>
      </c>
      <c r="BR7" s="355">
        <f t="shared" si="26"/>
        <v>71.354217814003732</v>
      </c>
      <c r="BS7" s="357">
        <v>2917</v>
      </c>
      <c r="BT7" s="355">
        <f t="shared" si="27"/>
        <v>28.645782185996264</v>
      </c>
      <c r="BU7" s="356">
        <f>BV7+BX7</f>
        <v>14777</v>
      </c>
      <c r="BV7" s="357">
        <v>10780</v>
      </c>
      <c r="BW7" s="355">
        <f t="shared" si="28"/>
        <v>72.951207958313589</v>
      </c>
      <c r="BX7" s="124">
        <v>3997</v>
      </c>
      <c r="BY7" s="130">
        <f t="shared" si="29"/>
        <v>27.048792041686404</v>
      </c>
      <c r="BZ7" s="352"/>
    </row>
    <row r="8" spans="1:78" s="389" customFormat="1" x14ac:dyDescent="0.2">
      <c r="A8" s="459"/>
      <c r="B8" s="461" t="s">
        <v>471</v>
      </c>
      <c r="C8" s="60">
        <f t="shared" ref="C8:C16" si="37">D8+F8</f>
        <v>6045</v>
      </c>
      <c r="D8" s="60">
        <v>5377</v>
      </c>
      <c r="E8" s="133">
        <f t="shared" si="0"/>
        <v>88.949545078577344</v>
      </c>
      <c r="F8" s="60">
        <v>668</v>
      </c>
      <c r="G8" s="133">
        <f t="shared" si="1"/>
        <v>11.050454921422663</v>
      </c>
      <c r="H8" s="60">
        <f t="shared" si="30"/>
        <v>6211</v>
      </c>
      <c r="I8" s="60">
        <v>5158</v>
      </c>
      <c r="J8" s="133">
        <f t="shared" si="2"/>
        <v>83.046208340041858</v>
      </c>
      <c r="K8" s="60">
        <v>1053</v>
      </c>
      <c r="L8" s="133">
        <f t="shared" si="3"/>
        <v>16.953791659958139</v>
      </c>
      <c r="M8" s="60">
        <f t="shared" si="31"/>
        <v>5593</v>
      </c>
      <c r="N8" s="60">
        <v>4225</v>
      </c>
      <c r="O8" s="133">
        <f t="shared" si="4"/>
        <v>75.540854639728224</v>
      </c>
      <c r="P8" s="60">
        <v>1368</v>
      </c>
      <c r="Q8" s="133">
        <f t="shared" si="5"/>
        <v>24.459145360271769</v>
      </c>
      <c r="R8" s="60">
        <f t="shared" si="32"/>
        <v>2849</v>
      </c>
      <c r="S8" s="60">
        <v>2439</v>
      </c>
      <c r="T8" s="133">
        <f t="shared" si="6"/>
        <v>85.608985608985606</v>
      </c>
      <c r="U8" s="60">
        <v>410</v>
      </c>
      <c r="V8" s="133">
        <f t="shared" si="7"/>
        <v>14.391014391014393</v>
      </c>
      <c r="W8" s="60">
        <f t="shared" si="33"/>
        <v>2218</v>
      </c>
      <c r="X8" s="60">
        <v>1719</v>
      </c>
      <c r="Y8" s="133">
        <f t="shared" si="8"/>
        <v>77.502254283137958</v>
      </c>
      <c r="Z8" s="60">
        <v>499</v>
      </c>
      <c r="AA8" s="133">
        <f t="shared" si="9"/>
        <v>22.497745716862038</v>
      </c>
      <c r="AB8" s="60">
        <f t="shared" ref="AB8:AB16" si="38">AC8+AE8</f>
        <v>3779</v>
      </c>
      <c r="AC8" s="60">
        <v>2821</v>
      </c>
      <c r="AD8" s="133">
        <f t="shared" si="10"/>
        <v>74.649378142365705</v>
      </c>
      <c r="AE8" s="60">
        <v>958</v>
      </c>
      <c r="AF8" s="133">
        <f t="shared" si="11"/>
        <v>25.350621857634291</v>
      </c>
      <c r="AG8" s="60">
        <f t="shared" si="34"/>
        <v>3860</v>
      </c>
      <c r="AH8" s="60">
        <v>2903</v>
      </c>
      <c r="AI8" s="133">
        <f t="shared" si="12"/>
        <v>75.207253886010363</v>
      </c>
      <c r="AJ8" s="60">
        <v>957</v>
      </c>
      <c r="AK8" s="133">
        <f t="shared" si="13"/>
        <v>24.792746113989637</v>
      </c>
      <c r="AL8" s="60">
        <f t="shared" si="35"/>
        <v>2309</v>
      </c>
      <c r="AM8" s="60">
        <v>1778</v>
      </c>
      <c r="AN8" s="133">
        <f t="shared" si="14"/>
        <v>77.003031615417925</v>
      </c>
      <c r="AO8" s="60">
        <v>531</v>
      </c>
      <c r="AP8" s="133">
        <f t="shared" si="15"/>
        <v>22.996968384582068</v>
      </c>
      <c r="AQ8" s="60">
        <f t="shared" si="36"/>
        <v>4236</v>
      </c>
      <c r="AR8" s="60">
        <v>2909</v>
      </c>
      <c r="AS8" s="133">
        <f t="shared" si="16"/>
        <v>68.673276676109538</v>
      </c>
      <c r="AT8" s="60">
        <v>1327</v>
      </c>
      <c r="AU8" s="133">
        <f t="shared" si="17"/>
        <v>31.326723323890466</v>
      </c>
      <c r="AV8" s="60">
        <f>AW8+AY8</f>
        <v>3750</v>
      </c>
      <c r="AW8" s="60">
        <v>2812</v>
      </c>
      <c r="AX8" s="133">
        <f t="shared" si="18"/>
        <v>74.986666666666665</v>
      </c>
      <c r="AY8" s="60">
        <v>938</v>
      </c>
      <c r="AZ8" s="133">
        <f t="shared" si="19"/>
        <v>25.013333333333332</v>
      </c>
      <c r="BA8" s="60">
        <f>BB8+BD8</f>
        <v>3920</v>
      </c>
      <c r="BB8" s="60">
        <v>2913</v>
      </c>
      <c r="BC8" s="133">
        <f t="shared" si="20"/>
        <v>74.311224489795919</v>
      </c>
      <c r="BD8" s="60">
        <v>1007</v>
      </c>
      <c r="BE8" s="133">
        <f t="shared" si="21"/>
        <v>25.688775510204081</v>
      </c>
      <c r="BF8" s="60">
        <f>BG8+BI8</f>
        <v>6351</v>
      </c>
      <c r="BG8" s="60">
        <v>4655</v>
      </c>
      <c r="BH8" s="133">
        <f t="shared" si="22"/>
        <v>73.295544008817501</v>
      </c>
      <c r="BI8" s="60">
        <v>1696</v>
      </c>
      <c r="BJ8" s="133">
        <f t="shared" si="23"/>
        <v>26.704455991182492</v>
      </c>
      <c r="BK8" s="60">
        <f>BL8+BN8</f>
        <v>8818</v>
      </c>
      <c r="BL8" s="60">
        <v>6052</v>
      </c>
      <c r="BM8" s="133">
        <f t="shared" si="24"/>
        <v>68.632342934905878</v>
      </c>
      <c r="BN8" s="60">
        <v>2766</v>
      </c>
      <c r="BO8" s="358">
        <f t="shared" si="25"/>
        <v>31.367657065094122</v>
      </c>
      <c r="BP8" s="356">
        <f t="shared" ref="BP8:BP18" si="39">BQ8+BS8</f>
        <v>9570</v>
      </c>
      <c r="BQ8" s="356">
        <v>6920</v>
      </c>
      <c r="BR8" s="358">
        <f t="shared" si="26"/>
        <v>72.309299895506797</v>
      </c>
      <c r="BS8" s="356">
        <v>2650</v>
      </c>
      <c r="BT8" s="358">
        <f t="shared" si="27"/>
        <v>27.69070010449321</v>
      </c>
      <c r="BU8" s="356">
        <f t="shared" ref="BU8:BU18" si="40">BV8+BX8</f>
        <v>11976</v>
      </c>
      <c r="BV8" s="356">
        <v>8102</v>
      </c>
      <c r="BW8" s="358">
        <f t="shared" si="28"/>
        <v>67.651970607882433</v>
      </c>
      <c r="BX8" s="60">
        <v>3874</v>
      </c>
      <c r="BY8" s="133">
        <f t="shared" si="29"/>
        <v>32.348029392117567</v>
      </c>
      <c r="BZ8" s="352"/>
    </row>
    <row r="9" spans="1:78" s="389" customFormat="1" x14ac:dyDescent="0.2">
      <c r="A9" s="459"/>
      <c r="B9" s="461" t="s">
        <v>472</v>
      </c>
      <c r="C9" s="60">
        <f t="shared" si="37"/>
        <v>349</v>
      </c>
      <c r="D9" s="60">
        <v>333</v>
      </c>
      <c r="E9" s="133">
        <f t="shared" si="0"/>
        <v>95.415472779369622</v>
      </c>
      <c r="F9" s="60">
        <v>16</v>
      </c>
      <c r="G9" s="133">
        <f t="shared" si="1"/>
        <v>4.5845272206303722</v>
      </c>
      <c r="H9" s="60">
        <f t="shared" si="30"/>
        <v>255</v>
      </c>
      <c r="I9" s="60">
        <v>233</v>
      </c>
      <c r="J9" s="133">
        <f t="shared" si="2"/>
        <v>91.372549019607845</v>
      </c>
      <c r="K9" s="60">
        <v>22</v>
      </c>
      <c r="L9" s="133">
        <f t="shared" si="3"/>
        <v>8.6274509803921564</v>
      </c>
      <c r="M9" s="60">
        <f t="shared" si="31"/>
        <v>349</v>
      </c>
      <c r="N9" s="60">
        <v>255</v>
      </c>
      <c r="O9" s="133">
        <f t="shared" si="4"/>
        <v>73.065902578796553</v>
      </c>
      <c r="P9" s="60">
        <v>94</v>
      </c>
      <c r="Q9" s="133">
        <f t="shared" si="5"/>
        <v>26.93409742120344</v>
      </c>
      <c r="R9" s="60">
        <f t="shared" si="32"/>
        <v>180</v>
      </c>
      <c r="S9" s="60">
        <v>117</v>
      </c>
      <c r="T9" s="133">
        <f t="shared" si="6"/>
        <v>65</v>
      </c>
      <c r="U9" s="60">
        <v>63</v>
      </c>
      <c r="V9" s="133">
        <f t="shared" si="7"/>
        <v>35</v>
      </c>
      <c r="W9" s="60">
        <f t="shared" si="33"/>
        <v>148</v>
      </c>
      <c r="X9" s="60">
        <v>93</v>
      </c>
      <c r="Y9" s="133">
        <f t="shared" si="8"/>
        <v>62.837837837837839</v>
      </c>
      <c r="Z9" s="60">
        <v>55</v>
      </c>
      <c r="AA9" s="133">
        <f t="shared" si="9"/>
        <v>37.162162162162161</v>
      </c>
      <c r="AB9" s="60">
        <f t="shared" si="38"/>
        <v>340</v>
      </c>
      <c r="AC9" s="60">
        <v>243</v>
      </c>
      <c r="AD9" s="133">
        <f t="shared" si="10"/>
        <v>71.470588235294116</v>
      </c>
      <c r="AE9" s="60">
        <v>97</v>
      </c>
      <c r="AF9" s="133">
        <f t="shared" si="11"/>
        <v>28.52941176470588</v>
      </c>
      <c r="AG9" s="60">
        <f t="shared" si="34"/>
        <v>269</v>
      </c>
      <c r="AH9" s="60">
        <v>182</v>
      </c>
      <c r="AI9" s="133">
        <f t="shared" si="12"/>
        <v>67.657992565055764</v>
      </c>
      <c r="AJ9" s="60">
        <v>87</v>
      </c>
      <c r="AK9" s="133">
        <f t="shared" si="13"/>
        <v>32.342007434944236</v>
      </c>
      <c r="AL9" s="60">
        <f t="shared" si="35"/>
        <v>163</v>
      </c>
      <c r="AM9" s="60">
        <v>103</v>
      </c>
      <c r="AN9" s="133">
        <f t="shared" si="14"/>
        <v>63.190184049079754</v>
      </c>
      <c r="AO9" s="60">
        <v>60</v>
      </c>
      <c r="AP9" s="133">
        <f t="shared" si="15"/>
        <v>36.809815950920246</v>
      </c>
      <c r="AQ9" s="60">
        <f t="shared" si="36"/>
        <v>577</v>
      </c>
      <c r="AR9" s="60">
        <v>426</v>
      </c>
      <c r="AS9" s="133">
        <f t="shared" si="16"/>
        <v>73.830155979202772</v>
      </c>
      <c r="AT9" s="60">
        <v>151</v>
      </c>
      <c r="AU9" s="133">
        <f t="shared" si="17"/>
        <v>26.169844020797228</v>
      </c>
      <c r="AV9" s="60">
        <f t="shared" ref="AV9:AV16" si="41">AW9+AY9</f>
        <v>214</v>
      </c>
      <c r="AW9" s="60">
        <v>130</v>
      </c>
      <c r="AX9" s="133">
        <f t="shared" si="18"/>
        <v>60.747663551401864</v>
      </c>
      <c r="AY9" s="60">
        <v>84</v>
      </c>
      <c r="AZ9" s="133">
        <f t="shared" si="19"/>
        <v>39.252336448598129</v>
      </c>
      <c r="BA9" s="60">
        <f t="shared" ref="BA9:BA16" si="42">BB9+BD9</f>
        <v>153</v>
      </c>
      <c r="BB9" s="60">
        <v>98</v>
      </c>
      <c r="BC9" s="133">
        <f t="shared" si="20"/>
        <v>64.052287581699346</v>
      </c>
      <c r="BD9" s="60">
        <v>55</v>
      </c>
      <c r="BE9" s="133">
        <f t="shared" si="21"/>
        <v>35.947712418300654</v>
      </c>
      <c r="BF9" s="60">
        <f t="shared" ref="BF9:BF16" si="43">BG9+BI9</f>
        <v>1186</v>
      </c>
      <c r="BG9" s="60">
        <v>940</v>
      </c>
      <c r="BH9" s="133">
        <f t="shared" si="22"/>
        <v>79.258010118043842</v>
      </c>
      <c r="BI9" s="60">
        <v>246</v>
      </c>
      <c r="BJ9" s="133">
        <f t="shared" si="23"/>
        <v>20.741989881956155</v>
      </c>
      <c r="BK9" s="60">
        <f>BL9+BN9</f>
        <v>339</v>
      </c>
      <c r="BL9" s="60">
        <v>230</v>
      </c>
      <c r="BM9" s="133">
        <f t="shared" si="24"/>
        <v>67.846607669616517</v>
      </c>
      <c r="BN9" s="60">
        <v>109</v>
      </c>
      <c r="BO9" s="358">
        <f t="shared" si="25"/>
        <v>32.153392330383483</v>
      </c>
      <c r="BP9" s="356">
        <f t="shared" si="39"/>
        <v>1404</v>
      </c>
      <c r="BQ9" s="356">
        <v>1224</v>
      </c>
      <c r="BR9" s="358">
        <f t="shared" si="26"/>
        <v>87.179487179487182</v>
      </c>
      <c r="BS9" s="356">
        <v>180</v>
      </c>
      <c r="BT9" s="358">
        <f t="shared" si="27"/>
        <v>12.820512820512819</v>
      </c>
      <c r="BU9" s="356">
        <f t="shared" si="40"/>
        <v>1090</v>
      </c>
      <c r="BV9" s="356">
        <v>900</v>
      </c>
      <c r="BW9" s="358">
        <f t="shared" si="28"/>
        <v>82.568807339449549</v>
      </c>
      <c r="BX9" s="60">
        <v>190</v>
      </c>
      <c r="BY9" s="133">
        <f t="shared" si="29"/>
        <v>17.431192660550458</v>
      </c>
      <c r="BZ9" s="352"/>
    </row>
    <row r="10" spans="1:78" s="389" customFormat="1" x14ac:dyDescent="0.2">
      <c r="A10" s="459"/>
      <c r="B10" s="461" t="s">
        <v>473</v>
      </c>
      <c r="C10" s="60">
        <f t="shared" si="37"/>
        <v>1150</v>
      </c>
      <c r="D10" s="60">
        <v>1058</v>
      </c>
      <c r="E10" s="133">
        <f t="shared" si="0"/>
        <v>92</v>
      </c>
      <c r="F10" s="60">
        <v>92</v>
      </c>
      <c r="G10" s="133">
        <f t="shared" si="1"/>
        <v>8</v>
      </c>
      <c r="H10" s="60">
        <f t="shared" si="30"/>
        <v>688</v>
      </c>
      <c r="I10" s="60">
        <v>580</v>
      </c>
      <c r="J10" s="133">
        <f t="shared" si="2"/>
        <v>84.302325581395351</v>
      </c>
      <c r="K10" s="60">
        <v>108</v>
      </c>
      <c r="L10" s="133">
        <f t="shared" si="3"/>
        <v>15.697674418604651</v>
      </c>
      <c r="M10" s="60">
        <f t="shared" si="31"/>
        <v>469</v>
      </c>
      <c r="N10" s="60">
        <v>366</v>
      </c>
      <c r="O10" s="133">
        <f t="shared" si="4"/>
        <v>78.038379530916842</v>
      </c>
      <c r="P10" s="60">
        <v>103</v>
      </c>
      <c r="Q10" s="133">
        <f t="shared" si="5"/>
        <v>21.961620469083158</v>
      </c>
      <c r="R10" s="60">
        <f t="shared" si="32"/>
        <v>288</v>
      </c>
      <c r="S10" s="60">
        <v>242</v>
      </c>
      <c r="T10" s="133">
        <f t="shared" si="6"/>
        <v>84.027777777777786</v>
      </c>
      <c r="U10" s="60">
        <v>46</v>
      </c>
      <c r="V10" s="133">
        <f t="shared" si="7"/>
        <v>15.972222222222221</v>
      </c>
      <c r="W10" s="60">
        <f t="shared" si="33"/>
        <v>202</v>
      </c>
      <c r="X10" s="60">
        <v>152</v>
      </c>
      <c r="Y10" s="133">
        <f t="shared" si="8"/>
        <v>75.247524752475243</v>
      </c>
      <c r="Z10" s="60">
        <v>50</v>
      </c>
      <c r="AA10" s="133">
        <f t="shared" si="9"/>
        <v>24.752475247524753</v>
      </c>
      <c r="AB10" s="60">
        <f t="shared" si="38"/>
        <v>348</v>
      </c>
      <c r="AC10" s="60">
        <v>261</v>
      </c>
      <c r="AD10" s="133">
        <f t="shared" si="10"/>
        <v>75</v>
      </c>
      <c r="AE10" s="60">
        <v>87</v>
      </c>
      <c r="AF10" s="133">
        <f t="shared" si="11"/>
        <v>25</v>
      </c>
      <c r="AG10" s="60">
        <f t="shared" si="34"/>
        <v>383</v>
      </c>
      <c r="AH10" s="60">
        <v>248</v>
      </c>
      <c r="AI10" s="133">
        <f t="shared" si="12"/>
        <v>64.751958224543088</v>
      </c>
      <c r="AJ10" s="60">
        <v>135</v>
      </c>
      <c r="AK10" s="133">
        <f t="shared" si="13"/>
        <v>35.248041775456919</v>
      </c>
      <c r="AL10" s="60">
        <f t="shared" si="35"/>
        <v>353</v>
      </c>
      <c r="AM10" s="60">
        <v>218</v>
      </c>
      <c r="AN10" s="133">
        <f t="shared" si="14"/>
        <v>61.756373937677054</v>
      </c>
      <c r="AO10" s="60">
        <v>135</v>
      </c>
      <c r="AP10" s="133">
        <f t="shared" si="15"/>
        <v>38.243626062322946</v>
      </c>
      <c r="AQ10" s="60">
        <f t="shared" si="36"/>
        <v>480</v>
      </c>
      <c r="AR10" s="60">
        <v>288</v>
      </c>
      <c r="AS10" s="133">
        <f t="shared" si="16"/>
        <v>60</v>
      </c>
      <c r="AT10" s="60">
        <v>192</v>
      </c>
      <c r="AU10" s="133">
        <f t="shared" si="17"/>
        <v>40</v>
      </c>
      <c r="AV10" s="60">
        <f t="shared" si="41"/>
        <v>475</v>
      </c>
      <c r="AW10" s="60">
        <v>323</v>
      </c>
      <c r="AX10" s="133">
        <f t="shared" si="18"/>
        <v>68</v>
      </c>
      <c r="AY10" s="60">
        <v>152</v>
      </c>
      <c r="AZ10" s="133">
        <f t="shared" si="19"/>
        <v>32</v>
      </c>
      <c r="BA10" s="60">
        <f t="shared" si="42"/>
        <v>453</v>
      </c>
      <c r="BB10" s="60">
        <v>297</v>
      </c>
      <c r="BC10" s="133">
        <f t="shared" si="20"/>
        <v>65.562913907284766</v>
      </c>
      <c r="BD10" s="60">
        <v>156</v>
      </c>
      <c r="BE10" s="133">
        <f t="shared" si="21"/>
        <v>34.437086092715234</v>
      </c>
      <c r="BF10" s="60">
        <f t="shared" si="43"/>
        <v>614</v>
      </c>
      <c r="BG10" s="60">
        <v>401</v>
      </c>
      <c r="BH10" s="133">
        <f t="shared" si="22"/>
        <v>65.309446254071659</v>
      </c>
      <c r="BI10" s="60">
        <v>213</v>
      </c>
      <c r="BJ10" s="133">
        <f t="shared" si="23"/>
        <v>34.690553745928341</v>
      </c>
      <c r="BK10" s="60">
        <f t="shared" ref="BK10:BK16" si="44">BL10+BN10</f>
        <v>657</v>
      </c>
      <c r="BL10" s="60">
        <v>420</v>
      </c>
      <c r="BM10" s="133">
        <f t="shared" si="24"/>
        <v>63.926940639269404</v>
      </c>
      <c r="BN10" s="60">
        <v>237</v>
      </c>
      <c r="BO10" s="358">
        <f t="shared" si="25"/>
        <v>36.073059360730589</v>
      </c>
      <c r="BP10" s="356">
        <f t="shared" si="39"/>
        <v>763</v>
      </c>
      <c r="BQ10" s="356">
        <v>439</v>
      </c>
      <c r="BR10" s="358">
        <f t="shared" si="26"/>
        <v>57.536041939711666</v>
      </c>
      <c r="BS10" s="356">
        <v>324</v>
      </c>
      <c r="BT10" s="358">
        <f t="shared" si="27"/>
        <v>42.463958060288334</v>
      </c>
      <c r="BU10" s="356">
        <f t="shared" si="40"/>
        <v>887</v>
      </c>
      <c r="BV10" s="356">
        <v>577</v>
      </c>
      <c r="BW10" s="358">
        <f t="shared" si="28"/>
        <v>65.050732807215326</v>
      </c>
      <c r="BX10" s="60">
        <v>310</v>
      </c>
      <c r="BY10" s="133">
        <f t="shared" si="29"/>
        <v>34.949267192784667</v>
      </c>
      <c r="BZ10" s="352"/>
    </row>
    <row r="11" spans="1:78" s="389" customFormat="1" x14ac:dyDescent="0.2">
      <c r="A11" s="459"/>
      <c r="B11" s="461" t="s">
        <v>474</v>
      </c>
      <c r="C11" s="60">
        <f t="shared" si="37"/>
        <v>678</v>
      </c>
      <c r="D11" s="60">
        <v>610</v>
      </c>
      <c r="E11" s="133">
        <f t="shared" si="0"/>
        <v>89.970501474926252</v>
      </c>
      <c r="F11" s="60">
        <v>68</v>
      </c>
      <c r="G11" s="133">
        <f t="shared" si="1"/>
        <v>10.029498525073747</v>
      </c>
      <c r="H11" s="60">
        <f t="shared" si="30"/>
        <v>896</v>
      </c>
      <c r="I11" s="60">
        <v>789</v>
      </c>
      <c r="J11" s="133">
        <f t="shared" si="2"/>
        <v>88.058035714285708</v>
      </c>
      <c r="K11" s="60">
        <v>107</v>
      </c>
      <c r="L11" s="133">
        <f t="shared" si="3"/>
        <v>11.941964285714286</v>
      </c>
      <c r="M11" s="60">
        <f t="shared" si="31"/>
        <v>688</v>
      </c>
      <c r="N11" s="60">
        <v>598</v>
      </c>
      <c r="O11" s="133">
        <f t="shared" si="4"/>
        <v>86.918604651162795</v>
      </c>
      <c r="P11" s="60">
        <v>90</v>
      </c>
      <c r="Q11" s="133">
        <f t="shared" si="5"/>
        <v>13.08139534883721</v>
      </c>
      <c r="R11" s="60">
        <f t="shared" si="32"/>
        <v>477</v>
      </c>
      <c r="S11" s="60">
        <v>459</v>
      </c>
      <c r="T11" s="133">
        <f t="shared" si="6"/>
        <v>96.226415094339629</v>
      </c>
      <c r="U11" s="60">
        <v>18</v>
      </c>
      <c r="V11" s="133">
        <f t="shared" si="7"/>
        <v>3.7735849056603774</v>
      </c>
      <c r="W11" s="60">
        <f t="shared" si="33"/>
        <v>479</v>
      </c>
      <c r="X11" s="60">
        <v>412</v>
      </c>
      <c r="Y11" s="133">
        <f t="shared" si="8"/>
        <v>86.012526096033397</v>
      </c>
      <c r="Z11" s="60">
        <v>67</v>
      </c>
      <c r="AA11" s="133">
        <f t="shared" si="9"/>
        <v>13.987473903966595</v>
      </c>
      <c r="AB11" s="60">
        <f t="shared" si="38"/>
        <v>633</v>
      </c>
      <c r="AC11" s="60">
        <v>558</v>
      </c>
      <c r="AD11" s="133">
        <f t="shared" si="10"/>
        <v>88.151658767772517</v>
      </c>
      <c r="AE11" s="60">
        <v>75</v>
      </c>
      <c r="AF11" s="133">
        <f t="shared" si="11"/>
        <v>11.848341232227488</v>
      </c>
      <c r="AG11" s="60">
        <f t="shared" si="34"/>
        <v>458</v>
      </c>
      <c r="AH11" s="60">
        <v>370</v>
      </c>
      <c r="AI11" s="133">
        <f t="shared" si="12"/>
        <v>80.786026200873366</v>
      </c>
      <c r="AJ11" s="60">
        <v>88</v>
      </c>
      <c r="AK11" s="133">
        <f t="shared" si="13"/>
        <v>19.213973799126638</v>
      </c>
      <c r="AL11" s="60">
        <f t="shared" si="35"/>
        <v>255</v>
      </c>
      <c r="AM11" s="60">
        <v>243</v>
      </c>
      <c r="AN11" s="133">
        <f t="shared" si="14"/>
        <v>95.294117647058812</v>
      </c>
      <c r="AO11" s="60">
        <v>12</v>
      </c>
      <c r="AP11" s="133">
        <f t="shared" si="15"/>
        <v>4.7058823529411766</v>
      </c>
      <c r="AQ11" s="60">
        <f t="shared" si="36"/>
        <v>545</v>
      </c>
      <c r="AR11" s="60">
        <v>475</v>
      </c>
      <c r="AS11" s="133">
        <f t="shared" si="16"/>
        <v>87.155963302752298</v>
      </c>
      <c r="AT11" s="60">
        <v>70</v>
      </c>
      <c r="AU11" s="133">
        <f t="shared" si="17"/>
        <v>12.844036697247708</v>
      </c>
      <c r="AV11" s="60">
        <f t="shared" si="41"/>
        <v>333</v>
      </c>
      <c r="AW11" s="60">
        <v>266</v>
      </c>
      <c r="AX11" s="133">
        <f t="shared" si="18"/>
        <v>79.87987987987988</v>
      </c>
      <c r="AY11" s="60">
        <v>67</v>
      </c>
      <c r="AZ11" s="133">
        <f t="shared" si="19"/>
        <v>20.12012012012012</v>
      </c>
      <c r="BA11" s="60">
        <f t="shared" si="42"/>
        <v>514</v>
      </c>
      <c r="BB11" s="60">
        <v>458</v>
      </c>
      <c r="BC11" s="133">
        <f t="shared" si="20"/>
        <v>89.105058365758765</v>
      </c>
      <c r="BD11" s="60">
        <v>56</v>
      </c>
      <c r="BE11" s="133">
        <f t="shared" si="21"/>
        <v>10.894941634241246</v>
      </c>
      <c r="BF11" s="60">
        <f t="shared" si="43"/>
        <v>822</v>
      </c>
      <c r="BG11" s="60">
        <v>722</v>
      </c>
      <c r="BH11" s="133">
        <f t="shared" si="22"/>
        <v>87.834549878345499</v>
      </c>
      <c r="BI11" s="60">
        <v>100</v>
      </c>
      <c r="BJ11" s="133">
        <f t="shared" si="23"/>
        <v>12.165450121654501</v>
      </c>
      <c r="BK11" s="60">
        <f t="shared" si="44"/>
        <v>1403</v>
      </c>
      <c r="BL11" s="60">
        <v>1196</v>
      </c>
      <c r="BM11" s="133">
        <f t="shared" si="24"/>
        <v>85.245901639344254</v>
      </c>
      <c r="BN11" s="60">
        <v>207</v>
      </c>
      <c r="BO11" s="358">
        <f t="shared" si="25"/>
        <v>14.754098360655737</v>
      </c>
      <c r="BP11" s="356">
        <f t="shared" si="39"/>
        <v>737</v>
      </c>
      <c r="BQ11" s="356">
        <v>673</v>
      </c>
      <c r="BR11" s="358">
        <f t="shared" si="26"/>
        <v>91.316146540027134</v>
      </c>
      <c r="BS11" s="356">
        <v>64</v>
      </c>
      <c r="BT11" s="358">
        <f t="shared" si="27"/>
        <v>8.6838534599728625</v>
      </c>
      <c r="BU11" s="356">
        <f t="shared" si="40"/>
        <v>1826</v>
      </c>
      <c r="BV11" s="356">
        <v>1690</v>
      </c>
      <c r="BW11" s="358">
        <f t="shared" si="28"/>
        <v>92.552026286966054</v>
      </c>
      <c r="BX11" s="60">
        <v>136</v>
      </c>
      <c r="BY11" s="133">
        <f t="shared" si="29"/>
        <v>7.4479737130339538</v>
      </c>
      <c r="BZ11" s="352"/>
    </row>
    <row r="12" spans="1:78" s="389" customFormat="1" x14ac:dyDescent="0.2">
      <c r="A12" s="459"/>
      <c r="B12" s="461" t="s">
        <v>475</v>
      </c>
      <c r="C12" s="60">
        <f t="shared" si="37"/>
        <v>45</v>
      </c>
      <c r="D12" s="60">
        <v>44</v>
      </c>
      <c r="E12" s="133">
        <f t="shared" si="0"/>
        <v>97.777777777777771</v>
      </c>
      <c r="F12" s="60">
        <v>1</v>
      </c>
      <c r="G12" s="133">
        <f t="shared" si="1"/>
        <v>2.2222222222222223</v>
      </c>
      <c r="H12" s="60">
        <f t="shared" si="30"/>
        <v>33</v>
      </c>
      <c r="I12" s="60">
        <v>29</v>
      </c>
      <c r="J12" s="133">
        <f t="shared" si="2"/>
        <v>87.878787878787875</v>
      </c>
      <c r="K12" s="60">
        <v>4</v>
      </c>
      <c r="L12" s="133">
        <f t="shared" si="3"/>
        <v>12.121212121212121</v>
      </c>
      <c r="M12" s="60">
        <f t="shared" si="31"/>
        <v>34</v>
      </c>
      <c r="N12" s="60">
        <v>24</v>
      </c>
      <c r="O12" s="133">
        <f t="shared" si="4"/>
        <v>70.588235294117652</v>
      </c>
      <c r="P12" s="60">
        <v>10</v>
      </c>
      <c r="Q12" s="133">
        <f t="shared" si="5"/>
        <v>29.411764705882355</v>
      </c>
      <c r="R12" s="60">
        <f t="shared" si="32"/>
        <v>5</v>
      </c>
      <c r="S12" s="60">
        <v>5</v>
      </c>
      <c r="T12" s="133">
        <f t="shared" si="6"/>
        <v>100</v>
      </c>
      <c r="U12" s="60">
        <v>0</v>
      </c>
      <c r="V12" s="133">
        <f t="shared" si="7"/>
        <v>0</v>
      </c>
      <c r="W12" s="60">
        <f t="shared" si="33"/>
        <v>1</v>
      </c>
      <c r="X12" s="60">
        <v>1</v>
      </c>
      <c r="Y12" s="133">
        <f t="shared" si="8"/>
        <v>100</v>
      </c>
      <c r="Z12" s="60">
        <v>0</v>
      </c>
      <c r="AA12" s="133">
        <f t="shared" si="9"/>
        <v>0</v>
      </c>
      <c r="AB12" s="60">
        <f t="shared" si="38"/>
        <v>2</v>
      </c>
      <c r="AC12" s="60">
        <v>1</v>
      </c>
      <c r="AD12" s="133">
        <f t="shared" si="10"/>
        <v>50</v>
      </c>
      <c r="AE12" s="60">
        <v>1</v>
      </c>
      <c r="AF12" s="133">
        <f t="shared" si="11"/>
        <v>50</v>
      </c>
      <c r="AG12" s="60">
        <f t="shared" si="34"/>
        <v>2</v>
      </c>
      <c r="AH12" s="60">
        <v>2</v>
      </c>
      <c r="AI12" s="133">
        <f t="shared" si="12"/>
        <v>100</v>
      </c>
      <c r="AJ12" s="60">
        <v>0</v>
      </c>
      <c r="AK12" s="133">
        <f t="shared" si="13"/>
        <v>0</v>
      </c>
      <c r="AL12" s="60">
        <f t="shared" si="35"/>
        <v>3</v>
      </c>
      <c r="AM12" s="60">
        <v>3</v>
      </c>
      <c r="AN12" s="133">
        <f t="shared" si="14"/>
        <v>100</v>
      </c>
      <c r="AO12" s="60">
        <v>0</v>
      </c>
      <c r="AP12" s="133">
        <f t="shared" si="15"/>
        <v>0</v>
      </c>
      <c r="AQ12" s="60">
        <f t="shared" si="36"/>
        <v>17</v>
      </c>
      <c r="AR12" s="60">
        <v>9</v>
      </c>
      <c r="AS12" s="133">
        <f t="shared" si="16"/>
        <v>52.941176470588239</v>
      </c>
      <c r="AT12" s="60">
        <v>8</v>
      </c>
      <c r="AU12" s="133">
        <f t="shared" si="17"/>
        <v>47.058823529411761</v>
      </c>
      <c r="AV12" s="60">
        <f t="shared" si="41"/>
        <v>5</v>
      </c>
      <c r="AW12" s="60">
        <v>5</v>
      </c>
      <c r="AX12" s="133">
        <f t="shared" si="18"/>
        <v>100</v>
      </c>
      <c r="AY12" s="60">
        <v>0</v>
      </c>
      <c r="AZ12" s="133">
        <f t="shared" si="19"/>
        <v>0</v>
      </c>
      <c r="BA12" s="60">
        <f t="shared" si="42"/>
        <v>5</v>
      </c>
      <c r="BB12" s="60">
        <v>3</v>
      </c>
      <c r="BC12" s="133">
        <f t="shared" si="20"/>
        <v>60</v>
      </c>
      <c r="BD12" s="60">
        <v>2</v>
      </c>
      <c r="BE12" s="133">
        <f t="shared" si="21"/>
        <v>40</v>
      </c>
      <c r="BF12" s="60">
        <f t="shared" si="43"/>
        <v>0</v>
      </c>
      <c r="BG12" s="60">
        <v>0</v>
      </c>
      <c r="BH12" s="133">
        <v>0</v>
      </c>
      <c r="BI12" s="60">
        <v>0</v>
      </c>
      <c r="BJ12" s="133">
        <v>0</v>
      </c>
      <c r="BK12" s="60">
        <f t="shared" si="44"/>
        <v>5</v>
      </c>
      <c r="BL12" s="60">
        <v>2</v>
      </c>
      <c r="BM12" s="133">
        <f t="shared" si="24"/>
        <v>40</v>
      </c>
      <c r="BN12" s="60">
        <v>3</v>
      </c>
      <c r="BO12" s="358">
        <f t="shared" si="25"/>
        <v>60</v>
      </c>
      <c r="BP12" s="356">
        <f t="shared" si="39"/>
        <v>8</v>
      </c>
      <c r="BQ12" s="356">
        <v>7</v>
      </c>
      <c r="BR12" s="358">
        <f t="shared" si="26"/>
        <v>87.5</v>
      </c>
      <c r="BS12" s="356">
        <v>1</v>
      </c>
      <c r="BT12" s="358">
        <f t="shared" si="27"/>
        <v>12.5</v>
      </c>
      <c r="BU12" s="356">
        <f t="shared" si="40"/>
        <v>34</v>
      </c>
      <c r="BV12" s="356">
        <v>25</v>
      </c>
      <c r="BW12" s="358">
        <f t="shared" si="28"/>
        <v>73.529411764705884</v>
      </c>
      <c r="BX12" s="60">
        <v>9</v>
      </c>
      <c r="BY12" s="133">
        <f t="shared" si="29"/>
        <v>26.47058823529412</v>
      </c>
      <c r="BZ12" s="352"/>
    </row>
    <row r="13" spans="1:78" s="389" customFormat="1" x14ac:dyDescent="0.2">
      <c r="A13" s="459"/>
      <c r="B13" s="461" t="s">
        <v>476</v>
      </c>
      <c r="C13" s="60">
        <f t="shared" si="37"/>
        <v>256</v>
      </c>
      <c r="D13" s="60">
        <v>243</v>
      </c>
      <c r="E13" s="133">
        <f t="shared" si="0"/>
        <v>94.921875</v>
      </c>
      <c r="F13" s="60">
        <v>13</v>
      </c>
      <c r="G13" s="133">
        <f t="shared" si="1"/>
        <v>5.078125</v>
      </c>
      <c r="H13" s="60">
        <f t="shared" si="30"/>
        <v>150</v>
      </c>
      <c r="I13" s="60">
        <v>123</v>
      </c>
      <c r="J13" s="133">
        <f t="shared" si="2"/>
        <v>82</v>
      </c>
      <c r="K13" s="60">
        <v>27</v>
      </c>
      <c r="L13" s="133">
        <f t="shared" si="3"/>
        <v>18</v>
      </c>
      <c r="M13" s="60">
        <f t="shared" si="31"/>
        <v>275</v>
      </c>
      <c r="N13" s="60">
        <v>218</v>
      </c>
      <c r="O13" s="133">
        <f t="shared" si="4"/>
        <v>79.272727272727266</v>
      </c>
      <c r="P13" s="60">
        <v>57</v>
      </c>
      <c r="Q13" s="133">
        <f t="shared" si="5"/>
        <v>20.727272727272727</v>
      </c>
      <c r="R13" s="60">
        <f t="shared" si="32"/>
        <v>168</v>
      </c>
      <c r="S13" s="60">
        <v>141</v>
      </c>
      <c r="T13" s="133">
        <f t="shared" si="6"/>
        <v>83.928571428571431</v>
      </c>
      <c r="U13" s="60">
        <v>27</v>
      </c>
      <c r="V13" s="133">
        <f t="shared" si="7"/>
        <v>16.071428571428573</v>
      </c>
      <c r="W13" s="60">
        <f t="shared" si="33"/>
        <v>197</v>
      </c>
      <c r="X13" s="60">
        <v>172</v>
      </c>
      <c r="Y13" s="133">
        <f t="shared" si="8"/>
        <v>87.309644670050758</v>
      </c>
      <c r="Z13" s="60">
        <v>25</v>
      </c>
      <c r="AA13" s="133">
        <f t="shared" si="9"/>
        <v>12.690355329949238</v>
      </c>
      <c r="AB13" s="60">
        <f t="shared" si="38"/>
        <v>349</v>
      </c>
      <c r="AC13" s="60">
        <v>272</v>
      </c>
      <c r="AD13" s="133">
        <f t="shared" si="10"/>
        <v>77.936962750716333</v>
      </c>
      <c r="AE13" s="60">
        <v>77</v>
      </c>
      <c r="AF13" s="133">
        <f t="shared" si="11"/>
        <v>22.063037249283667</v>
      </c>
      <c r="AG13" s="60">
        <f t="shared" si="34"/>
        <v>328</v>
      </c>
      <c r="AH13" s="60">
        <v>243</v>
      </c>
      <c r="AI13" s="133">
        <f t="shared" si="12"/>
        <v>74.08536585365853</v>
      </c>
      <c r="AJ13" s="60">
        <v>85</v>
      </c>
      <c r="AK13" s="133">
        <f t="shared" si="13"/>
        <v>25.914634146341463</v>
      </c>
      <c r="AL13" s="60">
        <f t="shared" si="35"/>
        <v>167</v>
      </c>
      <c r="AM13" s="60">
        <v>102</v>
      </c>
      <c r="AN13" s="133">
        <f t="shared" si="14"/>
        <v>61.077844311377248</v>
      </c>
      <c r="AO13" s="60">
        <v>65</v>
      </c>
      <c r="AP13" s="133">
        <f t="shared" si="15"/>
        <v>38.922155688622759</v>
      </c>
      <c r="AQ13" s="60">
        <f t="shared" si="36"/>
        <v>400</v>
      </c>
      <c r="AR13" s="60">
        <v>272</v>
      </c>
      <c r="AS13" s="133">
        <f t="shared" si="16"/>
        <v>68</v>
      </c>
      <c r="AT13" s="60">
        <v>128</v>
      </c>
      <c r="AU13" s="133">
        <f t="shared" si="17"/>
        <v>32</v>
      </c>
      <c r="AV13" s="60">
        <f t="shared" si="41"/>
        <v>579</v>
      </c>
      <c r="AW13" s="60">
        <v>423</v>
      </c>
      <c r="AX13" s="133">
        <f t="shared" si="18"/>
        <v>73.056994818652853</v>
      </c>
      <c r="AY13" s="60">
        <v>156</v>
      </c>
      <c r="AZ13" s="133">
        <f t="shared" si="19"/>
        <v>26.94300518134715</v>
      </c>
      <c r="BA13" s="60">
        <f t="shared" si="42"/>
        <v>537</v>
      </c>
      <c r="BB13" s="60">
        <v>366</v>
      </c>
      <c r="BC13" s="133">
        <f t="shared" si="20"/>
        <v>68.156424581005581</v>
      </c>
      <c r="BD13" s="60">
        <v>171</v>
      </c>
      <c r="BE13" s="133">
        <f t="shared" si="21"/>
        <v>31.843575418994412</v>
      </c>
      <c r="BF13" s="60">
        <f t="shared" si="43"/>
        <v>849</v>
      </c>
      <c r="BG13" s="60">
        <v>568</v>
      </c>
      <c r="BH13" s="133">
        <f t="shared" ref="BH13:BH15" si="45">BG13/BF13*100</f>
        <v>66.902237926972902</v>
      </c>
      <c r="BI13" s="60">
        <v>281</v>
      </c>
      <c r="BJ13" s="133">
        <f t="shared" ref="BJ13:BJ15" si="46">BI13/BF13*100</f>
        <v>33.097762073027091</v>
      </c>
      <c r="BK13" s="60">
        <f t="shared" si="44"/>
        <v>1312</v>
      </c>
      <c r="BL13" s="60">
        <v>868</v>
      </c>
      <c r="BM13" s="133">
        <f t="shared" si="24"/>
        <v>66.158536585365852</v>
      </c>
      <c r="BN13" s="60">
        <v>444</v>
      </c>
      <c r="BO13" s="358">
        <f t="shared" si="25"/>
        <v>33.841463414634148</v>
      </c>
      <c r="BP13" s="356">
        <f t="shared" si="39"/>
        <v>1577</v>
      </c>
      <c r="BQ13" s="356">
        <v>1044</v>
      </c>
      <c r="BR13" s="358">
        <f t="shared" si="26"/>
        <v>66.201648700063416</v>
      </c>
      <c r="BS13" s="356">
        <v>533</v>
      </c>
      <c r="BT13" s="358">
        <f t="shared" si="27"/>
        <v>33.798351299936591</v>
      </c>
      <c r="BU13" s="356">
        <f t="shared" si="40"/>
        <v>1929</v>
      </c>
      <c r="BV13" s="356">
        <v>1183</v>
      </c>
      <c r="BW13" s="358">
        <f t="shared" si="28"/>
        <v>61.327112493519962</v>
      </c>
      <c r="BX13" s="60">
        <v>746</v>
      </c>
      <c r="BY13" s="133">
        <f t="shared" si="29"/>
        <v>38.672887506480045</v>
      </c>
      <c r="BZ13" s="352"/>
    </row>
    <row r="14" spans="1:78" s="389" customFormat="1" x14ac:dyDescent="0.2">
      <c r="A14" s="459"/>
      <c r="B14" s="461" t="s">
        <v>477</v>
      </c>
      <c r="C14" s="60">
        <f t="shared" si="37"/>
        <v>25</v>
      </c>
      <c r="D14" s="60">
        <v>25</v>
      </c>
      <c r="E14" s="60">
        <f t="shared" si="0"/>
        <v>100</v>
      </c>
      <c r="F14" s="60">
        <v>0</v>
      </c>
      <c r="G14" s="133">
        <f t="shared" si="1"/>
        <v>0</v>
      </c>
      <c r="H14" s="60">
        <f t="shared" si="30"/>
        <v>5</v>
      </c>
      <c r="I14" s="60">
        <v>2</v>
      </c>
      <c r="J14" s="60">
        <f t="shared" si="2"/>
        <v>40</v>
      </c>
      <c r="K14" s="60">
        <v>3</v>
      </c>
      <c r="L14" s="133">
        <f t="shared" si="3"/>
        <v>60</v>
      </c>
      <c r="M14" s="60">
        <f t="shared" si="31"/>
        <v>14</v>
      </c>
      <c r="N14" s="60">
        <v>4</v>
      </c>
      <c r="O14" s="60">
        <f t="shared" si="4"/>
        <v>28.571428571428569</v>
      </c>
      <c r="P14" s="60">
        <v>10</v>
      </c>
      <c r="Q14" s="133">
        <f t="shared" si="5"/>
        <v>71.428571428571431</v>
      </c>
      <c r="R14" s="60">
        <f t="shared" si="32"/>
        <v>6</v>
      </c>
      <c r="S14" s="60">
        <v>6</v>
      </c>
      <c r="T14" s="60">
        <f t="shared" si="6"/>
        <v>100</v>
      </c>
      <c r="U14" s="60">
        <v>0</v>
      </c>
      <c r="V14" s="133">
        <f t="shared" si="7"/>
        <v>0</v>
      </c>
      <c r="W14" s="60">
        <f t="shared" si="33"/>
        <v>7</v>
      </c>
      <c r="X14" s="60">
        <v>4</v>
      </c>
      <c r="Y14" s="133">
        <f t="shared" si="8"/>
        <v>57.142857142857139</v>
      </c>
      <c r="Z14" s="60">
        <v>3</v>
      </c>
      <c r="AA14" s="133">
        <f t="shared" si="9"/>
        <v>42.857142857142854</v>
      </c>
      <c r="AB14" s="60">
        <f t="shared" si="38"/>
        <v>20</v>
      </c>
      <c r="AC14" s="60">
        <v>12</v>
      </c>
      <c r="AD14" s="60">
        <f t="shared" si="10"/>
        <v>60</v>
      </c>
      <c r="AE14" s="60">
        <v>8</v>
      </c>
      <c r="AF14" s="133">
        <f t="shared" si="11"/>
        <v>40</v>
      </c>
      <c r="AG14" s="60">
        <f t="shared" si="34"/>
        <v>11</v>
      </c>
      <c r="AH14" s="60">
        <v>5</v>
      </c>
      <c r="AI14" s="133">
        <f t="shared" si="12"/>
        <v>45.454545454545453</v>
      </c>
      <c r="AJ14" s="60">
        <v>6</v>
      </c>
      <c r="AK14" s="133">
        <f t="shared" si="13"/>
        <v>54.54545454545454</v>
      </c>
      <c r="AL14" s="60">
        <f t="shared" si="35"/>
        <v>6</v>
      </c>
      <c r="AM14" s="60">
        <v>6</v>
      </c>
      <c r="AN14" s="60">
        <f t="shared" si="14"/>
        <v>100</v>
      </c>
      <c r="AO14" s="60">
        <v>0</v>
      </c>
      <c r="AP14" s="133">
        <f t="shared" si="15"/>
        <v>0</v>
      </c>
      <c r="AQ14" s="60">
        <f t="shared" si="36"/>
        <v>38</v>
      </c>
      <c r="AR14" s="60">
        <v>35</v>
      </c>
      <c r="AS14" s="60">
        <f t="shared" si="16"/>
        <v>92.10526315789474</v>
      </c>
      <c r="AT14" s="60">
        <v>3</v>
      </c>
      <c r="AU14" s="133">
        <f t="shared" si="17"/>
        <v>7.8947368421052628</v>
      </c>
      <c r="AV14" s="60">
        <f t="shared" si="41"/>
        <v>13</v>
      </c>
      <c r="AW14" s="60">
        <v>13</v>
      </c>
      <c r="AX14" s="60">
        <f t="shared" si="18"/>
        <v>100</v>
      </c>
      <c r="AY14" s="60">
        <v>0</v>
      </c>
      <c r="AZ14" s="133">
        <f t="shared" si="19"/>
        <v>0</v>
      </c>
      <c r="BA14" s="60">
        <f t="shared" si="42"/>
        <v>5</v>
      </c>
      <c r="BB14" s="60">
        <v>5</v>
      </c>
      <c r="BC14" s="60">
        <f t="shared" si="20"/>
        <v>100</v>
      </c>
      <c r="BD14" s="60">
        <v>0</v>
      </c>
      <c r="BE14" s="133">
        <f t="shared" si="21"/>
        <v>0</v>
      </c>
      <c r="BF14" s="60">
        <f t="shared" si="43"/>
        <v>2</v>
      </c>
      <c r="BG14" s="60">
        <v>2</v>
      </c>
      <c r="BH14" s="60">
        <f t="shared" si="45"/>
        <v>100</v>
      </c>
      <c r="BI14" s="60">
        <v>0</v>
      </c>
      <c r="BJ14" s="133">
        <f t="shared" si="46"/>
        <v>0</v>
      </c>
      <c r="BK14" s="60">
        <f t="shared" si="44"/>
        <v>3</v>
      </c>
      <c r="BL14" s="60">
        <v>3</v>
      </c>
      <c r="BM14" s="60">
        <f t="shared" si="24"/>
        <v>100</v>
      </c>
      <c r="BN14" s="60">
        <v>0</v>
      </c>
      <c r="BO14" s="358">
        <f t="shared" si="25"/>
        <v>0</v>
      </c>
      <c r="BP14" s="356">
        <f t="shared" si="39"/>
        <v>21</v>
      </c>
      <c r="BQ14" s="356">
        <v>21</v>
      </c>
      <c r="BR14" s="359">
        <f t="shared" si="26"/>
        <v>100</v>
      </c>
      <c r="BS14" s="356">
        <v>0</v>
      </c>
      <c r="BT14" s="358">
        <f t="shared" si="27"/>
        <v>0</v>
      </c>
      <c r="BU14" s="356">
        <f t="shared" si="40"/>
        <v>14</v>
      </c>
      <c r="BV14" s="356">
        <v>14</v>
      </c>
      <c r="BW14" s="359">
        <f t="shared" si="28"/>
        <v>100</v>
      </c>
      <c r="BX14" s="60">
        <v>0</v>
      </c>
      <c r="BY14" s="133">
        <f t="shared" si="29"/>
        <v>0</v>
      </c>
      <c r="BZ14" s="352"/>
    </row>
    <row r="15" spans="1:78" s="389" customFormat="1" x14ac:dyDescent="0.2">
      <c r="A15" s="459"/>
      <c r="B15" s="461" t="s">
        <v>478</v>
      </c>
      <c r="C15" s="60">
        <f t="shared" si="37"/>
        <v>55</v>
      </c>
      <c r="D15" s="60">
        <v>51</v>
      </c>
      <c r="E15" s="133">
        <f t="shared" si="0"/>
        <v>92.72727272727272</v>
      </c>
      <c r="F15" s="60">
        <v>4</v>
      </c>
      <c r="G15" s="133">
        <f t="shared" si="1"/>
        <v>7.2727272727272725</v>
      </c>
      <c r="H15" s="60">
        <f t="shared" si="30"/>
        <v>3</v>
      </c>
      <c r="I15" s="60">
        <v>3</v>
      </c>
      <c r="J15" s="133">
        <f t="shared" si="2"/>
        <v>100</v>
      </c>
      <c r="K15" s="60">
        <v>0</v>
      </c>
      <c r="L15" s="133">
        <f t="shared" si="3"/>
        <v>0</v>
      </c>
      <c r="M15" s="60">
        <f t="shared" si="31"/>
        <v>0</v>
      </c>
      <c r="N15" s="60">
        <v>0</v>
      </c>
      <c r="O15" s="133">
        <v>0</v>
      </c>
      <c r="P15" s="60">
        <v>0</v>
      </c>
      <c r="Q15" s="133">
        <v>0</v>
      </c>
      <c r="R15" s="60">
        <f t="shared" si="32"/>
        <v>0</v>
      </c>
      <c r="S15" s="60">
        <v>0</v>
      </c>
      <c r="T15" s="133">
        <v>0</v>
      </c>
      <c r="U15" s="60">
        <v>0</v>
      </c>
      <c r="V15" s="133">
        <v>0</v>
      </c>
      <c r="W15" s="60">
        <f t="shared" si="33"/>
        <v>0</v>
      </c>
      <c r="X15" s="60">
        <v>0</v>
      </c>
      <c r="Y15" s="133">
        <v>0</v>
      </c>
      <c r="Z15" s="60">
        <v>0</v>
      </c>
      <c r="AA15" s="133">
        <v>0</v>
      </c>
      <c r="AB15" s="60">
        <f t="shared" si="38"/>
        <v>0</v>
      </c>
      <c r="AC15" s="60">
        <v>0</v>
      </c>
      <c r="AD15" s="133">
        <v>0</v>
      </c>
      <c r="AE15" s="60">
        <v>0</v>
      </c>
      <c r="AF15" s="133">
        <v>0</v>
      </c>
      <c r="AG15" s="60">
        <f t="shared" si="34"/>
        <v>0</v>
      </c>
      <c r="AH15" s="60">
        <v>0</v>
      </c>
      <c r="AI15" s="133">
        <v>0</v>
      </c>
      <c r="AJ15" s="60">
        <v>0</v>
      </c>
      <c r="AK15" s="133">
        <v>0</v>
      </c>
      <c r="AL15" s="60">
        <f t="shared" si="35"/>
        <v>16</v>
      </c>
      <c r="AM15" s="60">
        <v>14</v>
      </c>
      <c r="AN15" s="133">
        <f t="shared" si="14"/>
        <v>87.5</v>
      </c>
      <c r="AO15" s="60">
        <v>2</v>
      </c>
      <c r="AP15" s="133">
        <f t="shared" si="15"/>
        <v>12.5</v>
      </c>
      <c r="AQ15" s="60">
        <f t="shared" si="36"/>
        <v>29</v>
      </c>
      <c r="AR15" s="60">
        <v>14</v>
      </c>
      <c r="AS15" s="133">
        <f t="shared" si="16"/>
        <v>48.275862068965516</v>
      </c>
      <c r="AT15" s="60">
        <v>15</v>
      </c>
      <c r="AU15" s="133">
        <f t="shared" si="17"/>
        <v>51.724137931034484</v>
      </c>
      <c r="AV15" s="60">
        <f t="shared" si="41"/>
        <v>78</v>
      </c>
      <c r="AW15" s="60">
        <v>55</v>
      </c>
      <c r="AX15" s="133">
        <f t="shared" si="18"/>
        <v>70.512820512820511</v>
      </c>
      <c r="AY15" s="60">
        <v>23</v>
      </c>
      <c r="AZ15" s="133">
        <f t="shared" si="19"/>
        <v>29.487179487179489</v>
      </c>
      <c r="BA15" s="60">
        <f t="shared" si="42"/>
        <v>70</v>
      </c>
      <c r="BB15" s="60">
        <v>60</v>
      </c>
      <c r="BC15" s="133">
        <f t="shared" si="20"/>
        <v>85.714285714285708</v>
      </c>
      <c r="BD15" s="60">
        <v>10</v>
      </c>
      <c r="BE15" s="133">
        <f t="shared" si="21"/>
        <v>14.285714285714285</v>
      </c>
      <c r="BF15" s="60">
        <f t="shared" si="43"/>
        <v>105</v>
      </c>
      <c r="BG15" s="60">
        <v>67</v>
      </c>
      <c r="BH15" s="133">
        <f t="shared" si="45"/>
        <v>63.809523809523803</v>
      </c>
      <c r="BI15" s="60">
        <v>38</v>
      </c>
      <c r="BJ15" s="133">
        <f t="shared" si="46"/>
        <v>36.19047619047619</v>
      </c>
      <c r="BK15" s="60">
        <f t="shared" si="44"/>
        <v>238</v>
      </c>
      <c r="BL15" s="60">
        <v>158</v>
      </c>
      <c r="BM15" s="133">
        <f t="shared" si="24"/>
        <v>66.386554621848731</v>
      </c>
      <c r="BN15" s="60">
        <v>80</v>
      </c>
      <c r="BO15" s="358">
        <f t="shared" si="25"/>
        <v>33.613445378151262</v>
      </c>
      <c r="BP15" s="356">
        <f t="shared" si="39"/>
        <v>326</v>
      </c>
      <c r="BQ15" s="356">
        <v>251</v>
      </c>
      <c r="BR15" s="358">
        <f t="shared" si="26"/>
        <v>76.99386503067484</v>
      </c>
      <c r="BS15" s="356">
        <v>75</v>
      </c>
      <c r="BT15" s="358">
        <f t="shared" si="27"/>
        <v>23.006134969325153</v>
      </c>
      <c r="BU15" s="356">
        <f t="shared" si="40"/>
        <v>829</v>
      </c>
      <c r="BV15" s="356">
        <v>573</v>
      </c>
      <c r="BW15" s="358">
        <f t="shared" si="28"/>
        <v>69.119420989143549</v>
      </c>
      <c r="BX15" s="60">
        <v>256</v>
      </c>
      <c r="BY15" s="133">
        <f t="shared" si="29"/>
        <v>30.880579010856451</v>
      </c>
      <c r="BZ15" s="352"/>
    </row>
    <row r="16" spans="1:78" s="389" customFormat="1" x14ac:dyDescent="0.2">
      <c r="A16" s="459"/>
      <c r="B16" s="461" t="s">
        <v>479</v>
      </c>
      <c r="C16" s="60">
        <f t="shared" si="37"/>
        <v>0</v>
      </c>
      <c r="D16" s="60">
        <v>0</v>
      </c>
      <c r="E16" s="133">
        <v>0</v>
      </c>
      <c r="F16" s="60">
        <v>0</v>
      </c>
      <c r="G16" s="133">
        <v>0</v>
      </c>
      <c r="H16" s="60">
        <f t="shared" ref="H16" si="47">I16+K16</f>
        <v>0</v>
      </c>
      <c r="I16" s="60">
        <v>0</v>
      </c>
      <c r="J16" s="133">
        <v>0</v>
      </c>
      <c r="K16" s="60">
        <v>0</v>
      </c>
      <c r="L16" s="133">
        <v>0</v>
      </c>
      <c r="M16" s="60">
        <f t="shared" si="31"/>
        <v>0</v>
      </c>
      <c r="N16" s="60">
        <v>0</v>
      </c>
      <c r="O16" s="133">
        <v>0</v>
      </c>
      <c r="P16" s="60">
        <v>0</v>
      </c>
      <c r="Q16" s="133">
        <v>0</v>
      </c>
      <c r="R16" s="60">
        <f t="shared" si="32"/>
        <v>0</v>
      </c>
      <c r="S16" s="60">
        <v>0</v>
      </c>
      <c r="T16" s="133">
        <v>0</v>
      </c>
      <c r="U16" s="60">
        <v>0</v>
      </c>
      <c r="V16" s="133">
        <v>0</v>
      </c>
      <c r="W16" s="60">
        <f t="shared" si="33"/>
        <v>0</v>
      </c>
      <c r="X16" s="60">
        <v>0</v>
      </c>
      <c r="Y16" s="133">
        <v>0</v>
      </c>
      <c r="Z16" s="60">
        <v>0</v>
      </c>
      <c r="AA16" s="133">
        <v>0</v>
      </c>
      <c r="AB16" s="60">
        <f t="shared" si="38"/>
        <v>0</v>
      </c>
      <c r="AC16" s="60">
        <v>0</v>
      </c>
      <c r="AD16" s="133">
        <v>0</v>
      </c>
      <c r="AE16" s="60">
        <v>0</v>
      </c>
      <c r="AF16" s="133">
        <v>0</v>
      </c>
      <c r="AG16" s="60">
        <f t="shared" si="34"/>
        <v>0</v>
      </c>
      <c r="AH16" s="60">
        <v>0</v>
      </c>
      <c r="AI16" s="133">
        <v>0</v>
      </c>
      <c r="AJ16" s="60">
        <v>0</v>
      </c>
      <c r="AK16" s="133">
        <v>0</v>
      </c>
      <c r="AL16" s="60">
        <f t="shared" si="35"/>
        <v>0</v>
      </c>
      <c r="AM16" s="60">
        <v>0</v>
      </c>
      <c r="AN16" s="133">
        <v>0</v>
      </c>
      <c r="AO16" s="60">
        <v>0</v>
      </c>
      <c r="AP16" s="133">
        <v>0</v>
      </c>
      <c r="AQ16" s="60">
        <f t="shared" si="36"/>
        <v>0</v>
      </c>
      <c r="AR16" s="60">
        <v>0</v>
      </c>
      <c r="AS16" s="133">
        <v>0</v>
      </c>
      <c r="AT16" s="60">
        <v>0</v>
      </c>
      <c r="AU16" s="133">
        <v>0</v>
      </c>
      <c r="AV16" s="60">
        <f t="shared" si="41"/>
        <v>0</v>
      </c>
      <c r="AW16" s="60">
        <v>0</v>
      </c>
      <c r="AX16" s="133">
        <v>0</v>
      </c>
      <c r="AY16" s="60">
        <v>0</v>
      </c>
      <c r="AZ16" s="133">
        <v>0</v>
      </c>
      <c r="BA16" s="60">
        <f t="shared" si="42"/>
        <v>0</v>
      </c>
      <c r="BB16" s="60">
        <v>0</v>
      </c>
      <c r="BC16" s="133">
        <v>0</v>
      </c>
      <c r="BD16" s="60">
        <v>0</v>
      </c>
      <c r="BE16" s="133">
        <v>0</v>
      </c>
      <c r="BF16" s="60">
        <f t="shared" si="43"/>
        <v>0</v>
      </c>
      <c r="BG16" s="60">
        <v>0</v>
      </c>
      <c r="BH16" s="133">
        <v>0</v>
      </c>
      <c r="BI16" s="60">
        <v>0</v>
      </c>
      <c r="BJ16" s="133">
        <v>0</v>
      </c>
      <c r="BK16" s="60">
        <f t="shared" si="44"/>
        <v>0</v>
      </c>
      <c r="BL16" s="60">
        <v>0</v>
      </c>
      <c r="BM16" s="133">
        <v>0</v>
      </c>
      <c r="BN16" s="60">
        <v>0</v>
      </c>
      <c r="BO16" s="358">
        <v>0</v>
      </c>
      <c r="BP16" s="356">
        <f t="shared" si="39"/>
        <v>2</v>
      </c>
      <c r="BQ16" s="356">
        <v>2</v>
      </c>
      <c r="BR16" s="358">
        <f t="shared" si="26"/>
        <v>100</v>
      </c>
      <c r="BS16" s="356">
        <v>0</v>
      </c>
      <c r="BT16" s="358">
        <v>0</v>
      </c>
      <c r="BU16" s="356">
        <f t="shared" si="40"/>
        <v>9</v>
      </c>
      <c r="BV16" s="356">
        <v>9</v>
      </c>
      <c r="BW16" s="358">
        <f t="shared" si="28"/>
        <v>100</v>
      </c>
      <c r="BX16" s="60">
        <v>0</v>
      </c>
      <c r="BY16" s="133">
        <v>0</v>
      </c>
      <c r="BZ16" s="352"/>
    </row>
    <row r="17" spans="1:78" s="389" customFormat="1" x14ac:dyDescent="0.2">
      <c r="A17" s="459"/>
      <c r="B17" s="439" t="s">
        <v>484</v>
      </c>
      <c r="C17" s="60">
        <v>0</v>
      </c>
      <c r="D17" s="60">
        <v>0</v>
      </c>
      <c r="E17" s="133">
        <v>0</v>
      </c>
      <c r="F17" s="60">
        <v>0</v>
      </c>
      <c r="G17" s="133">
        <v>0</v>
      </c>
      <c r="H17" s="60">
        <v>0</v>
      </c>
      <c r="I17" s="60">
        <v>0</v>
      </c>
      <c r="J17" s="133">
        <v>0</v>
      </c>
      <c r="K17" s="60">
        <v>0</v>
      </c>
      <c r="L17" s="133">
        <v>0</v>
      </c>
      <c r="M17" s="60">
        <v>0</v>
      </c>
      <c r="N17" s="60">
        <v>0</v>
      </c>
      <c r="O17" s="133">
        <v>0</v>
      </c>
      <c r="P17" s="60">
        <v>0</v>
      </c>
      <c r="Q17" s="133">
        <v>0</v>
      </c>
      <c r="R17" s="60">
        <v>0</v>
      </c>
      <c r="S17" s="60">
        <v>0</v>
      </c>
      <c r="T17" s="133">
        <v>0</v>
      </c>
      <c r="U17" s="60">
        <v>0</v>
      </c>
      <c r="V17" s="133">
        <v>0</v>
      </c>
      <c r="W17" s="60">
        <v>0</v>
      </c>
      <c r="X17" s="60">
        <v>0</v>
      </c>
      <c r="Y17" s="133">
        <v>0</v>
      </c>
      <c r="Z17" s="60">
        <v>0</v>
      </c>
      <c r="AA17" s="133">
        <v>0</v>
      </c>
      <c r="AB17" s="60">
        <v>0</v>
      </c>
      <c r="AC17" s="60">
        <v>0</v>
      </c>
      <c r="AD17" s="133">
        <v>0</v>
      </c>
      <c r="AE17" s="60">
        <v>0</v>
      </c>
      <c r="AF17" s="133">
        <v>0</v>
      </c>
      <c r="AG17" s="60">
        <v>0</v>
      </c>
      <c r="AH17" s="60">
        <v>0</v>
      </c>
      <c r="AI17" s="133">
        <v>0</v>
      </c>
      <c r="AJ17" s="60">
        <v>0</v>
      </c>
      <c r="AK17" s="133">
        <v>0</v>
      </c>
      <c r="AL17" s="60">
        <v>0</v>
      </c>
      <c r="AM17" s="60">
        <v>0</v>
      </c>
      <c r="AN17" s="133">
        <v>0</v>
      </c>
      <c r="AO17" s="60">
        <v>0</v>
      </c>
      <c r="AP17" s="133">
        <v>0</v>
      </c>
      <c r="AQ17" s="60">
        <v>0</v>
      </c>
      <c r="AR17" s="60">
        <v>0</v>
      </c>
      <c r="AS17" s="133">
        <v>0</v>
      </c>
      <c r="AT17" s="60">
        <v>0</v>
      </c>
      <c r="AU17" s="133">
        <v>0</v>
      </c>
      <c r="AV17" s="60">
        <v>0</v>
      </c>
      <c r="AW17" s="60">
        <v>0</v>
      </c>
      <c r="AX17" s="133">
        <v>0</v>
      </c>
      <c r="AY17" s="60">
        <v>0</v>
      </c>
      <c r="AZ17" s="133">
        <v>0</v>
      </c>
      <c r="BA17" s="60">
        <v>0</v>
      </c>
      <c r="BB17" s="60">
        <v>0</v>
      </c>
      <c r="BC17" s="133">
        <v>0</v>
      </c>
      <c r="BD17" s="60">
        <v>0</v>
      </c>
      <c r="BE17" s="133">
        <v>0</v>
      </c>
      <c r="BF17" s="60">
        <v>0</v>
      </c>
      <c r="BG17" s="60">
        <v>0</v>
      </c>
      <c r="BH17" s="133">
        <v>0</v>
      </c>
      <c r="BI17" s="60">
        <v>0</v>
      </c>
      <c r="BJ17" s="133">
        <v>0</v>
      </c>
      <c r="BK17" s="60">
        <v>0</v>
      </c>
      <c r="BL17" s="60">
        <v>0</v>
      </c>
      <c r="BM17" s="133">
        <v>0</v>
      </c>
      <c r="BN17" s="60">
        <v>0</v>
      </c>
      <c r="BO17" s="358">
        <v>0</v>
      </c>
      <c r="BP17" s="356">
        <f t="shared" si="39"/>
        <v>0</v>
      </c>
      <c r="BQ17" s="356">
        <v>0</v>
      </c>
      <c r="BR17" s="358">
        <v>0</v>
      </c>
      <c r="BS17" s="356">
        <v>0</v>
      </c>
      <c r="BT17" s="358">
        <v>0</v>
      </c>
      <c r="BU17" s="356">
        <f t="shared" si="40"/>
        <v>0</v>
      </c>
      <c r="BV17" s="356">
        <v>0</v>
      </c>
      <c r="BW17" s="358">
        <v>0</v>
      </c>
      <c r="BX17" s="60">
        <v>0</v>
      </c>
      <c r="BY17" s="133">
        <v>0</v>
      </c>
      <c r="BZ17" s="352"/>
    </row>
    <row r="18" spans="1:78" s="389" customFormat="1" x14ac:dyDescent="0.2">
      <c r="A18" s="459"/>
      <c r="B18" s="444" t="s">
        <v>485</v>
      </c>
      <c r="C18" s="124">
        <v>0</v>
      </c>
      <c r="D18" s="124">
        <v>0</v>
      </c>
      <c r="E18" s="133">
        <v>0</v>
      </c>
      <c r="F18" s="124">
        <v>0</v>
      </c>
      <c r="G18" s="133">
        <v>0</v>
      </c>
      <c r="H18" s="124">
        <v>0</v>
      </c>
      <c r="I18" s="124">
        <v>0</v>
      </c>
      <c r="J18" s="133">
        <v>0</v>
      </c>
      <c r="K18" s="124">
        <v>0</v>
      </c>
      <c r="L18" s="133">
        <v>0</v>
      </c>
      <c r="M18" s="124">
        <v>0</v>
      </c>
      <c r="N18" s="124">
        <v>0</v>
      </c>
      <c r="O18" s="133">
        <v>0</v>
      </c>
      <c r="P18" s="124">
        <v>0</v>
      </c>
      <c r="Q18" s="133">
        <v>0</v>
      </c>
      <c r="R18" s="124">
        <v>0</v>
      </c>
      <c r="S18" s="124">
        <v>0</v>
      </c>
      <c r="T18" s="133">
        <v>0</v>
      </c>
      <c r="U18" s="124">
        <v>0</v>
      </c>
      <c r="V18" s="133">
        <v>0</v>
      </c>
      <c r="W18" s="124">
        <v>0</v>
      </c>
      <c r="X18" s="124">
        <v>0</v>
      </c>
      <c r="Y18" s="133">
        <v>0</v>
      </c>
      <c r="Z18" s="124">
        <v>0</v>
      </c>
      <c r="AA18" s="133">
        <v>0</v>
      </c>
      <c r="AB18" s="124">
        <v>0</v>
      </c>
      <c r="AC18" s="124">
        <v>0</v>
      </c>
      <c r="AD18" s="133">
        <v>0</v>
      </c>
      <c r="AE18" s="124">
        <v>0</v>
      </c>
      <c r="AF18" s="133">
        <v>0</v>
      </c>
      <c r="AG18" s="124">
        <v>0</v>
      </c>
      <c r="AH18" s="124">
        <v>0</v>
      </c>
      <c r="AI18" s="133">
        <v>0</v>
      </c>
      <c r="AJ18" s="124">
        <v>0</v>
      </c>
      <c r="AK18" s="133">
        <v>0</v>
      </c>
      <c r="AL18" s="124">
        <v>0</v>
      </c>
      <c r="AM18" s="124">
        <v>0</v>
      </c>
      <c r="AN18" s="133">
        <v>0</v>
      </c>
      <c r="AO18" s="124">
        <v>0</v>
      </c>
      <c r="AP18" s="133">
        <v>0</v>
      </c>
      <c r="AQ18" s="124">
        <v>0</v>
      </c>
      <c r="AR18" s="124">
        <v>0</v>
      </c>
      <c r="AS18" s="133">
        <v>0</v>
      </c>
      <c r="AT18" s="124">
        <v>0</v>
      </c>
      <c r="AU18" s="133">
        <v>0</v>
      </c>
      <c r="AV18" s="124">
        <v>0</v>
      </c>
      <c r="AW18" s="124">
        <v>0</v>
      </c>
      <c r="AX18" s="133">
        <v>0</v>
      </c>
      <c r="AY18" s="124">
        <v>0</v>
      </c>
      <c r="AZ18" s="133">
        <v>0</v>
      </c>
      <c r="BA18" s="124">
        <v>0</v>
      </c>
      <c r="BB18" s="124">
        <v>0</v>
      </c>
      <c r="BC18" s="133">
        <v>0</v>
      </c>
      <c r="BD18" s="124">
        <v>0</v>
      </c>
      <c r="BE18" s="133">
        <v>0</v>
      </c>
      <c r="BF18" s="124">
        <v>0</v>
      </c>
      <c r="BG18" s="124">
        <v>0</v>
      </c>
      <c r="BH18" s="133">
        <v>0</v>
      </c>
      <c r="BI18" s="124">
        <v>0</v>
      </c>
      <c r="BJ18" s="133">
        <v>0</v>
      </c>
      <c r="BK18" s="124">
        <v>0</v>
      </c>
      <c r="BL18" s="124">
        <v>0</v>
      </c>
      <c r="BM18" s="133">
        <v>0</v>
      </c>
      <c r="BN18" s="124">
        <v>0</v>
      </c>
      <c r="BO18" s="358">
        <v>0</v>
      </c>
      <c r="BP18" s="357">
        <f t="shared" si="39"/>
        <v>0</v>
      </c>
      <c r="BQ18" s="357">
        <v>0</v>
      </c>
      <c r="BR18" s="358">
        <v>0</v>
      </c>
      <c r="BS18" s="357">
        <v>0</v>
      </c>
      <c r="BT18" s="358">
        <v>0</v>
      </c>
      <c r="BU18" s="357">
        <f t="shared" si="40"/>
        <v>0</v>
      </c>
      <c r="BV18" s="357">
        <v>0</v>
      </c>
      <c r="BW18" s="358">
        <v>0</v>
      </c>
      <c r="BX18" s="124">
        <v>0</v>
      </c>
      <c r="BY18" s="133">
        <v>0</v>
      </c>
      <c r="BZ18" s="352"/>
    </row>
    <row r="19" spans="1:78" s="389" customFormat="1" x14ac:dyDescent="0.2">
      <c r="A19" s="455" t="s">
        <v>165</v>
      </c>
      <c r="B19" s="456" t="s">
        <v>2</v>
      </c>
      <c r="C19" s="138">
        <f>SUM(C20:C28)</f>
        <v>25501</v>
      </c>
      <c r="D19" s="138">
        <f>SUM(D20:D31)</f>
        <v>21392</v>
      </c>
      <c r="E19" s="139">
        <f t="shared" ref="E19:E28" si="48">D19/C19*100</f>
        <v>83.886906395827609</v>
      </c>
      <c r="F19" s="138">
        <f>SUM(F20:F31)</f>
        <v>4109</v>
      </c>
      <c r="G19" s="139">
        <f t="shared" ref="G19:G28" si="49">F19/C19*100</f>
        <v>16.113093604172384</v>
      </c>
      <c r="H19" s="138">
        <f>SUM(H20:H28)</f>
        <v>28444</v>
      </c>
      <c r="I19" s="138">
        <f>SUM(I20:I28)</f>
        <v>23764</v>
      </c>
      <c r="J19" s="139">
        <f t="shared" ref="J19:J28" si="50">I19/H19*100</f>
        <v>83.546617915904932</v>
      </c>
      <c r="K19" s="138">
        <f>SUM(K20:K28)</f>
        <v>4680</v>
      </c>
      <c r="L19" s="139">
        <f t="shared" ref="L19:L28" si="51">K19/H19*100</f>
        <v>16.453382084095065</v>
      </c>
      <c r="M19" s="138">
        <f>SUM(M20:M28)</f>
        <v>37038</v>
      </c>
      <c r="N19" s="138">
        <f>SUM(N20:N28)</f>
        <v>31367</v>
      </c>
      <c r="O19" s="139">
        <f t="shared" ref="O19:O28" si="52">N19/M19*100</f>
        <v>84.688698093849553</v>
      </c>
      <c r="P19" s="138">
        <f>SUM(P20:P28)</f>
        <v>5671</v>
      </c>
      <c r="Q19" s="139">
        <f t="shared" ref="Q19:Q28" si="53">P19/M19*100</f>
        <v>15.31130190615044</v>
      </c>
      <c r="R19" s="138">
        <f>SUM(R20:R28)</f>
        <v>18828</v>
      </c>
      <c r="S19" s="138">
        <f>SUM(S20:S28)</f>
        <v>16445</v>
      </c>
      <c r="T19" s="139">
        <f t="shared" ref="T19:T28" si="54">S19/R19*100</f>
        <v>87.343318461865309</v>
      </c>
      <c r="U19" s="138">
        <f>SUM(U20:U28)</f>
        <v>2383</v>
      </c>
      <c r="V19" s="139">
        <f t="shared" ref="V19:V28" si="55">U19/R19*100</f>
        <v>12.656681538134693</v>
      </c>
      <c r="W19" s="138">
        <f>SUM(W20:W28)</f>
        <v>15868</v>
      </c>
      <c r="X19" s="138">
        <f>SUM(X20:X28)</f>
        <v>13899</v>
      </c>
      <c r="Y19" s="139">
        <f t="shared" ref="Y19:Y28" si="56">X19/W19*100</f>
        <v>87.591378875724729</v>
      </c>
      <c r="Z19" s="138">
        <f>SUM(Z20:Z28)</f>
        <v>1969</v>
      </c>
      <c r="AA19" s="139">
        <f t="shared" ref="AA19:AA28" si="57">Z19/W19*100</f>
        <v>12.408621124275271</v>
      </c>
      <c r="AB19" s="138">
        <f>SUM(AB20:AB28)</f>
        <v>28875</v>
      </c>
      <c r="AC19" s="138">
        <f>SUM(AC20:AC28)</f>
        <v>25126</v>
      </c>
      <c r="AD19" s="139">
        <f t="shared" ref="AD19:AD28" si="58">AC19/AB19*100</f>
        <v>87.01645021645021</v>
      </c>
      <c r="AE19" s="138">
        <f>SUM(AE20:AE28)</f>
        <v>3749</v>
      </c>
      <c r="AF19" s="139">
        <f t="shared" ref="AF19:AF28" si="59">AE19/AB19*100</f>
        <v>12.983549783549783</v>
      </c>
      <c r="AG19" s="138">
        <f>SUM(AG20:AG28)</f>
        <v>27976</v>
      </c>
      <c r="AH19" s="138">
        <f>SUM(AH20:AH28)</f>
        <v>23679</v>
      </c>
      <c r="AI19" s="139">
        <f t="shared" ref="AI19:AI28" si="60">AH19/AG19*100</f>
        <v>84.640406062339153</v>
      </c>
      <c r="AJ19" s="138">
        <f>SUM(AJ20:AJ28)</f>
        <v>4297</v>
      </c>
      <c r="AK19" s="139">
        <f t="shared" ref="AK19:AK28" si="61">AJ19/AG19*100</f>
        <v>15.359593937660851</v>
      </c>
      <c r="AL19" s="138">
        <f>SUM(AL20:AL28)</f>
        <v>23410</v>
      </c>
      <c r="AM19" s="138">
        <f>SUM(AM20:AM28)</f>
        <v>19124</v>
      </c>
      <c r="AN19" s="139">
        <f t="shared" ref="AN19:AN28" si="62">AM19/AL19*100</f>
        <v>81.691584792823576</v>
      </c>
      <c r="AO19" s="138">
        <f>SUM(AO20:AO28)</f>
        <v>4286</v>
      </c>
      <c r="AP19" s="139">
        <f t="shared" ref="AP19:AP28" si="63">AO19/AL19*100</f>
        <v>18.30841520717642</v>
      </c>
      <c r="AQ19" s="138">
        <f>SUM(AQ20:AQ28)</f>
        <v>40560</v>
      </c>
      <c r="AR19" s="138">
        <f>SUM(AR20:AR28)</f>
        <v>31669</v>
      </c>
      <c r="AS19" s="139">
        <f t="shared" ref="AS19:AS28" si="64">AR19/AQ19*100</f>
        <v>78.079388560157795</v>
      </c>
      <c r="AT19" s="138">
        <f>SUM(AT20:AT28)</f>
        <v>8891</v>
      </c>
      <c r="AU19" s="139">
        <f t="shared" ref="AU19:AU28" si="65">AT19/AQ19*100</f>
        <v>21.920611439842208</v>
      </c>
      <c r="AV19" s="138">
        <f>SUM(AV20:AV28)</f>
        <v>39412</v>
      </c>
      <c r="AW19" s="138">
        <f>SUM(AW20:AW28)</f>
        <v>31413</v>
      </c>
      <c r="AX19" s="139">
        <f t="shared" ref="AX19:AX28" si="66">AW19/AV19*100</f>
        <v>79.704151019993901</v>
      </c>
      <c r="AY19" s="138">
        <f>SUM(AY20:AY28)</f>
        <v>7999</v>
      </c>
      <c r="AZ19" s="139">
        <f t="shared" ref="AZ19:AZ28" si="67">AY19/AV19*100</f>
        <v>20.295848980006088</v>
      </c>
      <c r="BA19" s="138">
        <f>SUM(BA20:BA28)</f>
        <v>31273</v>
      </c>
      <c r="BB19" s="138">
        <f>SUM(BB20:BB28)</f>
        <v>24988</v>
      </c>
      <c r="BC19" s="139">
        <f t="shared" ref="BC19:BC28" si="68">BB19/BA19*100</f>
        <v>79.902791545422573</v>
      </c>
      <c r="BD19" s="138">
        <f>SUM(BD20:BD28)</f>
        <v>6285</v>
      </c>
      <c r="BE19" s="139">
        <f t="shared" ref="BE19:BE28" si="69">BD19/BA19*100</f>
        <v>20.09720845457743</v>
      </c>
      <c r="BF19" s="138">
        <f>SUM(BF20:BF28)</f>
        <v>51227</v>
      </c>
      <c r="BG19" s="138">
        <f>SUM(BG20:BG29)</f>
        <v>40452</v>
      </c>
      <c r="BH19" s="139">
        <f t="shared" ref="BH19:BH28" si="70">BG19/BF19*100</f>
        <v>78.966170183692199</v>
      </c>
      <c r="BI19" s="138">
        <f>SUM(BI20:BI29)</f>
        <v>10775</v>
      </c>
      <c r="BJ19" s="139">
        <f t="shared" ref="BJ19:BJ28" si="71">BI19/BF19*100</f>
        <v>21.033829816307804</v>
      </c>
      <c r="BK19" s="138">
        <f>BL19+BN19</f>
        <v>65914</v>
      </c>
      <c r="BL19" s="457">
        <f>SUM(BL20:BL29)</f>
        <v>50109</v>
      </c>
      <c r="BM19" s="139">
        <f t="shared" ref="BM19:BM28" si="72">BL19/BK19*100</f>
        <v>76.021785963528231</v>
      </c>
      <c r="BN19" s="457">
        <f>SUM(BN20:BN29)</f>
        <v>15805</v>
      </c>
      <c r="BO19" s="353">
        <f t="shared" ref="BO19:BO28" si="73">BN19/BK19*100</f>
        <v>23.978214036471766</v>
      </c>
      <c r="BP19" s="354">
        <f>BQ19+BS19</f>
        <v>61205</v>
      </c>
      <c r="BQ19" s="458">
        <f>SUM(BQ20:BQ31)</f>
        <v>47810</v>
      </c>
      <c r="BR19" s="353">
        <f t="shared" ref="BR19:BR28" si="74">BQ19/BP19*100</f>
        <v>78.114533126378561</v>
      </c>
      <c r="BS19" s="458">
        <f>SUM(BS20:BS31)</f>
        <v>13395</v>
      </c>
      <c r="BT19" s="353">
        <f t="shared" ref="BT19:BT28" si="75">BS19/BP19*100</f>
        <v>21.885466873621436</v>
      </c>
      <c r="BU19" s="354">
        <f>BV19+BX19</f>
        <v>64046</v>
      </c>
      <c r="BV19" s="458">
        <f>SUM(BV20:BV31)</f>
        <v>47181</v>
      </c>
      <c r="BW19" s="353">
        <f t="shared" ref="BW19:BW29" si="76">BV19/BU19*100</f>
        <v>73.667364082066015</v>
      </c>
      <c r="BX19" s="457">
        <f>SUM(BX20:BX31)</f>
        <v>16865</v>
      </c>
      <c r="BY19" s="139">
        <f t="shared" ref="BY19:BY28" si="77">BX19/BU19*100</f>
        <v>26.332635917933985</v>
      </c>
      <c r="BZ19" s="352"/>
    </row>
    <row r="20" spans="1:78" s="389" customFormat="1" x14ac:dyDescent="0.2">
      <c r="A20" s="459"/>
      <c r="B20" s="460" t="s">
        <v>470</v>
      </c>
      <c r="C20" s="124">
        <f>D20+F20</f>
        <v>12838</v>
      </c>
      <c r="D20" s="124">
        <v>10354</v>
      </c>
      <c r="E20" s="130">
        <f t="shared" si="48"/>
        <v>80.651191774419701</v>
      </c>
      <c r="F20" s="124">
        <v>2484</v>
      </c>
      <c r="G20" s="130">
        <f t="shared" si="49"/>
        <v>19.348808225580306</v>
      </c>
      <c r="H20" s="124">
        <f t="shared" ref="H20:H28" si="78">SUM(I20+K20)</f>
        <v>14965</v>
      </c>
      <c r="I20" s="124">
        <v>12260</v>
      </c>
      <c r="J20" s="130">
        <f t="shared" si="50"/>
        <v>81.92449047778149</v>
      </c>
      <c r="K20" s="124">
        <v>2705</v>
      </c>
      <c r="L20" s="130">
        <f t="shared" si="51"/>
        <v>18.07550952221851</v>
      </c>
      <c r="M20" s="124">
        <f t="shared" ref="M20:M29" si="79">N20+P20</f>
        <v>19333</v>
      </c>
      <c r="N20" s="124">
        <v>16222</v>
      </c>
      <c r="O20" s="130">
        <f t="shared" si="52"/>
        <v>83.908343247297367</v>
      </c>
      <c r="P20" s="124">
        <v>3111</v>
      </c>
      <c r="Q20" s="130">
        <f t="shared" si="53"/>
        <v>16.091656752702633</v>
      </c>
      <c r="R20" s="124">
        <f t="shared" ref="R20:R29" si="80">S20+U20</f>
        <v>10341</v>
      </c>
      <c r="S20" s="124">
        <v>8901</v>
      </c>
      <c r="T20" s="130">
        <f t="shared" si="54"/>
        <v>86.074847693646646</v>
      </c>
      <c r="U20" s="124">
        <v>1440</v>
      </c>
      <c r="V20" s="130">
        <f t="shared" si="55"/>
        <v>13.92515230635335</v>
      </c>
      <c r="W20" s="124">
        <f t="shared" ref="W20:W29" si="81">X20+Z20</f>
        <v>8901</v>
      </c>
      <c r="X20" s="124">
        <v>7889</v>
      </c>
      <c r="Y20" s="130">
        <f t="shared" si="56"/>
        <v>88.63049095607235</v>
      </c>
      <c r="Z20" s="124">
        <v>1012</v>
      </c>
      <c r="AA20" s="130">
        <f t="shared" si="57"/>
        <v>11.369509043927648</v>
      </c>
      <c r="AB20" s="124">
        <f t="shared" ref="AB20:AB29" si="82">AC20+AE20</f>
        <v>15689</v>
      </c>
      <c r="AC20" s="124">
        <v>13649</v>
      </c>
      <c r="AD20" s="130">
        <f t="shared" si="58"/>
        <v>86.997259226209451</v>
      </c>
      <c r="AE20" s="124">
        <v>2040</v>
      </c>
      <c r="AF20" s="130">
        <f t="shared" si="59"/>
        <v>13.002740773790553</v>
      </c>
      <c r="AG20" s="124">
        <f t="shared" ref="AG20:AG29" si="83">AH20+AJ20</f>
        <v>14980</v>
      </c>
      <c r="AH20" s="124">
        <v>12814</v>
      </c>
      <c r="AI20" s="130">
        <f t="shared" si="60"/>
        <v>85.540720961281707</v>
      </c>
      <c r="AJ20" s="124">
        <v>2166</v>
      </c>
      <c r="AK20" s="130">
        <f t="shared" si="61"/>
        <v>14.459279038718293</v>
      </c>
      <c r="AL20" s="124">
        <f t="shared" ref="AL20:AL29" si="84">AM20+AO20</f>
        <v>11935</v>
      </c>
      <c r="AM20" s="124">
        <v>9766</v>
      </c>
      <c r="AN20" s="130">
        <f t="shared" si="62"/>
        <v>81.826560536237963</v>
      </c>
      <c r="AO20" s="124">
        <v>2169</v>
      </c>
      <c r="AP20" s="130">
        <f t="shared" si="63"/>
        <v>18.173439463762044</v>
      </c>
      <c r="AQ20" s="124">
        <f t="shared" ref="AQ20:AQ29" si="85">AR20+AT20</f>
        <v>21495</v>
      </c>
      <c r="AR20" s="124">
        <v>16505</v>
      </c>
      <c r="AS20" s="130">
        <f t="shared" si="64"/>
        <v>76.785298906722502</v>
      </c>
      <c r="AT20" s="124">
        <v>4990</v>
      </c>
      <c r="AU20" s="130">
        <f t="shared" si="65"/>
        <v>23.214701093277508</v>
      </c>
      <c r="AV20" s="124">
        <f>AW20+AY20</f>
        <v>21789</v>
      </c>
      <c r="AW20" s="124">
        <v>17276</v>
      </c>
      <c r="AX20" s="130">
        <f t="shared" si="66"/>
        <v>79.287713984120415</v>
      </c>
      <c r="AY20" s="124">
        <v>4513</v>
      </c>
      <c r="AZ20" s="130">
        <f t="shared" si="67"/>
        <v>20.71228601587957</v>
      </c>
      <c r="BA20" s="124">
        <f>BB20+BD20</f>
        <v>15963</v>
      </c>
      <c r="BB20" s="124">
        <v>12621</v>
      </c>
      <c r="BC20" s="130">
        <f t="shared" si="68"/>
        <v>79.064085698177038</v>
      </c>
      <c r="BD20" s="124">
        <v>3342</v>
      </c>
      <c r="BE20" s="130">
        <f t="shared" si="69"/>
        <v>20.935914301822965</v>
      </c>
      <c r="BF20" s="124">
        <f>BG20+BI20</f>
        <v>23927</v>
      </c>
      <c r="BG20" s="124">
        <v>18776</v>
      </c>
      <c r="BH20" s="130">
        <f t="shared" si="70"/>
        <v>78.472019057967984</v>
      </c>
      <c r="BI20" s="124">
        <v>5151</v>
      </c>
      <c r="BJ20" s="130">
        <f t="shared" si="71"/>
        <v>21.527980942032013</v>
      </c>
      <c r="BK20" s="124">
        <f>BL20+BN20</f>
        <v>31726</v>
      </c>
      <c r="BL20" s="124">
        <v>24564</v>
      </c>
      <c r="BM20" s="130">
        <f t="shared" si="72"/>
        <v>77.425455462396769</v>
      </c>
      <c r="BN20" s="124">
        <v>7162</v>
      </c>
      <c r="BO20" s="355">
        <f t="shared" si="73"/>
        <v>22.574544537603227</v>
      </c>
      <c r="BP20" s="356">
        <f>BQ20+BS20</f>
        <v>28866</v>
      </c>
      <c r="BQ20" s="357">
        <v>22709</v>
      </c>
      <c r="BR20" s="355">
        <f t="shared" si="74"/>
        <v>78.670408092565651</v>
      </c>
      <c r="BS20" s="357">
        <v>6157</v>
      </c>
      <c r="BT20" s="355">
        <f t="shared" si="75"/>
        <v>21.329591907434352</v>
      </c>
      <c r="BU20" s="356">
        <f>BV20+BX20</f>
        <v>30964</v>
      </c>
      <c r="BV20" s="357">
        <v>23065</v>
      </c>
      <c r="BW20" s="355">
        <f t="shared" si="76"/>
        <v>74.489730009042759</v>
      </c>
      <c r="BX20" s="124">
        <v>7899</v>
      </c>
      <c r="BY20" s="130">
        <f t="shared" si="77"/>
        <v>25.510269990957241</v>
      </c>
      <c r="BZ20" s="352"/>
    </row>
    <row r="21" spans="1:78" s="389" customFormat="1" x14ac:dyDescent="0.2">
      <c r="A21" s="459"/>
      <c r="B21" s="461" t="s">
        <v>471</v>
      </c>
      <c r="C21" s="60">
        <f t="shared" ref="C21:C29" si="86">D21+F21</f>
        <v>8740</v>
      </c>
      <c r="D21" s="60">
        <v>7432</v>
      </c>
      <c r="E21" s="133">
        <f t="shared" si="48"/>
        <v>85.034324942791756</v>
      </c>
      <c r="F21" s="60">
        <v>1308</v>
      </c>
      <c r="G21" s="133">
        <f t="shared" si="49"/>
        <v>14.965675057208239</v>
      </c>
      <c r="H21" s="60">
        <f t="shared" si="78"/>
        <v>10371</v>
      </c>
      <c r="I21" s="60">
        <v>8755</v>
      </c>
      <c r="J21" s="133">
        <f t="shared" si="50"/>
        <v>84.41808890174525</v>
      </c>
      <c r="K21" s="60">
        <v>1616</v>
      </c>
      <c r="L21" s="133">
        <f t="shared" si="51"/>
        <v>15.58191109825475</v>
      </c>
      <c r="M21" s="60">
        <f t="shared" si="79"/>
        <v>14110</v>
      </c>
      <c r="N21" s="60">
        <v>12070</v>
      </c>
      <c r="O21" s="133">
        <f t="shared" si="52"/>
        <v>85.542168674698786</v>
      </c>
      <c r="P21" s="60">
        <v>2040</v>
      </c>
      <c r="Q21" s="133">
        <f t="shared" si="53"/>
        <v>14.457831325301203</v>
      </c>
      <c r="R21" s="60">
        <f t="shared" si="80"/>
        <v>6623</v>
      </c>
      <c r="S21" s="60">
        <v>5827</v>
      </c>
      <c r="T21" s="133">
        <f t="shared" si="54"/>
        <v>87.981277366752238</v>
      </c>
      <c r="U21" s="60">
        <v>796</v>
      </c>
      <c r="V21" s="133">
        <f t="shared" si="55"/>
        <v>12.018722633247773</v>
      </c>
      <c r="W21" s="60">
        <f t="shared" si="81"/>
        <v>5203</v>
      </c>
      <c r="X21" s="60">
        <v>4455</v>
      </c>
      <c r="Y21" s="133">
        <f t="shared" si="56"/>
        <v>85.623678646934465</v>
      </c>
      <c r="Z21" s="60">
        <v>748</v>
      </c>
      <c r="AA21" s="133">
        <f t="shared" si="57"/>
        <v>14.376321353065538</v>
      </c>
      <c r="AB21" s="60">
        <f t="shared" si="82"/>
        <v>10119</v>
      </c>
      <c r="AC21" s="60">
        <v>8754</v>
      </c>
      <c r="AD21" s="133">
        <f t="shared" si="58"/>
        <v>86.510524755410614</v>
      </c>
      <c r="AE21" s="60">
        <v>1365</v>
      </c>
      <c r="AF21" s="133">
        <f t="shared" si="59"/>
        <v>13.489475244589386</v>
      </c>
      <c r="AG21" s="60">
        <f t="shared" si="83"/>
        <v>10124</v>
      </c>
      <c r="AH21" s="60">
        <v>8407</v>
      </c>
      <c r="AI21" s="133">
        <f t="shared" si="60"/>
        <v>83.04030027657052</v>
      </c>
      <c r="AJ21" s="60">
        <v>1717</v>
      </c>
      <c r="AK21" s="133">
        <f t="shared" si="61"/>
        <v>16.959699723429473</v>
      </c>
      <c r="AL21" s="60">
        <f t="shared" si="84"/>
        <v>8889</v>
      </c>
      <c r="AM21" s="60">
        <v>7200</v>
      </c>
      <c r="AN21" s="133">
        <f t="shared" si="62"/>
        <v>80.9989875126561</v>
      </c>
      <c r="AO21" s="60">
        <v>1689</v>
      </c>
      <c r="AP21" s="133">
        <f t="shared" si="63"/>
        <v>19.001012487343907</v>
      </c>
      <c r="AQ21" s="60">
        <f t="shared" si="85"/>
        <v>14832</v>
      </c>
      <c r="AR21" s="60">
        <v>11674</v>
      </c>
      <c r="AS21" s="133">
        <f t="shared" si="64"/>
        <v>78.708198489751894</v>
      </c>
      <c r="AT21" s="60">
        <v>3158</v>
      </c>
      <c r="AU21" s="133">
        <f t="shared" si="65"/>
        <v>21.291801510248114</v>
      </c>
      <c r="AV21" s="60">
        <f>AW21+AY21</f>
        <v>13791</v>
      </c>
      <c r="AW21" s="60">
        <v>11028</v>
      </c>
      <c r="AX21" s="133">
        <f t="shared" si="66"/>
        <v>79.965194692190551</v>
      </c>
      <c r="AY21" s="60">
        <v>2763</v>
      </c>
      <c r="AZ21" s="133">
        <f t="shared" si="67"/>
        <v>20.034805307809442</v>
      </c>
      <c r="BA21" s="60">
        <f>BB21+BD21</f>
        <v>11702</v>
      </c>
      <c r="BB21" s="60">
        <v>9422</v>
      </c>
      <c r="BC21" s="133">
        <f t="shared" si="68"/>
        <v>80.516151085284577</v>
      </c>
      <c r="BD21" s="60">
        <v>2280</v>
      </c>
      <c r="BE21" s="133">
        <f t="shared" si="69"/>
        <v>19.483848914715431</v>
      </c>
      <c r="BF21" s="60">
        <f>BG21+BI21</f>
        <v>21708</v>
      </c>
      <c r="BG21" s="60">
        <v>17201</v>
      </c>
      <c r="BH21" s="133">
        <f t="shared" si="70"/>
        <v>79.23806891468584</v>
      </c>
      <c r="BI21" s="60">
        <v>4507</v>
      </c>
      <c r="BJ21" s="133">
        <f t="shared" si="71"/>
        <v>20.761931085314171</v>
      </c>
      <c r="BK21" s="60">
        <f>BL21+BN21</f>
        <v>26847</v>
      </c>
      <c r="BL21" s="60">
        <v>20111</v>
      </c>
      <c r="BM21" s="133">
        <f t="shared" si="72"/>
        <v>74.909673334078292</v>
      </c>
      <c r="BN21" s="60">
        <v>6736</v>
      </c>
      <c r="BO21" s="358">
        <f t="shared" si="73"/>
        <v>25.090326665921701</v>
      </c>
      <c r="BP21" s="356">
        <f t="shared" ref="BP21:BP31" si="87">BQ21+BS21</f>
        <v>25062</v>
      </c>
      <c r="BQ21" s="356">
        <v>19637</v>
      </c>
      <c r="BR21" s="358">
        <f t="shared" si="74"/>
        <v>78.353682866491098</v>
      </c>
      <c r="BS21" s="356">
        <v>5425</v>
      </c>
      <c r="BT21" s="358">
        <f t="shared" si="75"/>
        <v>21.646317133508898</v>
      </c>
      <c r="BU21" s="356">
        <f t="shared" ref="BU21:BU31" si="88">BV21+BX21</f>
        <v>26427</v>
      </c>
      <c r="BV21" s="356">
        <v>19203</v>
      </c>
      <c r="BW21" s="358">
        <f t="shared" si="76"/>
        <v>72.664320581223748</v>
      </c>
      <c r="BX21" s="60">
        <v>7224</v>
      </c>
      <c r="BY21" s="133">
        <f t="shared" si="77"/>
        <v>27.335679418776255</v>
      </c>
      <c r="BZ21" s="352"/>
    </row>
    <row r="22" spans="1:78" s="389" customFormat="1" x14ac:dyDescent="0.2">
      <c r="A22" s="459"/>
      <c r="B22" s="461" t="s">
        <v>472</v>
      </c>
      <c r="C22" s="60">
        <f t="shared" si="86"/>
        <v>361</v>
      </c>
      <c r="D22" s="60">
        <v>344</v>
      </c>
      <c r="E22" s="133">
        <f t="shared" si="48"/>
        <v>95.29085872576178</v>
      </c>
      <c r="F22" s="60">
        <v>17</v>
      </c>
      <c r="G22" s="133">
        <f t="shared" si="49"/>
        <v>4.7091412742382275</v>
      </c>
      <c r="H22" s="60">
        <f t="shared" si="78"/>
        <v>102</v>
      </c>
      <c r="I22" s="60">
        <v>93</v>
      </c>
      <c r="J22" s="133">
        <f t="shared" si="50"/>
        <v>91.17647058823529</v>
      </c>
      <c r="K22" s="60">
        <v>9</v>
      </c>
      <c r="L22" s="133">
        <f t="shared" si="51"/>
        <v>8.8235294117647065</v>
      </c>
      <c r="M22" s="60">
        <f t="shared" si="79"/>
        <v>254</v>
      </c>
      <c r="N22" s="60">
        <v>189</v>
      </c>
      <c r="O22" s="133">
        <f t="shared" si="52"/>
        <v>74.409448818897644</v>
      </c>
      <c r="P22" s="60">
        <v>65</v>
      </c>
      <c r="Q22" s="133">
        <f t="shared" si="53"/>
        <v>25.590551181102363</v>
      </c>
      <c r="R22" s="60">
        <f t="shared" si="80"/>
        <v>132</v>
      </c>
      <c r="S22" s="60">
        <v>107</v>
      </c>
      <c r="T22" s="133">
        <f t="shared" si="54"/>
        <v>81.060606060606062</v>
      </c>
      <c r="U22" s="60">
        <v>25</v>
      </c>
      <c r="V22" s="133">
        <f t="shared" si="55"/>
        <v>18.939393939393938</v>
      </c>
      <c r="W22" s="60">
        <f t="shared" si="81"/>
        <v>137</v>
      </c>
      <c r="X22" s="60">
        <v>107</v>
      </c>
      <c r="Y22" s="133">
        <f t="shared" si="56"/>
        <v>78.102189781021906</v>
      </c>
      <c r="Z22" s="60">
        <v>30</v>
      </c>
      <c r="AA22" s="133">
        <f t="shared" si="57"/>
        <v>21.897810218978105</v>
      </c>
      <c r="AB22" s="60">
        <f t="shared" si="82"/>
        <v>203</v>
      </c>
      <c r="AC22" s="60">
        <v>150</v>
      </c>
      <c r="AD22" s="133">
        <f t="shared" si="58"/>
        <v>73.891625615763544</v>
      </c>
      <c r="AE22" s="60">
        <v>53</v>
      </c>
      <c r="AF22" s="133">
        <f t="shared" si="59"/>
        <v>26.108374384236456</v>
      </c>
      <c r="AG22" s="60">
        <f t="shared" si="83"/>
        <v>267</v>
      </c>
      <c r="AH22" s="60">
        <v>191</v>
      </c>
      <c r="AI22" s="133">
        <f t="shared" si="60"/>
        <v>71.535580524344567</v>
      </c>
      <c r="AJ22" s="60">
        <v>76</v>
      </c>
      <c r="AK22" s="133">
        <f t="shared" si="61"/>
        <v>28.464419475655429</v>
      </c>
      <c r="AL22" s="60">
        <f t="shared" si="84"/>
        <v>179</v>
      </c>
      <c r="AM22" s="60">
        <v>144</v>
      </c>
      <c r="AN22" s="133">
        <f t="shared" si="62"/>
        <v>80.44692737430168</v>
      </c>
      <c r="AO22" s="60">
        <v>35</v>
      </c>
      <c r="AP22" s="133">
        <f t="shared" si="63"/>
        <v>19.553072625698324</v>
      </c>
      <c r="AQ22" s="60">
        <f t="shared" si="85"/>
        <v>358</v>
      </c>
      <c r="AR22" s="60">
        <v>278</v>
      </c>
      <c r="AS22" s="133">
        <f t="shared" si="64"/>
        <v>77.653631284916202</v>
      </c>
      <c r="AT22" s="60">
        <v>80</v>
      </c>
      <c r="AU22" s="133">
        <f t="shared" si="65"/>
        <v>22.346368715083798</v>
      </c>
      <c r="AV22" s="60">
        <f t="shared" ref="AV22:AV29" si="89">AW22+AY22</f>
        <v>279</v>
      </c>
      <c r="AW22" s="60">
        <v>191</v>
      </c>
      <c r="AX22" s="133">
        <f t="shared" si="66"/>
        <v>68.458781362007173</v>
      </c>
      <c r="AY22" s="60">
        <v>88</v>
      </c>
      <c r="AZ22" s="133">
        <f t="shared" si="67"/>
        <v>31.541218637992831</v>
      </c>
      <c r="BA22" s="60">
        <f t="shared" ref="BA22:BA29" si="90">BB22+BD22</f>
        <v>231</v>
      </c>
      <c r="BB22" s="60">
        <v>188</v>
      </c>
      <c r="BC22" s="133">
        <f t="shared" si="68"/>
        <v>81.385281385281388</v>
      </c>
      <c r="BD22" s="60">
        <v>43</v>
      </c>
      <c r="BE22" s="133">
        <f t="shared" si="69"/>
        <v>18.614718614718615</v>
      </c>
      <c r="BF22" s="60">
        <f t="shared" ref="BF22:BF29" si="91">BG22+BI22</f>
        <v>288</v>
      </c>
      <c r="BG22" s="60">
        <v>221</v>
      </c>
      <c r="BH22" s="133">
        <f t="shared" si="70"/>
        <v>76.736111111111114</v>
      </c>
      <c r="BI22" s="60">
        <v>67</v>
      </c>
      <c r="BJ22" s="133">
        <f t="shared" si="71"/>
        <v>23.263888888888889</v>
      </c>
      <c r="BK22" s="60">
        <f>BL22+BN22</f>
        <v>435</v>
      </c>
      <c r="BL22" s="60">
        <v>325</v>
      </c>
      <c r="BM22" s="133">
        <f t="shared" si="72"/>
        <v>74.712643678160916</v>
      </c>
      <c r="BN22" s="60">
        <v>110</v>
      </c>
      <c r="BO22" s="358">
        <f t="shared" si="73"/>
        <v>25.287356321839084</v>
      </c>
      <c r="BP22" s="356">
        <f t="shared" si="87"/>
        <v>526</v>
      </c>
      <c r="BQ22" s="356">
        <v>403</v>
      </c>
      <c r="BR22" s="358">
        <f t="shared" si="74"/>
        <v>76.615969581749056</v>
      </c>
      <c r="BS22" s="356">
        <v>123</v>
      </c>
      <c r="BT22" s="358">
        <f t="shared" si="75"/>
        <v>23.384030418250951</v>
      </c>
      <c r="BU22" s="356">
        <f t="shared" si="88"/>
        <v>634</v>
      </c>
      <c r="BV22" s="356">
        <v>398</v>
      </c>
      <c r="BW22" s="358">
        <f t="shared" si="76"/>
        <v>62.776025236593057</v>
      </c>
      <c r="BX22" s="60">
        <v>236</v>
      </c>
      <c r="BY22" s="133">
        <f t="shared" si="77"/>
        <v>37.223974763406943</v>
      </c>
      <c r="BZ22" s="352"/>
    </row>
    <row r="23" spans="1:78" s="389" customFormat="1" x14ac:dyDescent="0.2">
      <c r="A23" s="459"/>
      <c r="B23" s="461" t="s">
        <v>473</v>
      </c>
      <c r="C23" s="60">
        <f t="shared" si="86"/>
        <v>1224</v>
      </c>
      <c r="D23" s="60">
        <v>1127</v>
      </c>
      <c r="E23" s="133">
        <f t="shared" si="48"/>
        <v>92.075163398692808</v>
      </c>
      <c r="F23" s="60">
        <v>97</v>
      </c>
      <c r="G23" s="133">
        <f t="shared" si="49"/>
        <v>7.9248366013071889</v>
      </c>
      <c r="H23" s="60">
        <f t="shared" si="78"/>
        <v>904</v>
      </c>
      <c r="I23" s="60">
        <v>766</v>
      </c>
      <c r="J23" s="133">
        <f t="shared" si="50"/>
        <v>84.734513274336294</v>
      </c>
      <c r="K23" s="60">
        <v>138</v>
      </c>
      <c r="L23" s="133">
        <f t="shared" si="51"/>
        <v>15.265486725663715</v>
      </c>
      <c r="M23" s="60">
        <f t="shared" si="79"/>
        <v>602</v>
      </c>
      <c r="N23" s="60">
        <v>476</v>
      </c>
      <c r="O23" s="133">
        <f t="shared" si="52"/>
        <v>79.069767441860463</v>
      </c>
      <c r="P23" s="60">
        <v>126</v>
      </c>
      <c r="Q23" s="133">
        <f t="shared" si="53"/>
        <v>20.930232558139537</v>
      </c>
      <c r="R23" s="60">
        <f t="shared" si="80"/>
        <v>354</v>
      </c>
      <c r="S23" s="60">
        <v>307</v>
      </c>
      <c r="T23" s="133">
        <f t="shared" si="54"/>
        <v>86.723163841807903</v>
      </c>
      <c r="U23" s="60">
        <v>47</v>
      </c>
      <c r="V23" s="133">
        <f t="shared" si="55"/>
        <v>13.27683615819209</v>
      </c>
      <c r="W23" s="60">
        <f t="shared" si="81"/>
        <v>224</v>
      </c>
      <c r="X23" s="60">
        <v>186</v>
      </c>
      <c r="Y23" s="133">
        <f t="shared" si="56"/>
        <v>83.035714285714292</v>
      </c>
      <c r="Z23" s="60">
        <v>38</v>
      </c>
      <c r="AA23" s="133">
        <f t="shared" si="57"/>
        <v>16.964285714285715</v>
      </c>
      <c r="AB23" s="60">
        <f t="shared" si="82"/>
        <v>565</v>
      </c>
      <c r="AC23" s="60">
        <v>435</v>
      </c>
      <c r="AD23" s="133">
        <f t="shared" si="58"/>
        <v>76.991150442477874</v>
      </c>
      <c r="AE23" s="60">
        <v>130</v>
      </c>
      <c r="AF23" s="133">
        <f t="shared" si="59"/>
        <v>23.008849557522122</v>
      </c>
      <c r="AG23" s="60">
        <f t="shared" si="83"/>
        <v>498</v>
      </c>
      <c r="AH23" s="60">
        <v>394</v>
      </c>
      <c r="AI23" s="133">
        <f t="shared" si="60"/>
        <v>79.116465863453811</v>
      </c>
      <c r="AJ23" s="60">
        <v>104</v>
      </c>
      <c r="AK23" s="133">
        <f t="shared" si="61"/>
        <v>20.883534136546185</v>
      </c>
      <c r="AL23" s="60">
        <f t="shared" si="84"/>
        <v>600</v>
      </c>
      <c r="AM23" s="60">
        <v>442</v>
      </c>
      <c r="AN23" s="133">
        <f t="shared" si="62"/>
        <v>73.666666666666671</v>
      </c>
      <c r="AO23" s="60">
        <v>158</v>
      </c>
      <c r="AP23" s="133">
        <f t="shared" si="63"/>
        <v>26.333333333333332</v>
      </c>
      <c r="AQ23" s="60">
        <f t="shared" si="85"/>
        <v>1021</v>
      </c>
      <c r="AR23" s="60">
        <v>762</v>
      </c>
      <c r="AS23" s="133">
        <f t="shared" si="64"/>
        <v>74.632713026444662</v>
      </c>
      <c r="AT23" s="60">
        <v>259</v>
      </c>
      <c r="AU23" s="133">
        <f t="shared" si="65"/>
        <v>25.367286973555338</v>
      </c>
      <c r="AV23" s="60">
        <f t="shared" si="89"/>
        <v>1191</v>
      </c>
      <c r="AW23" s="60">
        <v>941</v>
      </c>
      <c r="AX23" s="133">
        <f t="shared" si="66"/>
        <v>79.009235936188077</v>
      </c>
      <c r="AY23" s="60">
        <v>250</v>
      </c>
      <c r="AZ23" s="133">
        <f t="shared" si="67"/>
        <v>20.990764063811923</v>
      </c>
      <c r="BA23" s="60">
        <f t="shared" si="90"/>
        <v>1071</v>
      </c>
      <c r="BB23" s="60">
        <v>850</v>
      </c>
      <c r="BC23" s="133">
        <f t="shared" si="68"/>
        <v>79.365079365079367</v>
      </c>
      <c r="BD23" s="60">
        <v>221</v>
      </c>
      <c r="BE23" s="133">
        <f t="shared" si="69"/>
        <v>20.634920634920633</v>
      </c>
      <c r="BF23" s="60">
        <f t="shared" si="91"/>
        <v>1456</v>
      </c>
      <c r="BG23" s="60">
        <v>1156</v>
      </c>
      <c r="BH23" s="133">
        <f t="shared" si="70"/>
        <v>79.395604395604394</v>
      </c>
      <c r="BI23" s="60">
        <v>300</v>
      </c>
      <c r="BJ23" s="133">
        <f t="shared" si="71"/>
        <v>20.604395604395602</v>
      </c>
      <c r="BK23" s="60">
        <f t="shared" ref="BK23:BK29" si="92">BL23+BN23</f>
        <v>1845</v>
      </c>
      <c r="BL23" s="60">
        <v>1307</v>
      </c>
      <c r="BM23" s="133">
        <f t="shared" si="72"/>
        <v>70.840108401084009</v>
      </c>
      <c r="BN23" s="60">
        <v>538</v>
      </c>
      <c r="BO23" s="358">
        <f t="shared" si="73"/>
        <v>29.159891598915987</v>
      </c>
      <c r="BP23" s="356">
        <f t="shared" si="87"/>
        <v>1846</v>
      </c>
      <c r="BQ23" s="356">
        <v>1238</v>
      </c>
      <c r="BR23" s="358">
        <f t="shared" si="74"/>
        <v>67.063921993499449</v>
      </c>
      <c r="BS23" s="356">
        <v>608</v>
      </c>
      <c r="BT23" s="358">
        <f t="shared" si="75"/>
        <v>32.936078006500544</v>
      </c>
      <c r="BU23" s="356">
        <f t="shared" si="88"/>
        <v>1641</v>
      </c>
      <c r="BV23" s="356">
        <v>1220</v>
      </c>
      <c r="BW23" s="358">
        <f t="shared" si="76"/>
        <v>74.344911639244359</v>
      </c>
      <c r="BX23" s="60">
        <v>421</v>
      </c>
      <c r="BY23" s="133">
        <f t="shared" si="77"/>
        <v>25.655088360755634</v>
      </c>
      <c r="BZ23" s="352"/>
    </row>
    <row r="24" spans="1:78" s="389" customFormat="1" x14ac:dyDescent="0.2">
      <c r="A24" s="459"/>
      <c r="B24" s="461" t="s">
        <v>474</v>
      </c>
      <c r="C24" s="60">
        <f t="shared" si="86"/>
        <v>1105</v>
      </c>
      <c r="D24" s="60">
        <v>1041</v>
      </c>
      <c r="E24" s="133">
        <f t="shared" si="48"/>
        <v>94.208144796380083</v>
      </c>
      <c r="F24" s="60">
        <v>64</v>
      </c>
      <c r="G24" s="133">
        <f t="shared" si="49"/>
        <v>5.7918552036199094</v>
      </c>
      <c r="H24" s="60">
        <f t="shared" si="78"/>
        <v>1337</v>
      </c>
      <c r="I24" s="60">
        <v>1246</v>
      </c>
      <c r="J24" s="133">
        <f t="shared" si="50"/>
        <v>93.193717277486911</v>
      </c>
      <c r="K24" s="60">
        <v>91</v>
      </c>
      <c r="L24" s="133">
        <f t="shared" si="51"/>
        <v>6.8062827225130889</v>
      </c>
      <c r="M24" s="60">
        <f t="shared" si="79"/>
        <v>1444</v>
      </c>
      <c r="N24" s="60">
        <v>1308</v>
      </c>
      <c r="O24" s="133">
        <f t="shared" si="52"/>
        <v>90.581717451523545</v>
      </c>
      <c r="P24" s="60">
        <v>136</v>
      </c>
      <c r="Q24" s="133">
        <f t="shared" si="53"/>
        <v>9.418282548476455</v>
      </c>
      <c r="R24" s="60">
        <f t="shared" si="80"/>
        <v>676</v>
      </c>
      <c r="S24" s="60">
        <v>659</v>
      </c>
      <c r="T24" s="133">
        <f t="shared" si="54"/>
        <v>97.485207100591722</v>
      </c>
      <c r="U24" s="60">
        <v>17</v>
      </c>
      <c r="V24" s="133">
        <f t="shared" si="55"/>
        <v>2.5147928994082842</v>
      </c>
      <c r="W24" s="60">
        <f t="shared" si="81"/>
        <v>833</v>
      </c>
      <c r="X24" s="60">
        <v>738</v>
      </c>
      <c r="Y24" s="133">
        <f t="shared" si="56"/>
        <v>88.595438175270104</v>
      </c>
      <c r="Z24" s="60">
        <v>95</v>
      </c>
      <c r="AA24" s="133">
        <f t="shared" si="57"/>
        <v>11.404561824729893</v>
      </c>
      <c r="AB24" s="60">
        <f t="shared" si="82"/>
        <v>1079</v>
      </c>
      <c r="AC24" s="60">
        <v>1028</v>
      </c>
      <c r="AD24" s="133">
        <f t="shared" si="58"/>
        <v>95.273401297497685</v>
      </c>
      <c r="AE24" s="60">
        <v>51</v>
      </c>
      <c r="AF24" s="133">
        <f t="shared" si="59"/>
        <v>4.7265987025023168</v>
      </c>
      <c r="AG24" s="60">
        <f t="shared" si="83"/>
        <v>1152</v>
      </c>
      <c r="AH24" s="60">
        <v>1057</v>
      </c>
      <c r="AI24" s="133">
        <f t="shared" si="60"/>
        <v>91.753472222222214</v>
      </c>
      <c r="AJ24" s="60">
        <v>95</v>
      </c>
      <c r="AK24" s="133">
        <f t="shared" si="61"/>
        <v>8.2465277777777768</v>
      </c>
      <c r="AL24" s="60">
        <f t="shared" si="84"/>
        <v>807</v>
      </c>
      <c r="AM24" s="60">
        <v>769</v>
      </c>
      <c r="AN24" s="133">
        <f t="shared" si="62"/>
        <v>95.291201982651799</v>
      </c>
      <c r="AO24" s="60">
        <v>38</v>
      </c>
      <c r="AP24" s="133">
        <f t="shared" si="63"/>
        <v>4.7087980173482027</v>
      </c>
      <c r="AQ24" s="60">
        <f t="shared" si="85"/>
        <v>1130</v>
      </c>
      <c r="AR24" s="60">
        <v>1069</v>
      </c>
      <c r="AS24" s="133">
        <f t="shared" si="64"/>
        <v>94.601769911504434</v>
      </c>
      <c r="AT24" s="60">
        <v>61</v>
      </c>
      <c r="AU24" s="133">
        <f t="shared" si="65"/>
        <v>5.3982300884955752</v>
      </c>
      <c r="AV24" s="60">
        <f t="shared" si="89"/>
        <v>583</v>
      </c>
      <c r="AW24" s="60">
        <v>515</v>
      </c>
      <c r="AX24" s="133">
        <f t="shared" si="66"/>
        <v>88.336192109777016</v>
      </c>
      <c r="AY24" s="60">
        <v>68</v>
      </c>
      <c r="AZ24" s="133">
        <f t="shared" si="67"/>
        <v>11.663807890222985</v>
      </c>
      <c r="BA24" s="60">
        <f t="shared" si="90"/>
        <v>823</v>
      </c>
      <c r="BB24" s="60">
        <v>765</v>
      </c>
      <c r="BC24" s="133">
        <f t="shared" si="68"/>
        <v>92.952612393681662</v>
      </c>
      <c r="BD24" s="60">
        <v>58</v>
      </c>
      <c r="BE24" s="133">
        <f t="shared" si="69"/>
        <v>7.047387606318348</v>
      </c>
      <c r="BF24" s="60">
        <f t="shared" si="91"/>
        <v>1263</v>
      </c>
      <c r="BG24" s="60">
        <v>1101</v>
      </c>
      <c r="BH24" s="133">
        <f t="shared" si="70"/>
        <v>87.173396674584325</v>
      </c>
      <c r="BI24" s="60">
        <v>162</v>
      </c>
      <c r="BJ24" s="133">
        <f t="shared" si="71"/>
        <v>12.826603325415679</v>
      </c>
      <c r="BK24" s="60">
        <f t="shared" si="92"/>
        <v>1157</v>
      </c>
      <c r="BL24" s="60">
        <v>989</v>
      </c>
      <c r="BM24" s="133">
        <f t="shared" si="72"/>
        <v>85.47968885047537</v>
      </c>
      <c r="BN24" s="60">
        <v>168</v>
      </c>
      <c r="BO24" s="358">
        <f t="shared" si="73"/>
        <v>14.520311149524634</v>
      </c>
      <c r="BP24" s="356">
        <f t="shared" si="87"/>
        <v>1107</v>
      </c>
      <c r="BQ24" s="356">
        <v>988</v>
      </c>
      <c r="BR24" s="358">
        <f t="shared" si="74"/>
        <v>89.250225835591692</v>
      </c>
      <c r="BS24" s="356">
        <v>119</v>
      </c>
      <c r="BT24" s="358">
        <f t="shared" si="75"/>
        <v>10.749774164408311</v>
      </c>
      <c r="BU24" s="356">
        <f t="shared" si="88"/>
        <v>1261</v>
      </c>
      <c r="BV24" s="356">
        <v>1099</v>
      </c>
      <c r="BW24" s="358">
        <f t="shared" si="76"/>
        <v>87.153053132434579</v>
      </c>
      <c r="BX24" s="60">
        <v>162</v>
      </c>
      <c r="BY24" s="133">
        <f t="shared" si="77"/>
        <v>12.846946867565423</v>
      </c>
      <c r="BZ24" s="352"/>
    </row>
    <row r="25" spans="1:78" s="389" customFormat="1" x14ac:dyDescent="0.2">
      <c r="A25" s="459"/>
      <c r="B25" s="461" t="s">
        <v>475</v>
      </c>
      <c r="C25" s="60">
        <f t="shared" si="86"/>
        <v>252</v>
      </c>
      <c r="D25" s="60">
        <v>214</v>
      </c>
      <c r="E25" s="133">
        <f t="shared" si="48"/>
        <v>84.920634920634924</v>
      </c>
      <c r="F25" s="60">
        <v>38</v>
      </c>
      <c r="G25" s="133">
        <f t="shared" si="49"/>
        <v>15.079365079365079</v>
      </c>
      <c r="H25" s="60">
        <f t="shared" si="78"/>
        <v>144</v>
      </c>
      <c r="I25" s="60">
        <v>113</v>
      </c>
      <c r="J25" s="133">
        <f t="shared" si="50"/>
        <v>78.472222222222214</v>
      </c>
      <c r="K25" s="60">
        <v>31</v>
      </c>
      <c r="L25" s="133">
        <f t="shared" si="51"/>
        <v>21.527777777777779</v>
      </c>
      <c r="M25" s="60">
        <f t="shared" si="79"/>
        <v>141</v>
      </c>
      <c r="N25" s="60">
        <v>114</v>
      </c>
      <c r="O25" s="133">
        <f t="shared" si="52"/>
        <v>80.851063829787222</v>
      </c>
      <c r="P25" s="60">
        <v>27</v>
      </c>
      <c r="Q25" s="133">
        <f t="shared" si="53"/>
        <v>19.148936170212767</v>
      </c>
      <c r="R25" s="60">
        <f t="shared" si="80"/>
        <v>47</v>
      </c>
      <c r="S25" s="60">
        <v>44</v>
      </c>
      <c r="T25" s="133">
        <f t="shared" si="54"/>
        <v>93.61702127659575</v>
      </c>
      <c r="U25" s="60">
        <v>3</v>
      </c>
      <c r="V25" s="133">
        <f t="shared" si="55"/>
        <v>6.3829787234042552</v>
      </c>
      <c r="W25" s="60">
        <f t="shared" si="81"/>
        <v>47</v>
      </c>
      <c r="X25" s="60">
        <v>42</v>
      </c>
      <c r="Y25" s="133">
        <f t="shared" si="56"/>
        <v>89.361702127659569</v>
      </c>
      <c r="Z25" s="60">
        <v>5</v>
      </c>
      <c r="AA25" s="133">
        <f t="shared" si="57"/>
        <v>10.638297872340425</v>
      </c>
      <c r="AB25" s="60">
        <f t="shared" si="82"/>
        <v>341</v>
      </c>
      <c r="AC25" s="60">
        <v>338</v>
      </c>
      <c r="AD25" s="133">
        <f t="shared" si="58"/>
        <v>99.120234604105576</v>
      </c>
      <c r="AE25" s="60">
        <v>3</v>
      </c>
      <c r="AF25" s="133">
        <f t="shared" si="59"/>
        <v>0.87976539589442826</v>
      </c>
      <c r="AG25" s="60">
        <f t="shared" si="83"/>
        <v>86</v>
      </c>
      <c r="AH25" s="60">
        <v>75</v>
      </c>
      <c r="AI25" s="133">
        <f t="shared" si="60"/>
        <v>87.20930232558139</v>
      </c>
      <c r="AJ25" s="60">
        <v>11</v>
      </c>
      <c r="AK25" s="133">
        <f t="shared" si="61"/>
        <v>12.790697674418606</v>
      </c>
      <c r="AL25" s="60">
        <f t="shared" si="84"/>
        <v>72</v>
      </c>
      <c r="AM25" s="60">
        <v>66</v>
      </c>
      <c r="AN25" s="133">
        <f t="shared" si="62"/>
        <v>91.666666666666657</v>
      </c>
      <c r="AO25" s="60">
        <v>6</v>
      </c>
      <c r="AP25" s="133">
        <f t="shared" si="63"/>
        <v>8.3333333333333321</v>
      </c>
      <c r="AQ25" s="60">
        <f t="shared" si="85"/>
        <v>224</v>
      </c>
      <c r="AR25" s="60">
        <v>212</v>
      </c>
      <c r="AS25" s="133">
        <f t="shared" si="64"/>
        <v>94.642857142857139</v>
      </c>
      <c r="AT25" s="60">
        <v>12</v>
      </c>
      <c r="AU25" s="133">
        <f t="shared" si="65"/>
        <v>5.3571428571428568</v>
      </c>
      <c r="AV25" s="60">
        <f t="shared" si="89"/>
        <v>82</v>
      </c>
      <c r="AW25" s="60">
        <v>80</v>
      </c>
      <c r="AX25" s="133">
        <f t="shared" si="66"/>
        <v>97.560975609756099</v>
      </c>
      <c r="AY25" s="60">
        <v>2</v>
      </c>
      <c r="AZ25" s="133">
        <f t="shared" si="67"/>
        <v>2.4390243902439024</v>
      </c>
      <c r="BA25" s="60">
        <f t="shared" si="90"/>
        <v>68</v>
      </c>
      <c r="BB25" s="60">
        <v>60</v>
      </c>
      <c r="BC25" s="133">
        <f t="shared" si="68"/>
        <v>88.235294117647058</v>
      </c>
      <c r="BD25" s="60">
        <v>8</v>
      </c>
      <c r="BE25" s="133">
        <f t="shared" si="69"/>
        <v>11.76470588235294</v>
      </c>
      <c r="BF25" s="60">
        <f t="shared" si="91"/>
        <v>169</v>
      </c>
      <c r="BG25" s="60">
        <v>164</v>
      </c>
      <c r="BH25" s="133">
        <f t="shared" si="70"/>
        <v>97.041420118343197</v>
      </c>
      <c r="BI25" s="60">
        <v>5</v>
      </c>
      <c r="BJ25" s="133">
        <f t="shared" si="71"/>
        <v>2.9585798816568047</v>
      </c>
      <c r="BK25" s="60">
        <f t="shared" si="92"/>
        <v>156</v>
      </c>
      <c r="BL25" s="60">
        <v>91</v>
      </c>
      <c r="BM25" s="133">
        <f t="shared" si="72"/>
        <v>58.333333333333336</v>
      </c>
      <c r="BN25" s="60">
        <v>65</v>
      </c>
      <c r="BO25" s="358">
        <f t="shared" si="73"/>
        <v>41.666666666666671</v>
      </c>
      <c r="BP25" s="356">
        <f t="shared" si="87"/>
        <v>328</v>
      </c>
      <c r="BQ25" s="356">
        <v>283</v>
      </c>
      <c r="BR25" s="358">
        <f t="shared" si="74"/>
        <v>86.280487804878049</v>
      </c>
      <c r="BS25" s="356">
        <v>45</v>
      </c>
      <c r="BT25" s="358">
        <f t="shared" si="75"/>
        <v>13.719512195121952</v>
      </c>
      <c r="BU25" s="356">
        <f t="shared" si="88"/>
        <v>146</v>
      </c>
      <c r="BV25" s="356">
        <v>101</v>
      </c>
      <c r="BW25" s="358">
        <f t="shared" si="76"/>
        <v>69.178082191780817</v>
      </c>
      <c r="BX25" s="60">
        <v>45</v>
      </c>
      <c r="BY25" s="133">
        <f t="shared" si="77"/>
        <v>30.82191780821918</v>
      </c>
      <c r="BZ25" s="352"/>
    </row>
    <row r="26" spans="1:78" s="389" customFormat="1" x14ac:dyDescent="0.2">
      <c r="A26" s="459"/>
      <c r="B26" s="461" t="s">
        <v>476</v>
      </c>
      <c r="C26" s="60">
        <f t="shared" si="86"/>
        <v>224</v>
      </c>
      <c r="D26" s="60">
        <v>220</v>
      </c>
      <c r="E26" s="133">
        <f t="shared" si="48"/>
        <v>98.214285714285708</v>
      </c>
      <c r="F26" s="60">
        <v>4</v>
      </c>
      <c r="G26" s="133">
        <f t="shared" si="49"/>
        <v>1.7857142857142856</v>
      </c>
      <c r="H26" s="60">
        <f t="shared" si="78"/>
        <v>133</v>
      </c>
      <c r="I26" s="60">
        <v>106</v>
      </c>
      <c r="J26" s="133">
        <f t="shared" si="50"/>
        <v>79.699248120300751</v>
      </c>
      <c r="K26" s="60">
        <v>27</v>
      </c>
      <c r="L26" s="133">
        <f t="shared" si="51"/>
        <v>20.300751879699249</v>
      </c>
      <c r="M26" s="60">
        <f t="shared" si="79"/>
        <v>554</v>
      </c>
      <c r="N26" s="60">
        <v>480</v>
      </c>
      <c r="O26" s="133">
        <f t="shared" si="52"/>
        <v>86.642599277978334</v>
      </c>
      <c r="P26" s="60">
        <v>74</v>
      </c>
      <c r="Q26" s="133">
        <f t="shared" si="53"/>
        <v>13.357400722021662</v>
      </c>
      <c r="R26" s="60">
        <f t="shared" si="80"/>
        <v>316</v>
      </c>
      <c r="S26" s="60">
        <v>294</v>
      </c>
      <c r="T26" s="133">
        <f t="shared" si="54"/>
        <v>93.037974683544306</v>
      </c>
      <c r="U26" s="60">
        <v>22</v>
      </c>
      <c r="V26" s="133">
        <f t="shared" si="55"/>
        <v>6.962025316455696</v>
      </c>
      <c r="W26" s="60">
        <f t="shared" si="81"/>
        <v>216</v>
      </c>
      <c r="X26" s="60">
        <v>209</v>
      </c>
      <c r="Y26" s="133">
        <f t="shared" si="56"/>
        <v>96.759259259259252</v>
      </c>
      <c r="Z26" s="60">
        <v>7</v>
      </c>
      <c r="AA26" s="133">
        <f t="shared" si="57"/>
        <v>3.2407407407407405</v>
      </c>
      <c r="AB26" s="60">
        <f t="shared" si="82"/>
        <v>467</v>
      </c>
      <c r="AC26" s="60">
        <v>405</v>
      </c>
      <c r="AD26" s="133">
        <f t="shared" si="58"/>
        <v>86.723768736616705</v>
      </c>
      <c r="AE26" s="60">
        <v>62</v>
      </c>
      <c r="AF26" s="133">
        <f t="shared" si="59"/>
        <v>13.276231263383298</v>
      </c>
      <c r="AG26" s="60">
        <f t="shared" si="83"/>
        <v>374</v>
      </c>
      <c r="AH26" s="60">
        <v>330</v>
      </c>
      <c r="AI26" s="133">
        <f t="shared" si="60"/>
        <v>88.235294117647058</v>
      </c>
      <c r="AJ26" s="60">
        <v>44</v>
      </c>
      <c r="AK26" s="133">
        <f t="shared" si="61"/>
        <v>11.76470588235294</v>
      </c>
      <c r="AL26" s="60">
        <f t="shared" si="84"/>
        <v>509</v>
      </c>
      <c r="AM26" s="60">
        <v>443</v>
      </c>
      <c r="AN26" s="133">
        <f t="shared" si="62"/>
        <v>87.033398821218071</v>
      </c>
      <c r="AO26" s="60">
        <v>66</v>
      </c>
      <c r="AP26" s="133">
        <f t="shared" si="63"/>
        <v>12.966601178781925</v>
      </c>
      <c r="AQ26" s="60">
        <f t="shared" si="85"/>
        <v>941</v>
      </c>
      <c r="AR26" s="60">
        <v>740</v>
      </c>
      <c r="AS26" s="133">
        <f t="shared" si="64"/>
        <v>78.639744952178532</v>
      </c>
      <c r="AT26" s="60">
        <v>201</v>
      </c>
      <c r="AU26" s="133">
        <f t="shared" si="65"/>
        <v>21.360255047821468</v>
      </c>
      <c r="AV26" s="60">
        <f t="shared" si="89"/>
        <v>1082</v>
      </c>
      <c r="AW26" s="60">
        <v>898</v>
      </c>
      <c r="AX26" s="133">
        <f t="shared" si="66"/>
        <v>82.994454713493525</v>
      </c>
      <c r="AY26" s="60">
        <v>184</v>
      </c>
      <c r="AZ26" s="133">
        <f t="shared" si="67"/>
        <v>17.005545286506468</v>
      </c>
      <c r="BA26" s="60">
        <f t="shared" si="90"/>
        <v>940</v>
      </c>
      <c r="BB26" s="60">
        <v>746</v>
      </c>
      <c r="BC26" s="133">
        <f t="shared" si="68"/>
        <v>79.361702127659569</v>
      </c>
      <c r="BD26" s="60">
        <v>194</v>
      </c>
      <c r="BE26" s="133">
        <f t="shared" si="69"/>
        <v>20.638297872340424</v>
      </c>
      <c r="BF26" s="60">
        <f t="shared" si="91"/>
        <v>1789</v>
      </c>
      <c r="BG26" s="60">
        <v>1318</v>
      </c>
      <c r="BH26" s="133">
        <f t="shared" si="70"/>
        <v>73.672442705422029</v>
      </c>
      <c r="BI26" s="60">
        <v>471</v>
      </c>
      <c r="BJ26" s="133">
        <f t="shared" si="71"/>
        <v>26.327557294577975</v>
      </c>
      <c r="BK26" s="60">
        <f t="shared" si="92"/>
        <v>2760</v>
      </c>
      <c r="BL26" s="60">
        <v>2023</v>
      </c>
      <c r="BM26" s="133">
        <f t="shared" si="72"/>
        <v>73.29710144927536</v>
      </c>
      <c r="BN26" s="60">
        <v>737</v>
      </c>
      <c r="BO26" s="358">
        <f t="shared" si="73"/>
        <v>26.702898550724637</v>
      </c>
      <c r="BP26" s="356">
        <f t="shared" si="87"/>
        <v>2259</v>
      </c>
      <c r="BQ26" s="356">
        <v>1659</v>
      </c>
      <c r="BR26" s="358">
        <f t="shared" si="74"/>
        <v>73.439575033200526</v>
      </c>
      <c r="BS26" s="356">
        <v>600</v>
      </c>
      <c r="BT26" s="358">
        <f t="shared" si="75"/>
        <v>26.560424966799467</v>
      </c>
      <c r="BU26" s="356">
        <f t="shared" si="88"/>
        <v>1625</v>
      </c>
      <c r="BV26" s="356">
        <v>1140</v>
      </c>
      <c r="BW26" s="358">
        <f t="shared" si="76"/>
        <v>70.15384615384616</v>
      </c>
      <c r="BX26" s="60">
        <v>485</v>
      </c>
      <c r="BY26" s="133">
        <f t="shared" si="77"/>
        <v>29.846153846153843</v>
      </c>
      <c r="BZ26" s="352"/>
    </row>
    <row r="27" spans="1:78" s="389" customFormat="1" x14ac:dyDescent="0.2">
      <c r="A27" s="459"/>
      <c r="B27" s="461" t="s">
        <v>477</v>
      </c>
      <c r="C27" s="60">
        <f t="shared" si="86"/>
        <v>93</v>
      </c>
      <c r="D27" s="60">
        <v>90</v>
      </c>
      <c r="E27" s="60">
        <f t="shared" si="48"/>
        <v>96.774193548387103</v>
      </c>
      <c r="F27" s="60">
        <v>3</v>
      </c>
      <c r="G27" s="133">
        <f t="shared" si="49"/>
        <v>3.225806451612903</v>
      </c>
      <c r="H27" s="60">
        <f t="shared" si="78"/>
        <v>21</v>
      </c>
      <c r="I27" s="60">
        <v>16</v>
      </c>
      <c r="J27" s="60">
        <f t="shared" si="50"/>
        <v>76.19047619047619</v>
      </c>
      <c r="K27" s="60">
        <v>5</v>
      </c>
      <c r="L27" s="133">
        <f t="shared" si="51"/>
        <v>23.809523809523807</v>
      </c>
      <c r="M27" s="60">
        <f t="shared" si="79"/>
        <v>68</v>
      </c>
      <c r="N27" s="60">
        <v>55</v>
      </c>
      <c r="O27" s="60">
        <f t="shared" si="52"/>
        <v>80.882352941176478</v>
      </c>
      <c r="P27" s="60">
        <v>13</v>
      </c>
      <c r="Q27" s="133">
        <f t="shared" si="53"/>
        <v>19.117647058823529</v>
      </c>
      <c r="R27" s="60">
        <f t="shared" si="80"/>
        <v>13</v>
      </c>
      <c r="S27" s="60">
        <v>11</v>
      </c>
      <c r="T27" s="60">
        <f t="shared" si="54"/>
        <v>84.615384615384613</v>
      </c>
      <c r="U27" s="60">
        <v>2</v>
      </c>
      <c r="V27" s="133">
        <f t="shared" si="55"/>
        <v>15.384615384615385</v>
      </c>
      <c r="W27" s="60">
        <f t="shared" si="81"/>
        <v>1</v>
      </c>
      <c r="X27" s="60">
        <v>1</v>
      </c>
      <c r="Y27" s="60">
        <f t="shared" si="56"/>
        <v>100</v>
      </c>
      <c r="Z27" s="60">
        <v>0</v>
      </c>
      <c r="AA27" s="133">
        <f t="shared" si="57"/>
        <v>0</v>
      </c>
      <c r="AB27" s="60">
        <f t="shared" si="82"/>
        <v>27</v>
      </c>
      <c r="AC27" s="60">
        <v>26</v>
      </c>
      <c r="AD27" s="34">
        <f t="shared" si="58"/>
        <v>96.296296296296291</v>
      </c>
      <c r="AE27" s="60">
        <v>1</v>
      </c>
      <c r="AF27" s="133">
        <f t="shared" si="59"/>
        <v>3.7037037037037033</v>
      </c>
      <c r="AG27" s="60">
        <f t="shared" si="83"/>
        <v>13</v>
      </c>
      <c r="AH27" s="60">
        <v>13</v>
      </c>
      <c r="AI27" s="34">
        <f t="shared" si="60"/>
        <v>100</v>
      </c>
      <c r="AJ27" s="60">
        <v>0</v>
      </c>
      <c r="AK27" s="133">
        <f t="shared" si="61"/>
        <v>0</v>
      </c>
      <c r="AL27" s="60">
        <f t="shared" si="84"/>
        <v>13</v>
      </c>
      <c r="AM27" s="60">
        <v>12</v>
      </c>
      <c r="AN27" s="34">
        <f t="shared" si="62"/>
        <v>92.307692307692307</v>
      </c>
      <c r="AO27" s="60">
        <v>1</v>
      </c>
      <c r="AP27" s="133">
        <f t="shared" si="63"/>
        <v>7.6923076923076925</v>
      </c>
      <c r="AQ27" s="60">
        <f t="shared" si="85"/>
        <v>18</v>
      </c>
      <c r="AR27" s="60">
        <v>17</v>
      </c>
      <c r="AS27" s="60">
        <f t="shared" si="64"/>
        <v>94.444444444444443</v>
      </c>
      <c r="AT27" s="60">
        <v>1</v>
      </c>
      <c r="AU27" s="133">
        <f t="shared" si="65"/>
        <v>5.5555555555555554</v>
      </c>
      <c r="AV27" s="60">
        <f t="shared" si="89"/>
        <v>35</v>
      </c>
      <c r="AW27" s="60">
        <v>35</v>
      </c>
      <c r="AX27" s="34">
        <f t="shared" si="66"/>
        <v>100</v>
      </c>
      <c r="AY27" s="60">
        <v>0</v>
      </c>
      <c r="AZ27" s="133">
        <f t="shared" si="67"/>
        <v>0</v>
      </c>
      <c r="BA27" s="60">
        <f t="shared" si="90"/>
        <v>69</v>
      </c>
      <c r="BB27" s="60">
        <v>69</v>
      </c>
      <c r="BC27" s="34">
        <f t="shared" si="68"/>
        <v>100</v>
      </c>
      <c r="BD27" s="60">
        <v>0</v>
      </c>
      <c r="BE27" s="133">
        <f t="shared" si="69"/>
        <v>0</v>
      </c>
      <c r="BF27" s="60">
        <f t="shared" si="91"/>
        <v>33</v>
      </c>
      <c r="BG27" s="60">
        <v>33</v>
      </c>
      <c r="BH27" s="60">
        <f t="shared" si="70"/>
        <v>100</v>
      </c>
      <c r="BI27" s="60">
        <v>0</v>
      </c>
      <c r="BJ27" s="133">
        <f t="shared" si="71"/>
        <v>0</v>
      </c>
      <c r="BK27" s="60">
        <f t="shared" si="92"/>
        <v>32</v>
      </c>
      <c r="BL27" s="60">
        <v>32</v>
      </c>
      <c r="BM27" s="34">
        <f t="shared" si="72"/>
        <v>100</v>
      </c>
      <c r="BN27" s="60">
        <v>0</v>
      </c>
      <c r="BO27" s="358">
        <f t="shared" si="73"/>
        <v>0</v>
      </c>
      <c r="BP27" s="356">
        <f t="shared" si="87"/>
        <v>24</v>
      </c>
      <c r="BQ27" s="356">
        <v>24</v>
      </c>
      <c r="BR27" s="359">
        <f t="shared" si="74"/>
        <v>100</v>
      </c>
      <c r="BS27" s="356">
        <v>0</v>
      </c>
      <c r="BT27" s="358">
        <f t="shared" si="75"/>
        <v>0</v>
      </c>
      <c r="BU27" s="356">
        <f t="shared" si="88"/>
        <v>14</v>
      </c>
      <c r="BV27" s="356">
        <v>14</v>
      </c>
      <c r="BW27" s="359">
        <f t="shared" si="76"/>
        <v>100</v>
      </c>
      <c r="BX27" s="60">
        <v>0</v>
      </c>
      <c r="BY27" s="133">
        <f t="shared" si="77"/>
        <v>0</v>
      </c>
      <c r="BZ27" s="352"/>
    </row>
    <row r="28" spans="1:78" s="389" customFormat="1" x14ac:dyDescent="0.2">
      <c r="A28" s="459"/>
      <c r="B28" s="461" t="s">
        <v>478</v>
      </c>
      <c r="C28" s="60">
        <f t="shared" si="86"/>
        <v>664</v>
      </c>
      <c r="D28" s="60">
        <v>570</v>
      </c>
      <c r="E28" s="133">
        <f t="shared" si="48"/>
        <v>85.843373493975903</v>
      </c>
      <c r="F28" s="60">
        <v>94</v>
      </c>
      <c r="G28" s="133">
        <f t="shared" si="49"/>
        <v>14.156626506024098</v>
      </c>
      <c r="H28" s="60">
        <f t="shared" si="78"/>
        <v>467</v>
      </c>
      <c r="I28" s="60">
        <v>409</v>
      </c>
      <c r="J28" s="133">
        <f t="shared" si="50"/>
        <v>87.580299785867226</v>
      </c>
      <c r="K28" s="60">
        <v>58</v>
      </c>
      <c r="L28" s="133">
        <f t="shared" si="51"/>
        <v>12.419700214132762</v>
      </c>
      <c r="M28" s="60">
        <f t="shared" si="79"/>
        <v>532</v>
      </c>
      <c r="N28" s="60">
        <v>453</v>
      </c>
      <c r="O28" s="133">
        <f t="shared" si="52"/>
        <v>85.150375939849624</v>
      </c>
      <c r="P28" s="60">
        <v>79</v>
      </c>
      <c r="Q28" s="133">
        <f t="shared" si="53"/>
        <v>14.849624060150376</v>
      </c>
      <c r="R28" s="60">
        <f t="shared" si="80"/>
        <v>326</v>
      </c>
      <c r="S28" s="60">
        <v>295</v>
      </c>
      <c r="T28" s="133">
        <f t="shared" si="54"/>
        <v>90.490797546012274</v>
      </c>
      <c r="U28" s="60">
        <v>31</v>
      </c>
      <c r="V28" s="133">
        <f t="shared" si="55"/>
        <v>9.5092024539877311</v>
      </c>
      <c r="W28" s="60">
        <f t="shared" si="81"/>
        <v>306</v>
      </c>
      <c r="X28" s="60">
        <v>272</v>
      </c>
      <c r="Y28" s="133">
        <f t="shared" si="56"/>
        <v>88.888888888888886</v>
      </c>
      <c r="Z28" s="60">
        <v>34</v>
      </c>
      <c r="AA28" s="133">
        <f t="shared" si="57"/>
        <v>11.111111111111111</v>
      </c>
      <c r="AB28" s="60">
        <f t="shared" si="82"/>
        <v>385</v>
      </c>
      <c r="AC28" s="60">
        <v>341</v>
      </c>
      <c r="AD28" s="133">
        <f t="shared" si="58"/>
        <v>88.571428571428569</v>
      </c>
      <c r="AE28" s="60">
        <v>44</v>
      </c>
      <c r="AF28" s="133">
        <f t="shared" si="59"/>
        <v>11.428571428571429</v>
      </c>
      <c r="AG28" s="60">
        <f t="shared" si="83"/>
        <v>482</v>
      </c>
      <c r="AH28" s="60">
        <v>398</v>
      </c>
      <c r="AI28" s="133">
        <f t="shared" si="60"/>
        <v>82.572614107883808</v>
      </c>
      <c r="AJ28" s="60">
        <v>84</v>
      </c>
      <c r="AK28" s="133">
        <f t="shared" si="61"/>
        <v>17.427385892116181</v>
      </c>
      <c r="AL28" s="60">
        <f t="shared" si="84"/>
        <v>406</v>
      </c>
      <c r="AM28" s="60">
        <v>282</v>
      </c>
      <c r="AN28" s="133">
        <f t="shared" si="62"/>
        <v>69.458128078817737</v>
      </c>
      <c r="AO28" s="60">
        <v>124</v>
      </c>
      <c r="AP28" s="133">
        <f t="shared" si="63"/>
        <v>30.541871921182267</v>
      </c>
      <c r="AQ28" s="60">
        <f t="shared" si="85"/>
        <v>541</v>
      </c>
      <c r="AR28" s="60">
        <v>412</v>
      </c>
      <c r="AS28" s="133">
        <f t="shared" si="64"/>
        <v>76.155268022181147</v>
      </c>
      <c r="AT28" s="60">
        <v>129</v>
      </c>
      <c r="AU28" s="133">
        <f t="shared" si="65"/>
        <v>23.844731977818853</v>
      </c>
      <c r="AV28" s="60">
        <f t="shared" si="89"/>
        <v>580</v>
      </c>
      <c r="AW28" s="60">
        <v>449</v>
      </c>
      <c r="AX28" s="133">
        <f t="shared" si="66"/>
        <v>77.413793103448285</v>
      </c>
      <c r="AY28" s="60">
        <v>131</v>
      </c>
      <c r="AZ28" s="133">
        <f t="shared" si="67"/>
        <v>22.586206896551726</v>
      </c>
      <c r="BA28" s="60">
        <f t="shared" si="90"/>
        <v>406</v>
      </c>
      <c r="BB28" s="60">
        <v>267</v>
      </c>
      <c r="BC28" s="133">
        <f t="shared" si="68"/>
        <v>65.763546798029566</v>
      </c>
      <c r="BD28" s="60">
        <v>139</v>
      </c>
      <c r="BE28" s="133">
        <f t="shared" si="69"/>
        <v>34.236453201970448</v>
      </c>
      <c r="BF28" s="60">
        <f t="shared" si="91"/>
        <v>594</v>
      </c>
      <c r="BG28" s="60">
        <v>482</v>
      </c>
      <c r="BH28" s="133">
        <f t="shared" si="70"/>
        <v>81.144781144781149</v>
      </c>
      <c r="BI28" s="60">
        <v>112</v>
      </c>
      <c r="BJ28" s="133">
        <f t="shared" si="71"/>
        <v>18.855218855218855</v>
      </c>
      <c r="BK28" s="60">
        <f t="shared" si="92"/>
        <v>956</v>
      </c>
      <c r="BL28" s="60">
        <v>667</v>
      </c>
      <c r="BM28" s="133">
        <f t="shared" si="72"/>
        <v>69.769874476987454</v>
      </c>
      <c r="BN28" s="60">
        <v>289</v>
      </c>
      <c r="BO28" s="358">
        <f t="shared" si="73"/>
        <v>30.230125523012553</v>
      </c>
      <c r="BP28" s="356">
        <f t="shared" si="87"/>
        <v>1073</v>
      </c>
      <c r="BQ28" s="356">
        <v>778</v>
      </c>
      <c r="BR28" s="358">
        <f t="shared" si="74"/>
        <v>72.506989748369051</v>
      </c>
      <c r="BS28" s="356">
        <v>295</v>
      </c>
      <c r="BT28" s="358">
        <f t="shared" si="75"/>
        <v>27.493010251630938</v>
      </c>
      <c r="BU28" s="356">
        <f t="shared" si="88"/>
        <v>1199</v>
      </c>
      <c r="BV28" s="356">
        <v>842</v>
      </c>
      <c r="BW28" s="359">
        <f t="shared" si="76"/>
        <v>70.225187656380314</v>
      </c>
      <c r="BX28" s="60">
        <v>357</v>
      </c>
      <c r="BY28" s="133">
        <f t="shared" si="77"/>
        <v>29.774812343619683</v>
      </c>
      <c r="BZ28" s="352"/>
    </row>
    <row r="29" spans="1:78" s="389" customFormat="1" x14ac:dyDescent="0.2">
      <c r="A29" s="459"/>
      <c r="B29" s="461" t="s">
        <v>479</v>
      </c>
      <c r="C29" s="60">
        <f t="shared" si="86"/>
        <v>0</v>
      </c>
      <c r="D29" s="60">
        <v>0</v>
      </c>
      <c r="E29" s="133">
        <v>0</v>
      </c>
      <c r="F29" s="60">
        <v>0</v>
      </c>
      <c r="G29" s="133">
        <v>0</v>
      </c>
      <c r="H29" s="60">
        <f t="shared" ref="H29" si="93">I29+K29</f>
        <v>0</v>
      </c>
      <c r="I29" s="60">
        <v>0</v>
      </c>
      <c r="J29" s="133">
        <v>0</v>
      </c>
      <c r="K29" s="60">
        <v>0</v>
      </c>
      <c r="L29" s="133">
        <v>0</v>
      </c>
      <c r="M29" s="60">
        <f t="shared" si="79"/>
        <v>0</v>
      </c>
      <c r="N29" s="60">
        <v>0</v>
      </c>
      <c r="O29" s="133">
        <v>0</v>
      </c>
      <c r="P29" s="60">
        <v>0</v>
      </c>
      <c r="Q29" s="133">
        <v>0</v>
      </c>
      <c r="R29" s="60">
        <f t="shared" si="80"/>
        <v>0</v>
      </c>
      <c r="S29" s="60">
        <v>0</v>
      </c>
      <c r="T29" s="133">
        <v>0</v>
      </c>
      <c r="U29" s="60">
        <v>0</v>
      </c>
      <c r="V29" s="133">
        <v>0</v>
      </c>
      <c r="W29" s="60">
        <f t="shared" si="81"/>
        <v>0</v>
      </c>
      <c r="X29" s="60">
        <v>0</v>
      </c>
      <c r="Y29" s="133">
        <v>0</v>
      </c>
      <c r="Z29" s="60">
        <v>0</v>
      </c>
      <c r="AA29" s="133">
        <v>0</v>
      </c>
      <c r="AB29" s="60">
        <f t="shared" si="82"/>
        <v>0</v>
      </c>
      <c r="AC29" s="60">
        <v>0</v>
      </c>
      <c r="AD29" s="133">
        <v>0</v>
      </c>
      <c r="AE29" s="60">
        <v>0</v>
      </c>
      <c r="AF29" s="133">
        <v>0</v>
      </c>
      <c r="AG29" s="60">
        <f t="shared" si="83"/>
        <v>0</v>
      </c>
      <c r="AH29" s="60">
        <v>0</v>
      </c>
      <c r="AI29" s="133">
        <v>0</v>
      </c>
      <c r="AJ29" s="60">
        <v>0</v>
      </c>
      <c r="AK29" s="133">
        <v>0</v>
      </c>
      <c r="AL29" s="60">
        <f t="shared" si="84"/>
        <v>0</v>
      </c>
      <c r="AM29" s="60">
        <v>0</v>
      </c>
      <c r="AN29" s="133">
        <v>0</v>
      </c>
      <c r="AO29" s="60">
        <v>0</v>
      </c>
      <c r="AP29" s="133">
        <v>0</v>
      </c>
      <c r="AQ29" s="60">
        <f t="shared" si="85"/>
        <v>0</v>
      </c>
      <c r="AR29" s="60">
        <v>0</v>
      </c>
      <c r="AS29" s="133">
        <v>0</v>
      </c>
      <c r="AT29" s="60">
        <v>0</v>
      </c>
      <c r="AU29" s="133">
        <v>0</v>
      </c>
      <c r="AV29" s="60">
        <f t="shared" si="89"/>
        <v>0</v>
      </c>
      <c r="AW29" s="60">
        <v>0</v>
      </c>
      <c r="AX29" s="133">
        <v>0</v>
      </c>
      <c r="AY29" s="60">
        <v>0</v>
      </c>
      <c r="AZ29" s="133">
        <v>0</v>
      </c>
      <c r="BA29" s="60">
        <f t="shared" si="90"/>
        <v>0</v>
      </c>
      <c r="BB29" s="60">
        <v>0</v>
      </c>
      <c r="BC29" s="133">
        <v>0</v>
      </c>
      <c r="BD29" s="60">
        <v>0</v>
      </c>
      <c r="BE29" s="133">
        <v>0</v>
      </c>
      <c r="BF29" s="60">
        <f t="shared" si="91"/>
        <v>0</v>
      </c>
      <c r="BG29" s="60">
        <v>0</v>
      </c>
      <c r="BH29" s="133">
        <v>0</v>
      </c>
      <c r="BI29" s="60">
        <v>0</v>
      </c>
      <c r="BJ29" s="133">
        <v>0</v>
      </c>
      <c r="BK29" s="60">
        <f t="shared" si="92"/>
        <v>0</v>
      </c>
      <c r="BL29" s="60">
        <v>0</v>
      </c>
      <c r="BM29" s="133">
        <v>0</v>
      </c>
      <c r="BN29" s="60">
        <v>0</v>
      </c>
      <c r="BO29" s="358">
        <v>0</v>
      </c>
      <c r="BP29" s="356">
        <f t="shared" si="87"/>
        <v>0</v>
      </c>
      <c r="BQ29" s="356">
        <v>0</v>
      </c>
      <c r="BR29" s="358">
        <v>0</v>
      </c>
      <c r="BS29" s="356">
        <v>0</v>
      </c>
      <c r="BT29" s="358">
        <v>0</v>
      </c>
      <c r="BU29" s="356">
        <f t="shared" si="88"/>
        <v>8</v>
      </c>
      <c r="BV29" s="356">
        <v>8</v>
      </c>
      <c r="BW29" s="359">
        <f t="shared" si="76"/>
        <v>100</v>
      </c>
      <c r="BX29" s="60">
        <v>0</v>
      </c>
      <c r="BY29" s="133">
        <v>0</v>
      </c>
      <c r="BZ29" s="352"/>
    </row>
    <row r="30" spans="1:78" s="389" customFormat="1" x14ac:dyDescent="0.2">
      <c r="A30" s="459"/>
      <c r="B30" s="439" t="s">
        <v>484</v>
      </c>
      <c r="C30" s="60">
        <v>0</v>
      </c>
      <c r="D30" s="60">
        <v>0</v>
      </c>
      <c r="E30" s="133">
        <v>0</v>
      </c>
      <c r="F30" s="60">
        <v>0</v>
      </c>
      <c r="G30" s="133">
        <v>0</v>
      </c>
      <c r="H30" s="60">
        <v>0</v>
      </c>
      <c r="I30" s="60">
        <v>0</v>
      </c>
      <c r="J30" s="133">
        <v>0</v>
      </c>
      <c r="K30" s="60">
        <v>0</v>
      </c>
      <c r="L30" s="133">
        <v>0</v>
      </c>
      <c r="M30" s="60">
        <v>0</v>
      </c>
      <c r="N30" s="60">
        <v>0</v>
      </c>
      <c r="O30" s="133">
        <v>0</v>
      </c>
      <c r="P30" s="60">
        <v>0</v>
      </c>
      <c r="Q30" s="133">
        <v>0</v>
      </c>
      <c r="R30" s="60">
        <v>0</v>
      </c>
      <c r="S30" s="60">
        <v>0</v>
      </c>
      <c r="T30" s="133">
        <v>0</v>
      </c>
      <c r="U30" s="60">
        <v>0</v>
      </c>
      <c r="V30" s="133">
        <v>0</v>
      </c>
      <c r="W30" s="60">
        <v>0</v>
      </c>
      <c r="X30" s="60">
        <v>0</v>
      </c>
      <c r="Y30" s="133">
        <v>0</v>
      </c>
      <c r="Z30" s="60">
        <v>0</v>
      </c>
      <c r="AA30" s="133">
        <v>0</v>
      </c>
      <c r="AB30" s="60">
        <v>0</v>
      </c>
      <c r="AC30" s="60">
        <v>0</v>
      </c>
      <c r="AD30" s="133">
        <v>0</v>
      </c>
      <c r="AE30" s="60">
        <v>0</v>
      </c>
      <c r="AF30" s="133">
        <v>0</v>
      </c>
      <c r="AG30" s="60">
        <v>0</v>
      </c>
      <c r="AH30" s="60">
        <v>0</v>
      </c>
      <c r="AI30" s="133">
        <v>0</v>
      </c>
      <c r="AJ30" s="60">
        <v>0</v>
      </c>
      <c r="AK30" s="133">
        <v>0</v>
      </c>
      <c r="AL30" s="60">
        <v>0</v>
      </c>
      <c r="AM30" s="60">
        <v>0</v>
      </c>
      <c r="AN30" s="133">
        <v>0</v>
      </c>
      <c r="AO30" s="60">
        <v>0</v>
      </c>
      <c r="AP30" s="133">
        <v>0</v>
      </c>
      <c r="AQ30" s="60">
        <v>0</v>
      </c>
      <c r="AR30" s="60">
        <v>0</v>
      </c>
      <c r="AS30" s="133">
        <v>0</v>
      </c>
      <c r="AT30" s="60">
        <v>0</v>
      </c>
      <c r="AU30" s="133">
        <v>0</v>
      </c>
      <c r="AV30" s="60">
        <v>0</v>
      </c>
      <c r="AW30" s="60">
        <v>0</v>
      </c>
      <c r="AX30" s="133">
        <v>0</v>
      </c>
      <c r="AY30" s="60">
        <v>0</v>
      </c>
      <c r="AZ30" s="133">
        <v>0</v>
      </c>
      <c r="BA30" s="60">
        <v>0</v>
      </c>
      <c r="BB30" s="60">
        <v>0</v>
      </c>
      <c r="BC30" s="133">
        <v>0</v>
      </c>
      <c r="BD30" s="60">
        <v>0</v>
      </c>
      <c r="BE30" s="133">
        <v>0</v>
      </c>
      <c r="BF30" s="60">
        <v>0</v>
      </c>
      <c r="BG30" s="60">
        <v>0</v>
      </c>
      <c r="BH30" s="133">
        <v>0</v>
      </c>
      <c r="BI30" s="60">
        <v>0</v>
      </c>
      <c r="BJ30" s="133">
        <v>0</v>
      </c>
      <c r="BK30" s="60">
        <v>0</v>
      </c>
      <c r="BL30" s="60">
        <v>0</v>
      </c>
      <c r="BM30" s="133">
        <v>0</v>
      </c>
      <c r="BN30" s="60">
        <v>0</v>
      </c>
      <c r="BO30" s="358">
        <v>0</v>
      </c>
      <c r="BP30" s="356">
        <f t="shared" si="87"/>
        <v>114</v>
      </c>
      <c r="BQ30" s="356">
        <v>91</v>
      </c>
      <c r="BR30" s="358">
        <f t="shared" ref="BR30" si="94">BQ30/BP30*100</f>
        <v>79.824561403508781</v>
      </c>
      <c r="BS30" s="356">
        <v>23</v>
      </c>
      <c r="BT30" s="358">
        <f t="shared" ref="BT30" si="95">BS30/BP30*100</f>
        <v>20.175438596491226</v>
      </c>
      <c r="BU30" s="356">
        <f t="shared" si="88"/>
        <v>127</v>
      </c>
      <c r="BV30" s="356">
        <v>91</v>
      </c>
      <c r="BW30" s="358">
        <f t="shared" ref="BW30" si="96">BV30/BU30*100</f>
        <v>71.653543307086608</v>
      </c>
      <c r="BX30" s="60">
        <v>36</v>
      </c>
      <c r="BY30" s="133">
        <f t="shared" ref="BY30" si="97">BX30/BU30*100</f>
        <v>28.346456692913385</v>
      </c>
      <c r="BZ30" s="352"/>
    </row>
    <row r="31" spans="1:78" s="389" customFormat="1" x14ac:dyDescent="0.2">
      <c r="A31" s="459"/>
      <c r="B31" s="444" t="s">
        <v>485</v>
      </c>
      <c r="C31" s="124">
        <v>0</v>
      </c>
      <c r="D31" s="124">
        <v>0</v>
      </c>
      <c r="E31" s="133">
        <v>0</v>
      </c>
      <c r="F31" s="124">
        <v>0</v>
      </c>
      <c r="G31" s="133">
        <v>0</v>
      </c>
      <c r="H31" s="124">
        <v>0</v>
      </c>
      <c r="I31" s="124">
        <v>0</v>
      </c>
      <c r="J31" s="133">
        <v>0</v>
      </c>
      <c r="K31" s="124">
        <v>0</v>
      </c>
      <c r="L31" s="133">
        <v>0</v>
      </c>
      <c r="M31" s="124">
        <v>0</v>
      </c>
      <c r="N31" s="124">
        <v>0</v>
      </c>
      <c r="O31" s="133">
        <v>0</v>
      </c>
      <c r="P31" s="124">
        <v>0</v>
      </c>
      <c r="Q31" s="133">
        <v>0</v>
      </c>
      <c r="R31" s="124">
        <v>0</v>
      </c>
      <c r="S31" s="124">
        <v>0</v>
      </c>
      <c r="T31" s="133">
        <v>0</v>
      </c>
      <c r="U31" s="124">
        <v>0</v>
      </c>
      <c r="V31" s="133">
        <v>0</v>
      </c>
      <c r="W31" s="124">
        <v>0</v>
      </c>
      <c r="X31" s="124">
        <v>0</v>
      </c>
      <c r="Y31" s="133">
        <v>0</v>
      </c>
      <c r="Z31" s="124">
        <v>0</v>
      </c>
      <c r="AA31" s="133">
        <v>0</v>
      </c>
      <c r="AB31" s="124">
        <v>0</v>
      </c>
      <c r="AC31" s="124">
        <v>0</v>
      </c>
      <c r="AD31" s="133">
        <v>0</v>
      </c>
      <c r="AE31" s="124">
        <v>0</v>
      </c>
      <c r="AF31" s="133">
        <v>0</v>
      </c>
      <c r="AG31" s="124">
        <v>0</v>
      </c>
      <c r="AH31" s="124">
        <v>0</v>
      </c>
      <c r="AI31" s="133">
        <v>0</v>
      </c>
      <c r="AJ31" s="124">
        <v>0</v>
      </c>
      <c r="AK31" s="133">
        <v>0</v>
      </c>
      <c r="AL31" s="124">
        <v>0</v>
      </c>
      <c r="AM31" s="124">
        <v>0</v>
      </c>
      <c r="AN31" s="133">
        <v>0</v>
      </c>
      <c r="AO31" s="124">
        <v>0</v>
      </c>
      <c r="AP31" s="133">
        <v>0</v>
      </c>
      <c r="AQ31" s="124">
        <v>0</v>
      </c>
      <c r="AR31" s="124">
        <v>0</v>
      </c>
      <c r="AS31" s="133">
        <v>0</v>
      </c>
      <c r="AT31" s="124">
        <v>0</v>
      </c>
      <c r="AU31" s="133">
        <v>0</v>
      </c>
      <c r="AV31" s="124">
        <v>0</v>
      </c>
      <c r="AW31" s="124">
        <v>0</v>
      </c>
      <c r="AX31" s="133">
        <v>0</v>
      </c>
      <c r="AY31" s="124">
        <v>0</v>
      </c>
      <c r="AZ31" s="133">
        <v>0</v>
      </c>
      <c r="BA31" s="124">
        <v>0</v>
      </c>
      <c r="BB31" s="124">
        <v>0</v>
      </c>
      <c r="BC31" s="133">
        <v>0</v>
      </c>
      <c r="BD31" s="124">
        <v>0</v>
      </c>
      <c r="BE31" s="133">
        <v>0</v>
      </c>
      <c r="BF31" s="124">
        <v>0</v>
      </c>
      <c r="BG31" s="124">
        <v>0</v>
      </c>
      <c r="BH31" s="133">
        <v>0</v>
      </c>
      <c r="BI31" s="124">
        <v>0</v>
      </c>
      <c r="BJ31" s="133">
        <v>0</v>
      </c>
      <c r="BK31" s="124">
        <v>0</v>
      </c>
      <c r="BL31" s="124">
        <v>0</v>
      </c>
      <c r="BM31" s="133">
        <v>0</v>
      </c>
      <c r="BN31" s="124">
        <v>0</v>
      </c>
      <c r="BO31" s="358">
        <v>0</v>
      </c>
      <c r="BP31" s="357">
        <f t="shared" si="87"/>
        <v>0</v>
      </c>
      <c r="BQ31" s="357">
        <v>0</v>
      </c>
      <c r="BR31" s="358">
        <v>0</v>
      </c>
      <c r="BS31" s="357">
        <v>0</v>
      </c>
      <c r="BT31" s="355">
        <v>0</v>
      </c>
      <c r="BU31" s="357">
        <f t="shared" si="88"/>
        <v>0</v>
      </c>
      <c r="BV31" s="357">
        <v>0</v>
      </c>
      <c r="BW31" s="358">
        <v>0</v>
      </c>
      <c r="BX31" s="124">
        <v>0</v>
      </c>
      <c r="BY31" s="130">
        <v>0</v>
      </c>
      <c r="BZ31" s="352"/>
    </row>
    <row r="32" spans="1:78" s="389" customFormat="1" x14ac:dyDescent="0.2">
      <c r="A32" s="455" t="s">
        <v>340</v>
      </c>
      <c r="B32" s="456" t="s">
        <v>2</v>
      </c>
      <c r="C32" s="138">
        <f>SUM(C33:C42)</f>
        <v>0</v>
      </c>
      <c r="D32" s="138">
        <f>SUM(D33:D42)</f>
        <v>0</v>
      </c>
      <c r="E32" s="138">
        <f t="shared" ref="E32:G32" si="98">SUM(E33:E42)</f>
        <v>0</v>
      </c>
      <c r="F32" s="138">
        <f t="shared" si="98"/>
        <v>0</v>
      </c>
      <c r="G32" s="138">
        <f t="shared" si="98"/>
        <v>0</v>
      </c>
      <c r="H32" s="138">
        <f>SUM(H33:H42)</f>
        <v>0</v>
      </c>
      <c r="I32" s="138">
        <f>SUM(I33:I42)</f>
        <v>0</v>
      </c>
      <c r="J32" s="138">
        <f t="shared" ref="J32" si="99">SUM(J33:J42)</f>
        <v>0</v>
      </c>
      <c r="K32" s="138">
        <f>SUM(K33:K42)</f>
        <v>0</v>
      </c>
      <c r="L32" s="138">
        <v>0</v>
      </c>
      <c r="M32" s="138">
        <f>SUM(M33:M42)</f>
        <v>0</v>
      </c>
      <c r="N32" s="138">
        <f>SUM(N33:N42)</f>
        <v>0</v>
      </c>
      <c r="O32" s="138">
        <f t="shared" ref="O32" si="100">SUM(O33:O42)</f>
        <v>0</v>
      </c>
      <c r="P32" s="138">
        <f>SUM(P33:P42)</f>
        <v>0</v>
      </c>
      <c r="Q32" s="138">
        <v>0</v>
      </c>
      <c r="R32" s="138">
        <f>SUM(R33:R42)</f>
        <v>0</v>
      </c>
      <c r="S32" s="138">
        <f>SUM(S33:S42)</f>
        <v>0</v>
      </c>
      <c r="T32" s="138">
        <f t="shared" ref="T32" si="101">SUM(T33:T42)</f>
        <v>0</v>
      </c>
      <c r="U32" s="138">
        <f>SUM(U33:U42)</f>
        <v>0</v>
      </c>
      <c r="V32" s="138">
        <v>0</v>
      </c>
      <c r="W32" s="138">
        <f>SUM(W33:W42)</f>
        <v>0</v>
      </c>
      <c r="X32" s="138">
        <f>SUM(X33:X42)</f>
        <v>0</v>
      </c>
      <c r="Y32" s="138">
        <f t="shared" ref="Y32" si="102">SUM(Y33:Y42)</f>
        <v>0</v>
      </c>
      <c r="Z32" s="138">
        <f>SUM(Z33:Z42)</f>
        <v>0</v>
      </c>
      <c r="AA32" s="138">
        <v>0</v>
      </c>
      <c r="AB32" s="138">
        <f>SUM(AB33:AB42)</f>
        <v>0</v>
      </c>
      <c r="AC32" s="138">
        <f>SUM(AC33:AC42)</f>
        <v>0</v>
      </c>
      <c r="AD32" s="138">
        <f t="shared" ref="AD32" si="103">SUM(AD33:AD42)</f>
        <v>0</v>
      </c>
      <c r="AE32" s="138">
        <f>SUM(AE33:AE42)</f>
        <v>0</v>
      </c>
      <c r="AF32" s="138">
        <v>0</v>
      </c>
      <c r="AG32" s="138">
        <f>SUM(AG33:AG42)</f>
        <v>0</v>
      </c>
      <c r="AH32" s="138">
        <f>SUM(AH33:AH42)</f>
        <v>0</v>
      </c>
      <c r="AI32" s="138">
        <f t="shared" ref="AI32" si="104">SUM(AI33:AI42)</f>
        <v>0</v>
      </c>
      <c r="AJ32" s="138">
        <f>SUM(AJ33:AJ42)</f>
        <v>0</v>
      </c>
      <c r="AK32" s="138">
        <v>0</v>
      </c>
      <c r="AL32" s="138">
        <f>SUM(AL33:AL42)</f>
        <v>0</v>
      </c>
      <c r="AM32" s="138">
        <f>SUM(AM33:AM42)</f>
        <v>0</v>
      </c>
      <c r="AN32" s="138">
        <f t="shared" ref="AN32" si="105">SUM(AN33:AN42)</f>
        <v>0</v>
      </c>
      <c r="AO32" s="138">
        <f>SUM(AO33:AO42)</f>
        <v>0</v>
      </c>
      <c r="AP32" s="138">
        <v>0</v>
      </c>
      <c r="AQ32" s="140">
        <f>AT32+AR32</f>
        <v>848</v>
      </c>
      <c r="AR32" s="138">
        <f>SUM(AR33:AR42)</f>
        <v>749</v>
      </c>
      <c r="AS32" s="139">
        <f t="shared" ref="AS32:AS39" si="106">AR32/AQ32*100</f>
        <v>88.325471698113205</v>
      </c>
      <c r="AT32" s="138">
        <f>SUM(AT33:AT42)</f>
        <v>99</v>
      </c>
      <c r="AU32" s="139">
        <f t="shared" ref="AU32:AU39" si="107">AT32/AQ32*100</f>
        <v>11.674528301886793</v>
      </c>
      <c r="AV32" s="140">
        <f>AY32+AW32</f>
        <v>1234</v>
      </c>
      <c r="AW32" s="138">
        <f>SUM(AW33:AW42)</f>
        <v>1127</v>
      </c>
      <c r="AX32" s="139">
        <f t="shared" ref="AX32:AX39" si="108">AW32/AV32*100</f>
        <v>91.329011345218802</v>
      </c>
      <c r="AY32" s="138">
        <f>SUM(AY33:AY42)</f>
        <v>107</v>
      </c>
      <c r="AZ32" s="139">
        <f t="shared" ref="AZ32:AZ39" si="109">AY32/AV32*100</f>
        <v>8.6709886547811994</v>
      </c>
      <c r="BA32" s="140">
        <f>BD32+BB32</f>
        <v>1281</v>
      </c>
      <c r="BB32" s="138">
        <f>SUM(BB33:BB42)</f>
        <v>1123</v>
      </c>
      <c r="BC32" s="139">
        <f t="shared" ref="BC32:BC37" si="110">BB32/BA32*100</f>
        <v>87.665886026541756</v>
      </c>
      <c r="BD32" s="138">
        <f>SUM(BD33:BD42)</f>
        <v>158</v>
      </c>
      <c r="BE32" s="139">
        <f t="shared" ref="BE32:BE37" si="111">BD32/BA32*100</f>
        <v>12.334113973458235</v>
      </c>
      <c r="BF32" s="140">
        <f>BI32+BG32</f>
        <v>1357</v>
      </c>
      <c r="BG32" s="138">
        <f>SUM(BG33:BG42)</f>
        <v>1184</v>
      </c>
      <c r="BH32" s="139">
        <f t="shared" ref="BH32:BH39" si="112">BG32/BF32*100</f>
        <v>87.251289609432575</v>
      </c>
      <c r="BI32" s="138">
        <f>SUM(BI33:BI42)</f>
        <v>173</v>
      </c>
      <c r="BJ32" s="139">
        <f t="shared" ref="BJ32:BJ39" si="113">BI32/BF32*100</f>
        <v>12.748710390567428</v>
      </c>
      <c r="BK32" s="140">
        <f>BN32+BL32</f>
        <v>1347</v>
      </c>
      <c r="BL32" s="138">
        <f>SUM(BL33:BL42)</f>
        <v>1168</v>
      </c>
      <c r="BM32" s="139">
        <f t="shared" ref="BM32:BM39" si="114">BL32/BK32*100</f>
        <v>86.711210096510754</v>
      </c>
      <c r="BN32" s="457">
        <f>SUM(BN33:BN42)</f>
        <v>179</v>
      </c>
      <c r="BO32" s="353">
        <f t="shared" ref="BO32:BO39" si="115">BN32/BK32*100</f>
        <v>13.288789903489235</v>
      </c>
      <c r="BP32" s="360">
        <f>BS32+BQ32</f>
        <v>1347</v>
      </c>
      <c r="BQ32" s="354">
        <f>SUM(BQ33:BQ42)</f>
        <v>1168</v>
      </c>
      <c r="BR32" s="353">
        <f t="shared" ref="BR32:BR39" si="116">BQ32/BP32*100</f>
        <v>86.711210096510754</v>
      </c>
      <c r="BS32" s="458">
        <f>SUM(BS33:BS42)</f>
        <v>179</v>
      </c>
      <c r="BT32" s="353">
        <f t="shared" ref="BT32:BT39" si="117">BS32/BP32*100</f>
        <v>13.288789903489235</v>
      </c>
      <c r="BU32" s="360">
        <f>BX32+BV32</f>
        <v>2545</v>
      </c>
      <c r="BV32" s="458">
        <f>SUM(BV33:BV44)</f>
        <v>2169</v>
      </c>
      <c r="BW32" s="353">
        <f t="shared" ref="BW32:BW41" si="118">BV32/BU32*100</f>
        <v>85.225933202357567</v>
      </c>
      <c r="BX32" s="457">
        <f>SUM(BX33:BX44)</f>
        <v>376</v>
      </c>
      <c r="BY32" s="139">
        <f t="shared" ref="BY32:BY39" si="119">BX32/BU32*100</f>
        <v>14.774066797642435</v>
      </c>
      <c r="BZ32" s="352"/>
    </row>
    <row r="33" spans="1:78" s="389" customFormat="1" x14ac:dyDescent="0.2">
      <c r="A33" s="459"/>
      <c r="B33" s="460" t="s">
        <v>470</v>
      </c>
      <c r="C33" s="124">
        <v>0</v>
      </c>
      <c r="D33" s="124">
        <v>0</v>
      </c>
      <c r="E33" s="124">
        <v>0</v>
      </c>
      <c r="F33" s="124">
        <v>0</v>
      </c>
      <c r="G33" s="124">
        <v>0</v>
      </c>
      <c r="H33" s="124">
        <v>0</v>
      </c>
      <c r="I33" s="124">
        <v>0</v>
      </c>
      <c r="J33" s="124">
        <v>0</v>
      </c>
      <c r="K33" s="124">
        <v>0</v>
      </c>
      <c r="L33" s="124">
        <v>0</v>
      </c>
      <c r="M33" s="124">
        <v>0</v>
      </c>
      <c r="N33" s="124">
        <v>0</v>
      </c>
      <c r="O33" s="124">
        <v>0</v>
      </c>
      <c r="P33" s="124">
        <v>0</v>
      </c>
      <c r="Q33" s="124">
        <v>0</v>
      </c>
      <c r="R33" s="124">
        <v>0</v>
      </c>
      <c r="S33" s="124">
        <v>0</v>
      </c>
      <c r="T33" s="124">
        <v>0</v>
      </c>
      <c r="U33" s="124">
        <v>0</v>
      </c>
      <c r="V33" s="124">
        <v>0</v>
      </c>
      <c r="W33" s="124">
        <v>0</v>
      </c>
      <c r="X33" s="124">
        <v>0</v>
      </c>
      <c r="Y33" s="124">
        <v>0</v>
      </c>
      <c r="Z33" s="124">
        <v>0</v>
      </c>
      <c r="AA33" s="124">
        <v>0</v>
      </c>
      <c r="AB33" s="124">
        <v>0</v>
      </c>
      <c r="AC33" s="124">
        <v>0</v>
      </c>
      <c r="AD33" s="124">
        <v>0</v>
      </c>
      <c r="AE33" s="124">
        <v>0</v>
      </c>
      <c r="AF33" s="124">
        <v>0</v>
      </c>
      <c r="AG33" s="124">
        <v>0</v>
      </c>
      <c r="AH33" s="124">
        <v>0</v>
      </c>
      <c r="AI33" s="124">
        <v>0</v>
      </c>
      <c r="AJ33" s="124">
        <v>0</v>
      </c>
      <c r="AK33" s="124">
        <v>0</v>
      </c>
      <c r="AL33" s="124">
        <v>0</v>
      </c>
      <c r="AM33" s="124">
        <v>0</v>
      </c>
      <c r="AN33" s="124">
        <v>0</v>
      </c>
      <c r="AO33" s="124">
        <v>0</v>
      </c>
      <c r="AP33" s="124">
        <v>0</v>
      </c>
      <c r="AQ33" s="60">
        <f>AT33+AR33</f>
        <v>472</v>
      </c>
      <c r="AR33" s="124">
        <v>412</v>
      </c>
      <c r="AS33" s="130">
        <f t="shared" si="106"/>
        <v>87.288135593220346</v>
      </c>
      <c r="AT33" s="124">
        <v>60</v>
      </c>
      <c r="AU33" s="130">
        <f t="shared" si="107"/>
        <v>12.711864406779661</v>
      </c>
      <c r="AV33" s="60">
        <f>AY33+AW33</f>
        <v>740</v>
      </c>
      <c r="AW33" s="124">
        <v>687</v>
      </c>
      <c r="AX33" s="130">
        <f t="shared" si="108"/>
        <v>92.837837837837839</v>
      </c>
      <c r="AY33" s="124">
        <v>53</v>
      </c>
      <c r="AZ33" s="130">
        <f t="shared" si="109"/>
        <v>7.1621621621621623</v>
      </c>
      <c r="BA33" s="60">
        <f>BD33+BB33</f>
        <v>656</v>
      </c>
      <c r="BB33" s="124">
        <v>590</v>
      </c>
      <c r="BC33" s="130">
        <f t="shared" si="110"/>
        <v>89.939024390243901</v>
      </c>
      <c r="BD33" s="124">
        <v>66</v>
      </c>
      <c r="BE33" s="130">
        <f t="shared" si="111"/>
        <v>10.060975609756099</v>
      </c>
      <c r="BF33" s="60">
        <f>BI33+BG33</f>
        <v>532</v>
      </c>
      <c r="BG33" s="124">
        <v>464</v>
      </c>
      <c r="BH33" s="130">
        <f t="shared" si="112"/>
        <v>87.218045112781951</v>
      </c>
      <c r="BI33" s="124">
        <v>68</v>
      </c>
      <c r="BJ33" s="130">
        <f t="shared" si="113"/>
        <v>12.781954887218044</v>
      </c>
      <c r="BK33" s="60">
        <f>BN33+BL33</f>
        <v>506</v>
      </c>
      <c r="BL33" s="124">
        <v>422</v>
      </c>
      <c r="BM33" s="130">
        <f t="shared" si="114"/>
        <v>83.399209486166001</v>
      </c>
      <c r="BN33" s="124">
        <v>84</v>
      </c>
      <c r="BO33" s="355">
        <f t="shared" si="115"/>
        <v>16.600790513833992</v>
      </c>
      <c r="BP33" s="356">
        <f>BS33+BQ33</f>
        <v>506</v>
      </c>
      <c r="BQ33" s="357">
        <v>422</v>
      </c>
      <c r="BR33" s="355">
        <f t="shared" si="116"/>
        <v>83.399209486166001</v>
      </c>
      <c r="BS33" s="357">
        <v>84</v>
      </c>
      <c r="BT33" s="355">
        <f t="shared" si="117"/>
        <v>16.600790513833992</v>
      </c>
      <c r="BU33" s="364">
        <f>BX33+BV33</f>
        <v>1341</v>
      </c>
      <c r="BV33" s="357">
        <v>1143</v>
      </c>
      <c r="BW33" s="355">
        <f t="shared" si="118"/>
        <v>85.234899328859058</v>
      </c>
      <c r="BX33" s="124">
        <v>198</v>
      </c>
      <c r="BY33" s="130">
        <f t="shared" si="119"/>
        <v>14.76510067114094</v>
      </c>
      <c r="BZ33" s="352"/>
    </row>
    <row r="34" spans="1:78" s="389" customFormat="1" x14ac:dyDescent="0.2">
      <c r="A34" s="459"/>
      <c r="B34" s="461" t="s">
        <v>471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  <c r="V34" s="60">
        <v>0</v>
      </c>
      <c r="W34" s="60">
        <v>0</v>
      </c>
      <c r="X34" s="60">
        <v>0</v>
      </c>
      <c r="Y34" s="60">
        <v>0</v>
      </c>
      <c r="Z34" s="60">
        <v>0</v>
      </c>
      <c r="AA34" s="60">
        <v>0</v>
      </c>
      <c r="AB34" s="60">
        <v>0</v>
      </c>
      <c r="AC34" s="60">
        <v>0</v>
      </c>
      <c r="AD34" s="60">
        <v>0</v>
      </c>
      <c r="AE34" s="60">
        <v>0</v>
      </c>
      <c r="AF34" s="60">
        <v>0</v>
      </c>
      <c r="AG34" s="60">
        <v>0</v>
      </c>
      <c r="AH34" s="60">
        <v>0</v>
      </c>
      <c r="AI34" s="60">
        <v>0</v>
      </c>
      <c r="AJ34" s="60">
        <v>0</v>
      </c>
      <c r="AK34" s="60">
        <v>0</v>
      </c>
      <c r="AL34" s="60">
        <v>0</v>
      </c>
      <c r="AM34" s="60">
        <v>0</v>
      </c>
      <c r="AN34" s="60">
        <v>0</v>
      </c>
      <c r="AO34" s="60">
        <v>0</v>
      </c>
      <c r="AP34" s="60">
        <v>0</v>
      </c>
      <c r="AQ34" s="60">
        <f t="shared" ref="AQ34:AQ42" si="120">AT34+AR34</f>
        <v>233</v>
      </c>
      <c r="AR34" s="60">
        <v>220</v>
      </c>
      <c r="AS34" s="133">
        <f t="shared" si="106"/>
        <v>94.420600858369099</v>
      </c>
      <c r="AT34" s="60">
        <v>13</v>
      </c>
      <c r="AU34" s="133">
        <f t="shared" si="107"/>
        <v>5.5793991416309012</v>
      </c>
      <c r="AV34" s="60">
        <f t="shared" ref="AV34:AV42" si="121">AY34+AW34</f>
        <v>285</v>
      </c>
      <c r="AW34" s="60">
        <v>260</v>
      </c>
      <c r="AX34" s="133">
        <f t="shared" si="108"/>
        <v>91.228070175438589</v>
      </c>
      <c r="AY34" s="60">
        <v>25</v>
      </c>
      <c r="AZ34" s="133">
        <f t="shared" si="109"/>
        <v>8.7719298245614024</v>
      </c>
      <c r="BA34" s="60">
        <f t="shared" ref="BA34:BA42" si="122">BD34+BB34</f>
        <v>389</v>
      </c>
      <c r="BB34" s="60">
        <v>316</v>
      </c>
      <c r="BC34" s="133">
        <f t="shared" si="110"/>
        <v>81.233933161953729</v>
      </c>
      <c r="BD34" s="60">
        <v>73</v>
      </c>
      <c r="BE34" s="133">
        <f t="shared" si="111"/>
        <v>18.766066838046271</v>
      </c>
      <c r="BF34" s="60">
        <f t="shared" ref="BF34:BF42" si="123">BI34+BG34</f>
        <v>508</v>
      </c>
      <c r="BG34" s="60">
        <v>463</v>
      </c>
      <c r="BH34" s="133">
        <f t="shared" si="112"/>
        <v>91.141732283464577</v>
      </c>
      <c r="BI34" s="60">
        <v>45</v>
      </c>
      <c r="BJ34" s="133">
        <f t="shared" si="113"/>
        <v>8.8582677165354333</v>
      </c>
      <c r="BK34" s="60">
        <f t="shared" ref="BK34:BK42" si="124">BN34+BL34</f>
        <v>444</v>
      </c>
      <c r="BL34" s="60">
        <v>418</v>
      </c>
      <c r="BM34" s="133">
        <f t="shared" si="114"/>
        <v>94.14414414414415</v>
      </c>
      <c r="BN34" s="60">
        <v>26</v>
      </c>
      <c r="BO34" s="358">
        <f t="shared" si="115"/>
        <v>5.8558558558558556</v>
      </c>
      <c r="BP34" s="356">
        <f t="shared" ref="BP34:BP42" si="125">BS34+BQ34</f>
        <v>444</v>
      </c>
      <c r="BQ34" s="356">
        <v>418</v>
      </c>
      <c r="BR34" s="358">
        <f t="shared" si="116"/>
        <v>94.14414414414415</v>
      </c>
      <c r="BS34" s="356">
        <v>26</v>
      </c>
      <c r="BT34" s="358">
        <f t="shared" si="117"/>
        <v>5.8558558558558556</v>
      </c>
      <c r="BU34" s="356">
        <f t="shared" ref="BU34:BU42" si="126">BX34+BV34</f>
        <v>761</v>
      </c>
      <c r="BV34" s="356">
        <v>631</v>
      </c>
      <c r="BW34" s="358">
        <f t="shared" si="118"/>
        <v>82.917214191852821</v>
      </c>
      <c r="BX34" s="60">
        <v>130</v>
      </c>
      <c r="BY34" s="133">
        <f t="shared" si="119"/>
        <v>17.082785808147175</v>
      </c>
      <c r="BZ34" s="352"/>
    </row>
    <row r="35" spans="1:78" s="389" customFormat="1" x14ac:dyDescent="0.2">
      <c r="A35" s="459"/>
      <c r="B35" s="461" t="s">
        <v>472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0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  <c r="W35" s="60">
        <v>0</v>
      </c>
      <c r="X35" s="60">
        <v>0</v>
      </c>
      <c r="Y35" s="60">
        <v>0</v>
      </c>
      <c r="Z35" s="60">
        <v>0</v>
      </c>
      <c r="AA35" s="60">
        <v>0</v>
      </c>
      <c r="AB35" s="60">
        <v>0</v>
      </c>
      <c r="AC35" s="60">
        <v>0</v>
      </c>
      <c r="AD35" s="60">
        <v>0</v>
      </c>
      <c r="AE35" s="60">
        <v>0</v>
      </c>
      <c r="AF35" s="60">
        <v>0</v>
      </c>
      <c r="AG35" s="60">
        <v>0</v>
      </c>
      <c r="AH35" s="60">
        <v>0</v>
      </c>
      <c r="AI35" s="60">
        <v>0</v>
      </c>
      <c r="AJ35" s="60">
        <v>0</v>
      </c>
      <c r="AK35" s="60">
        <v>0</v>
      </c>
      <c r="AL35" s="60">
        <v>0</v>
      </c>
      <c r="AM35" s="60">
        <v>0</v>
      </c>
      <c r="AN35" s="60">
        <v>0</v>
      </c>
      <c r="AO35" s="60">
        <v>0</v>
      </c>
      <c r="AP35" s="60">
        <v>0</v>
      </c>
      <c r="AQ35" s="60">
        <f t="shared" si="120"/>
        <v>24</v>
      </c>
      <c r="AR35" s="60">
        <v>14</v>
      </c>
      <c r="AS35" s="133">
        <f t="shared" si="106"/>
        <v>58.333333333333336</v>
      </c>
      <c r="AT35" s="60">
        <v>10</v>
      </c>
      <c r="AU35" s="133">
        <f t="shared" si="107"/>
        <v>41.666666666666671</v>
      </c>
      <c r="AV35" s="60">
        <f t="shared" si="121"/>
        <v>34</v>
      </c>
      <c r="AW35" s="60">
        <v>24</v>
      </c>
      <c r="AX35" s="133">
        <f t="shared" si="108"/>
        <v>70.588235294117652</v>
      </c>
      <c r="AY35" s="60">
        <v>10</v>
      </c>
      <c r="AZ35" s="133">
        <f t="shared" si="109"/>
        <v>29.411764705882355</v>
      </c>
      <c r="BA35" s="60">
        <f t="shared" si="122"/>
        <v>37</v>
      </c>
      <c r="BB35" s="60">
        <v>35</v>
      </c>
      <c r="BC35" s="133">
        <f t="shared" si="110"/>
        <v>94.594594594594597</v>
      </c>
      <c r="BD35" s="60">
        <v>2</v>
      </c>
      <c r="BE35" s="133">
        <f t="shared" si="111"/>
        <v>5.4054054054054053</v>
      </c>
      <c r="BF35" s="60">
        <f t="shared" si="123"/>
        <v>34</v>
      </c>
      <c r="BG35" s="60">
        <v>14</v>
      </c>
      <c r="BH35" s="133">
        <f t="shared" si="112"/>
        <v>41.17647058823529</v>
      </c>
      <c r="BI35" s="60">
        <v>20</v>
      </c>
      <c r="BJ35" s="133">
        <f t="shared" si="113"/>
        <v>58.82352941176471</v>
      </c>
      <c r="BK35" s="60">
        <f t="shared" si="124"/>
        <v>30</v>
      </c>
      <c r="BL35" s="60">
        <v>14</v>
      </c>
      <c r="BM35" s="133">
        <f t="shared" si="114"/>
        <v>46.666666666666664</v>
      </c>
      <c r="BN35" s="60">
        <v>16</v>
      </c>
      <c r="BO35" s="358">
        <f t="shared" si="115"/>
        <v>53.333333333333336</v>
      </c>
      <c r="BP35" s="356">
        <f t="shared" si="125"/>
        <v>30</v>
      </c>
      <c r="BQ35" s="356">
        <v>14</v>
      </c>
      <c r="BR35" s="358">
        <f t="shared" si="116"/>
        <v>46.666666666666664</v>
      </c>
      <c r="BS35" s="356">
        <v>16</v>
      </c>
      <c r="BT35" s="358">
        <f t="shared" si="117"/>
        <v>53.333333333333336</v>
      </c>
      <c r="BU35" s="356">
        <f t="shared" si="126"/>
        <v>13</v>
      </c>
      <c r="BV35" s="356">
        <v>13</v>
      </c>
      <c r="BW35" s="358">
        <f t="shared" si="118"/>
        <v>100</v>
      </c>
      <c r="BX35" s="60">
        <v>0</v>
      </c>
      <c r="BY35" s="133">
        <f t="shared" si="119"/>
        <v>0</v>
      </c>
      <c r="BZ35" s="352"/>
    </row>
    <row r="36" spans="1:78" s="389" customFormat="1" x14ac:dyDescent="0.2">
      <c r="A36" s="459"/>
      <c r="B36" s="461" t="s">
        <v>473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0</v>
      </c>
      <c r="Q36" s="60">
        <v>0</v>
      </c>
      <c r="R36" s="60">
        <v>0</v>
      </c>
      <c r="S36" s="60">
        <v>0</v>
      </c>
      <c r="T36" s="60">
        <v>0</v>
      </c>
      <c r="U36" s="60">
        <v>0</v>
      </c>
      <c r="V36" s="60">
        <v>0</v>
      </c>
      <c r="W36" s="60">
        <v>0</v>
      </c>
      <c r="X36" s="60">
        <v>0</v>
      </c>
      <c r="Y36" s="60">
        <v>0</v>
      </c>
      <c r="Z36" s="60">
        <v>0</v>
      </c>
      <c r="AA36" s="60">
        <v>0</v>
      </c>
      <c r="AB36" s="60">
        <v>0</v>
      </c>
      <c r="AC36" s="60">
        <v>0</v>
      </c>
      <c r="AD36" s="60">
        <v>0</v>
      </c>
      <c r="AE36" s="60">
        <v>0</v>
      </c>
      <c r="AF36" s="60">
        <v>0</v>
      </c>
      <c r="AG36" s="60">
        <v>0</v>
      </c>
      <c r="AH36" s="60">
        <v>0</v>
      </c>
      <c r="AI36" s="60">
        <v>0</v>
      </c>
      <c r="AJ36" s="60">
        <v>0</v>
      </c>
      <c r="AK36" s="60">
        <v>0</v>
      </c>
      <c r="AL36" s="60">
        <v>0</v>
      </c>
      <c r="AM36" s="60">
        <v>0</v>
      </c>
      <c r="AN36" s="60">
        <v>0</v>
      </c>
      <c r="AO36" s="60">
        <v>0</v>
      </c>
      <c r="AP36" s="60">
        <v>0</v>
      </c>
      <c r="AQ36" s="60">
        <f t="shared" si="120"/>
        <v>17</v>
      </c>
      <c r="AR36" s="60">
        <v>17</v>
      </c>
      <c r="AS36" s="133">
        <f t="shared" si="106"/>
        <v>100</v>
      </c>
      <c r="AT36" s="60">
        <v>0</v>
      </c>
      <c r="AU36" s="133">
        <f t="shared" si="107"/>
        <v>0</v>
      </c>
      <c r="AV36" s="60">
        <f t="shared" si="121"/>
        <v>57</v>
      </c>
      <c r="AW36" s="60">
        <v>56</v>
      </c>
      <c r="AX36" s="133">
        <f t="shared" si="108"/>
        <v>98.245614035087712</v>
      </c>
      <c r="AY36" s="60">
        <v>1</v>
      </c>
      <c r="AZ36" s="133">
        <f t="shared" si="109"/>
        <v>1.7543859649122806</v>
      </c>
      <c r="BA36" s="60">
        <f t="shared" si="122"/>
        <v>44</v>
      </c>
      <c r="BB36" s="60">
        <v>40</v>
      </c>
      <c r="BC36" s="133">
        <f t="shared" si="110"/>
        <v>90.909090909090907</v>
      </c>
      <c r="BD36" s="60">
        <v>4</v>
      </c>
      <c r="BE36" s="133">
        <f t="shared" si="111"/>
        <v>9.0909090909090917</v>
      </c>
      <c r="BF36" s="60">
        <f t="shared" si="123"/>
        <v>85</v>
      </c>
      <c r="BG36" s="60">
        <v>79</v>
      </c>
      <c r="BH36" s="133">
        <f t="shared" si="112"/>
        <v>92.941176470588232</v>
      </c>
      <c r="BI36" s="60">
        <v>6</v>
      </c>
      <c r="BJ36" s="133">
        <f t="shared" si="113"/>
        <v>7.0588235294117645</v>
      </c>
      <c r="BK36" s="60">
        <f t="shared" si="124"/>
        <v>132</v>
      </c>
      <c r="BL36" s="60">
        <v>125</v>
      </c>
      <c r="BM36" s="133">
        <f t="shared" si="114"/>
        <v>94.696969696969703</v>
      </c>
      <c r="BN36" s="60">
        <v>7</v>
      </c>
      <c r="BO36" s="358">
        <f t="shared" si="115"/>
        <v>5.3030303030303028</v>
      </c>
      <c r="BP36" s="356">
        <f t="shared" si="125"/>
        <v>132</v>
      </c>
      <c r="BQ36" s="356">
        <v>125</v>
      </c>
      <c r="BR36" s="358">
        <f t="shared" si="116"/>
        <v>94.696969696969703</v>
      </c>
      <c r="BS36" s="356">
        <v>7</v>
      </c>
      <c r="BT36" s="358">
        <f t="shared" si="117"/>
        <v>5.3030303030303028</v>
      </c>
      <c r="BU36" s="356">
        <f t="shared" si="126"/>
        <v>144</v>
      </c>
      <c r="BV36" s="356">
        <v>128</v>
      </c>
      <c r="BW36" s="358">
        <f t="shared" si="118"/>
        <v>88.888888888888886</v>
      </c>
      <c r="BX36" s="60">
        <v>16</v>
      </c>
      <c r="BY36" s="133">
        <f t="shared" si="119"/>
        <v>11.111111111111111</v>
      </c>
      <c r="BZ36" s="352"/>
    </row>
    <row r="37" spans="1:78" s="389" customFormat="1" x14ac:dyDescent="0.2">
      <c r="A37" s="459"/>
      <c r="B37" s="461" t="s">
        <v>474</v>
      </c>
      <c r="C37" s="60">
        <v>0</v>
      </c>
      <c r="D37" s="60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60">
        <v>0</v>
      </c>
      <c r="Q37" s="60">
        <v>0</v>
      </c>
      <c r="R37" s="60">
        <v>0</v>
      </c>
      <c r="S37" s="60">
        <v>0</v>
      </c>
      <c r="T37" s="60">
        <v>0</v>
      </c>
      <c r="U37" s="60">
        <v>0</v>
      </c>
      <c r="V37" s="60">
        <v>0</v>
      </c>
      <c r="W37" s="60">
        <v>0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0</v>
      </c>
      <c r="AE37" s="60">
        <v>0</v>
      </c>
      <c r="AF37" s="60">
        <v>0</v>
      </c>
      <c r="AG37" s="60">
        <v>0</v>
      </c>
      <c r="AH37" s="60">
        <v>0</v>
      </c>
      <c r="AI37" s="60">
        <v>0</v>
      </c>
      <c r="AJ37" s="60">
        <v>0</v>
      </c>
      <c r="AK37" s="60">
        <v>0</v>
      </c>
      <c r="AL37" s="60">
        <v>0</v>
      </c>
      <c r="AM37" s="60">
        <v>0</v>
      </c>
      <c r="AN37" s="60">
        <v>0</v>
      </c>
      <c r="AO37" s="60">
        <v>0</v>
      </c>
      <c r="AP37" s="60">
        <v>0</v>
      </c>
      <c r="AQ37" s="60">
        <f t="shared" si="120"/>
        <v>15</v>
      </c>
      <c r="AR37" s="60">
        <v>15</v>
      </c>
      <c r="AS37" s="133">
        <f t="shared" si="106"/>
        <v>100</v>
      </c>
      <c r="AT37" s="60">
        <v>0</v>
      </c>
      <c r="AU37" s="133">
        <f t="shared" si="107"/>
        <v>0</v>
      </c>
      <c r="AV37" s="60">
        <f t="shared" si="121"/>
        <v>16</v>
      </c>
      <c r="AW37" s="60">
        <v>15</v>
      </c>
      <c r="AX37" s="133">
        <f t="shared" si="108"/>
        <v>93.75</v>
      </c>
      <c r="AY37" s="60">
        <v>1</v>
      </c>
      <c r="AZ37" s="133">
        <f t="shared" si="109"/>
        <v>6.25</v>
      </c>
      <c r="BA37" s="60">
        <f t="shared" si="122"/>
        <v>34</v>
      </c>
      <c r="BB37" s="60">
        <v>28</v>
      </c>
      <c r="BC37" s="133">
        <f t="shared" si="110"/>
        <v>82.35294117647058</v>
      </c>
      <c r="BD37" s="60">
        <v>6</v>
      </c>
      <c r="BE37" s="133">
        <f t="shared" si="111"/>
        <v>17.647058823529413</v>
      </c>
      <c r="BF37" s="60">
        <f t="shared" si="123"/>
        <v>47</v>
      </c>
      <c r="BG37" s="60">
        <v>47</v>
      </c>
      <c r="BH37" s="133">
        <f t="shared" si="112"/>
        <v>100</v>
      </c>
      <c r="BI37" s="60">
        <v>0</v>
      </c>
      <c r="BJ37" s="133">
        <f t="shared" si="113"/>
        <v>0</v>
      </c>
      <c r="BK37" s="60">
        <f t="shared" si="124"/>
        <v>78</v>
      </c>
      <c r="BL37" s="60">
        <v>73</v>
      </c>
      <c r="BM37" s="133">
        <f t="shared" si="114"/>
        <v>93.589743589743591</v>
      </c>
      <c r="BN37" s="60">
        <v>5</v>
      </c>
      <c r="BO37" s="358">
        <f t="shared" si="115"/>
        <v>6.4102564102564097</v>
      </c>
      <c r="BP37" s="356">
        <f t="shared" si="125"/>
        <v>78</v>
      </c>
      <c r="BQ37" s="356">
        <v>73</v>
      </c>
      <c r="BR37" s="358">
        <f t="shared" si="116"/>
        <v>93.589743589743591</v>
      </c>
      <c r="BS37" s="356">
        <v>5</v>
      </c>
      <c r="BT37" s="358">
        <f t="shared" si="117"/>
        <v>6.4102564102564097</v>
      </c>
      <c r="BU37" s="356">
        <f t="shared" si="126"/>
        <v>76</v>
      </c>
      <c r="BV37" s="356">
        <v>73</v>
      </c>
      <c r="BW37" s="358">
        <f t="shared" si="118"/>
        <v>96.05263157894737</v>
      </c>
      <c r="BX37" s="60">
        <v>3</v>
      </c>
      <c r="BY37" s="133">
        <f t="shared" si="119"/>
        <v>3.9473684210526314</v>
      </c>
      <c r="BZ37" s="352"/>
    </row>
    <row r="38" spans="1:78" s="389" customFormat="1" x14ac:dyDescent="0.2">
      <c r="A38" s="459"/>
      <c r="B38" s="461" t="s">
        <v>475</v>
      </c>
      <c r="C38" s="60">
        <v>0</v>
      </c>
      <c r="D38" s="60">
        <v>0</v>
      </c>
      <c r="E38" s="60">
        <v>0</v>
      </c>
      <c r="F38" s="60">
        <v>0</v>
      </c>
      <c r="G38" s="60">
        <v>0</v>
      </c>
      <c r="H38" s="60"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60">
        <v>0</v>
      </c>
      <c r="Q38" s="60">
        <v>0</v>
      </c>
      <c r="R38" s="60">
        <v>0</v>
      </c>
      <c r="S38" s="60">
        <v>0</v>
      </c>
      <c r="T38" s="60">
        <v>0</v>
      </c>
      <c r="U38" s="60">
        <v>0</v>
      </c>
      <c r="V38" s="60">
        <v>0</v>
      </c>
      <c r="W38" s="60">
        <v>0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60">
        <v>0</v>
      </c>
      <c r="AF38" s="60">
        <v>0</v>
      </c>
      <c r="AG38" s="60">
        <v>0</v>
      </c>
      <c r="AH38" s="60">
        <v>0</v>
      </c>
      <c r="AI38" s="60">
        <v>0</v>
      </c>
      <c r="AJ38" s="60">
        <v>0</v>
      </c>
      <c r="AK38" s="60">
        <v>0</v>
      </c>
      <c r="AL38" s="60">
        <v>0</v>
      </c>
      <c r="AM38" s="60">
        <v>0</v>
      </c>
      <c r="AN38" s="60">
        <v>0</v>
      </c>
      <c r="AO38" s="60">
        <v>0</v>
      </c>
      <c r="AP38" s="60">
        <v>0</v>
      </c>
      <c r="AQ38" s="60">
        <f t="shared" si="120"/>
        <v>9</v>
      </c>
      <c r="AR38" s="60">
        <v>9</v>
      </c>
      <c r="AS38" s="133">
        <f t="shared" si="106"/>
        <v>100</v>
      </c>
      <c r="AT38" s="60">
        <v>0</v>
      </c>
      <c r="AU38" s="133">
        <f t="shared" si="107"/>
        <v>0</v>
      </c>
      <c r="AV38" s="60">
        <f t="shared" si="121"/>
        <v>15</v>
      </c>
      <c r="AW38" s="60">
        <v>15</v>
      </c>
      <c r="AX38" s="133">
        <f t="shared" si="108"/>
        <v>100</v>
      </c>
      <c r="AY38" s="60">
        <v>0</v>
      </c>
      <c r="AZ38" s="133">
        <f t="shared" si="109"/>
        <v>0</v>
      </c>
      <c r="BA38" s="60">
        <f t="shared" si="122"/>
        <v>0</v>
      </c>
      <c r="BB38" s="60">
        <v>0</v>
      </c>
      <c r="BC38" s="133">
        <v>0</v>
      </c>
      <c r="BD38" s="60">
        <v>0</v>
      </c>
      <c r="BE38" s="133">
        <v>0</v>
      </c>
      <c r="BF38" s="60">
        <f t="shared" si="123"/>
        <v>9</v>
      </c>
      <c r="BG38" s="60">
        <v>9</v>
      </c>
      <c r="BH38" s="133">
        <f t="shared" si="112"/>
        <v>100</v>
      </c>
      <c r="BI38" s="60">
        <v>0</v>
      </c>
      <c r="BJ38" s="133">
        <f t="shared" si="113"/>
        <v>0</v>
      </c>
      <c r="BK38" s="60">
        <f t="shared" si="124"/>
        <v>4</v>
      </c>
      <c r="BL38" s="60">
        <v>4</v>
      </c>
      <c r="BM38" s="133">
        <f t="shared" si="114"/>
        <v>100</v>
      </c>
      <c r="BN38" s="60">
        <v>0</v>
      </c>
      <c r="BO38" s="358">
        <f t="shared" si="115"/>
        <v>0</v>
      </c>
      <c r="BP38" s="356">
        <f t="shared" si="125"/>
        <v>4</v>
      </c>
      <c r="BQ38" s="356">
        <v>4</v>
      </c>
      <c r="BR38" s="358">
        <f t="shared" si="116"/>
        <v>100</v>
      </c>
      <c r="BS38" s="356">
        <v>0</v>
      </c>
      <c r="BT38" s="358">
        <f t="shared" si="117"/>
        <v>0</v>
      </c>
      <c r="BU38" s="356">
        <f t="shared" si="126"/>
        <v>11</v>
      </c>
      <c r="BV38" s="356">
        <v>9</v>
      </c>
      <c r="BW38" s="358">
        <f t="shared" si="118"/>
        <v>81.818181818181827</v>
      </c>
      <c r="BX38" s="60">
        <v>2</v>
      </c>
      <c r="BY38" s="133">
        <f t="shared" si="119"/>
        <v>18.181818181818183</v>
      </c>
      <c r="BZ38" s="352"/>
    </row>
    <row r="39" spans="1:78" s="389" customFormat="1" x14ac:dyDescent="0.2">
      <c r="A39" s="459"/>
      <c r="B39" s="461" t="s">
        <v>476</v>
      </c>
      <c r="C39" s="60">
        <v>0</v>
      </c>
      <c r="D39" s="60">
        <v>0</v>
      </c>
      <c r="E39" s="60">
        <v>0</v>
      </c>
      <c r="F39" s="60">
        <v>0</v>
      </c>
      <c r="G39" s="60">
        <v>0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  <c r="W39" s="60">
        <v>0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60">
        <v>0</v>
      </c>
      <c r="AF39" s="60">
        <v>0</v>
      </c>
      <c r="AG39" s="60">
        <v>0</v>
      </c>
      <c r="AH39" s="60">
        <v>0</v>
      </c>
      <c r="AI39" s="60">
        <v>0</v>
      </c>
      <c r="AJ39" s="60">
        <v>0</v>
      </c>
      <c r="AK39" s="60">
        <v>0</v>
      </c>
      <c r="AL39" s="60">
        <v>0</v>
      </c>
      <c r="AM39" s="60">
        <v>0</v>
      </c>
      <c r="AN39" s="60">
        <v>0</v>
      </c>
      <c r="AO39" s="60">
        <v>0</v>
      </c>
      <c r="AP39" s="60">
        <v>0</v>
      </c>
      <c r="AQ39" s="60">
        <f t="shared" si="120"/>
        <v>59</v>
      </c>
      <c r="AR39" s="60">
        <v>45</v>
      </c>
      <c r="AS39" s="133">
        <f t="shared" si="106"/>
        <v>76.271186440677965</v>
      </c>
      <c r="AT39" s="60">
        <v>14</v>
      </c>
      <c r="AU39" s="133">
        <f t="shared" si="107"/>
        <v>23.728813559322035</v>
      </c>
      <c r="AV39" s="60">
        <f t="shared" si="121"/>
        <v>46</v>
      </c>
      <c r="AW39" s="60">
        <v>33</v>
      </c>
      <c r="AX39" s="133">
        <f t="shared" si="108"/>
        <v>71.739130434782609</v>
      </c>
      <c r="AY39" s="60">
        <v>13</v>
      </c>
      <c r="AZ39" s="133">
        <f t="shared" si="109"/>
        <v>28.260869565217391</v>
      </c>
      <c r="BA39" s="60">
        <f t="shared" si="122"/>
        <v>84</v>
      </c>
      <c r="BB39" s="60">
        <v>81</v>
      </c>
      <c r="BC39" s="133">
        <f t="shared" ref="BC39" si="127">BB39/BA39*100</f>
        <v>96.428571428571431</v>
      </c>
      <c r="BD39" s="60">
        <v>3</v>
      </c>
      <c r="BE39" s="133">
        <f t="shared" ref="BE39" si="128">BD39/BA39*100</f>
        <v>3.5714285714285712</v>
      </c>
      <c r="BF39" s="60">
        <f t="shared" si="123"/>
        <v>77</v>
      </c>
      <c r="BG39" s="60">
        <v>56</v>
      </c>
      <c r="BH39" s="133">
        <f t="shared" si="112"/>
        <v>72.727272727272734</v>
      </c>
      <c r="BI39" s="60">
        <v>21</v>
      </c>
      <c r="BJ39" s="133">
        <f t="shared" si="113"/>
        <v>27.27272727272727</v>
      </c>
      <c r="BK39" s="60">
        <f t="shared" si="124"/>
        <v>88</v>
      </c>
      <c r="BL39" s="60">
        <v>63</v>
      </c>
      <c r="BM39" s="133">
        <f t="shared" si="114"/>
        <v>71.590909090909093</v>
      </c>
      <c r="BN39" s="60">
        <v>25</v>
      </c>
      <c r="BO39" s="358">
        <f t="shared" si="115"/>
        <v>28.40909090909091</v>
      </c>
      <c r="BP39" s="356">
        <f t="shared" si="125"/>
        <v>88</v>
      </c>
      <c r="BQ39" s="356">
        <v>63</v>
      </c>
      <c r="BR39" s="358">
        <f t="shared" si="116"/>
        <v>71.590909090909093</v>
      </c>
      <c r="BS39" s="356">
        <v>25</v>
      </c>
      <c r="BT39" s="358">
        <f t="shared" si="117"/>
        <v>28.40909090909091</v>
      </c>
      <c r="BU39" s="356">
        <f t="shared" si="126"/>
        <v>116</v>
      </c>
      <c r="BV39" s="356">
        <v>106</v>
      </c>
      <c r="BW39" s="358">
        <f t="shared" si="118"/>
        <v>91.379310344827587</v>
      </c>
      <c r="BX39" s="60">
        <v>10</v>
      </c>
      <c r="BY39" s="133">
        <f t="shared" si="119"/>
        <v>8.6206896551724146</v>
      </c>
      <c r="BZ39" s="352"/>
    </row>
    <row r="40" spans="1:78" s="389" customFormat="1" x14ac:dyDescent="0.2">
      <c r="A40" s="459"/>
      <c r="B40" s="461" t="s">
        <v>477</v>
      </c>
      <c r="C40" s="60">
        <v>0</v>
      </c>
      <c r="D40" s="60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>
        <v>0</v>
      </c>
      <c r="P40" s="60">
        <v>0</v>
      </c>
      <c r="Q40" s="60">
        <v>0</v>
      </c>
      <c r="R40" s="60">
        <v>0</v>
      </c>
      <c r="S40" s="60">
        <v>0</v>
      </c>
      <c r="T40" s="60">
        <v>0</v>
      </c>
      <c r="U40" s="60">
        <v>0</v>
      </c>
      <c r="V40" s="60">
        <v>0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60">
        <v>0</v>
      </c>
      <c r="AF40" s="60">
        <v>0</v>
      </c>
      <c r="AG40" s="60">
        <v>0</v>
      </c>
      <c r="AH40" s="60">
        <v>0</v>
      </c>
      <c r="AI40" s="60">
        <v>0</v>
      </c>
      <c r="AJ40" s="60">
        <v>0</v>
      </c>
      <c r="AK40" s="60">
        <v>0</v>
      </c>
      <c r="AL40" s="60">
        <v>0</v>
      </c>
      <c r="AM40" s="60">
        <v>0</v>
      </c>
      <c r="AN40" s="60">
        <v>0</v>
      </c>
      <c r="AO40" s="60">
        <v>0</v>
      </c>
      <c r="AP40" s="60">
        <v>0</v>
      </c>
      <c r="AQ40" s="60">
        <f t="shared" si="120"/>
        <v>0</v>
      </c>
      <c r="AR40" s="60">
        <v>0</v>
      </c>
      <c r="AS40" s="60">
        <v>0</v>
      </c>
      <c r="AT40" s="60">
        <v>0</v>
      </c>
      <c r="AU40" s="133">
        <v>0</v>
      </c>
      <c r="AV40" s="60">
        <f t="shared" si="121"/>
        <v>0</v>
      </c>
      <c r="AW40" s="60">
        <v>0</v>
      </c>
      <c r="AX40" s="60">
        <v>0</v>
      </c>
      <c r="AY40" s="60">
        <v>0</v>
      </c>
      <c r="AZ40" s="133">
        <v>0</v>
      </c>
      <c r="BA40" s="60">
        <f t="shared" si="122"/>
        <v>0</v>
      </c>
      <c r="BB40" s="60">
        <v>0</v>
      </c>
      <c r="BC40" s="60">
        <v>0</v>
      </c>
      <c r="BD40" s="60">
        <v>0</v>
      </c>
      <c r="BE40" s="133">
        <v>0</v>
      </c>
      <c r="BF40" s="60">
        <f t="shared" si="123"/>
        <v>0</v>
      </c>
      <c r="BG40" s="60">
        <v>0</v>
      </c>
      <c r="BH40" s="60">
        <v>0</v>
      </c>
      <c r="BI40" s="60">
        <v>0</v>
      </c>
      <c r="BJ40" s="133">
        <v>0</v>
      </c>
      <c r="BK40" s="60">
        <f t="shared" si="124"/>
        <v>0</v>
      </c>
      <c r="BL40" s="60">
        <v>0</v>
      </c>
      <c r="BM40" s="60">
        <v>0</v>
      </c>
      <c r="BN40" s="60">
        <v>0</v>
      </c>
      <c r="BO40" s="358">
        <v>0</v>
      </c>
      <c r="BP40" s="356">
        <f t="shared" si="125"/>
        <v>0</v>
      </c>
      <c r="BQ40" s="356">
        <v>0</v>
      </c>
      <c r="BR40" s="356">
        <v>0</v>
      </c>
      <c r="BS40" s="356">
        <v>0</v>
      </c>
      <c r="BT40" s="358">
        <v>0</v>
      </c>
      <c r="BU40" s="356">
        <f t="shared" si="126"/>
        <v>0</v>
      </c>
      <c r="BV40" s="356">
        <v>0</v>
      </c>
      <c r="BW40" s="358">
        <v>0</v>
      </c>
      <c r="BX40" s="60">
        <v>0</v>
      </c>
      <c r="BY40" s="133">
        <v>0</v>
      </c>
      <c r="BZ40" s="352"/>
    </row>
    <row r="41" spans="1:78" s="389" customFormat="1" x14ac:dyDescent="0.2">
      <c r="A41" s="459"/>
      <c r="B41" s="461" t="s">
        <v>478</v>
      </c>
      <c r="C41" s="60">
        <v>0</v>
      </c>
      <c r="D41" s="60">
        <v>0</v>
      </c>
      <c r="E41" s="60">
        <v>0</v>
      </c>
      <c r="F41" s="60">
        <v>0</v>
      </c>
      <c r="G41" s="60">
        <v>0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0">
        <v>0</v>
      </c>
      <c r="P41" s="60">
        <v>0</v>
      </c>
      <c r="Q41" s="60">
        <v>0</v>
      </c>
      <c r="R41" s="60">
        <v>0</v>
      </c>
      <c r="S41" s="60">
        <v>0</v>
      </c>
      <c r="T41" s="60">
        <v>0</v>
      </c>
      <c r="U41" s="60">
        <v>0</v>
      </c>
      <c r="V41" s="60">
        <v>0</v>
      </c>
      <c r="W41" s="60">
        <v>0</v>
      </c>
      <c r="X41" s="60">
        <v>0</v>
      </c>
      <c r="Y41" s="60">
        <v>0</v>
      </c>
      <c r="Z41" s="60">
        <v>0</v>
      </c>
      <c r="AA41" s="60">
        <v>0</v>
      </c>
      <c r="AB41" s="60">
        <v>0</v>
      </c>
      <c r="AC41" s="60">
        <v>0</v>
      </c>
      <c r="AD41" s="60">
        <v>0</v>
      </c>
      <c r="AE41" s="60">
        <v>0</v>
      </c>
      <c r="AF41" s="60">
        <v>0</v>
      </c>
      <c r="AG41" s="60">
        <v>0</v>
      </c>
      <c r="AH41" s="60">
        <v>0</v>
      </c>
      <c r="AI41" s="60">
        <v>0</v>
      </c>
      <c r="AJ41" s="60">
        <v>0</v>
      </c>
      <c r="AK41" s="60">
        <v>0</v>
      </c>
      <c r="AL41" s="60">
        <v>0</v>
      </c>
      <c r="AM41" s="60">
        <v>0</v>
      </c>
      <c r="AN41" s="60">
        <v>0</v>
      </c>
      <c r="AO41" s="60">
        <v>0</v>
      </c>
      <c r="AP41" s="60">
        <v>0</v>
      </c>
      <c r="AQ41" s="60">
        <f t="shared" si="120"/>
        <v>19</v>
      </c>
      <c r="AR41" s="60">
        <v>17</v>
      </c>
      <c r="AS41" s="133">
        <f t="shared" ref="AS41" si="129">AR41/AQ41*100</f>
        <v>89.473684210526315</v>
      </c>
      <c r="AT41" s="60">
        <v>2</v>
      </c>
      <c r="AU41" s="133">
        <f t="shared" ref="AU41" si="130">AT41/AQ41*100</f>
        <v>10.526315789473683</v>
      </c>
      <c r="AV41" s="60">
        <f t="shared" si="121"/>
        <v>41</v>
      </c>
      <c r="AW41" s="60">
        <v>37</v>
      </c>
      <c r="AX41" s="133">
        <f t="shared" ref="AX41" si="131">AW41/AV41*100</f>
        <v>90.243902439024396</v>
      </c>
      <c r="AY41" s="60">
        <v>4</v>
      </c>
      <c r="AZ41" s="133">
        <f t="shared" ref="AZ41" si="132">AY41/AV41*100</f>
        <v>9.7560975609756095</v>
      </c>
      <c r="BA41" s="60">
        <f t="shared" si="122"/>
        <v>37</v>
      </c>
      <c r="BB41" s="60">
        <v>33</v>
      </c>
      <c r="BC41" s="133">
        <f t="shared" ref="BC41" si="133">BB41/BA41*100</f>
        <v>89.189189189189193</v>
      </c>
      <c r="BD41" s="60">
        <v>4</v>
      </c>
      <c r="BE41" s="133">
        <f t="shared" ref="BE41" si="134">BD41/BA41*100</f>
        <v>10.810810810810811</v>
      </c>
      <c r="BF41" s="60">
        <f t="shared" si="123"/>
        <v>65</v>
      </c>
      <c r="BG41" s="60">
        <v>52</v>
      </c>
      <c r="BH41" s="133">
        <f t="shared" ref="BH41" si="135">BG41/BF41*100</f>
        <v>80</v>
      </c>
      <c r="BI41" s="60">
        <v>13</v>
      </c>
      <c r="BJ41" s="133">
        <f t="shared" ref="BJ41" si="136">BI41/BF41*100</f>
        <v>20</v>
      </c>
      <c r="BK41" s="60">
        <f t="shared" si="124"/>
        <v>65</v>
      </c>
      <c r="BL41" s="60">
        <v>49</v>
      </c>
      <c r="BM41" s="133">
        <f t="shared" ref="BM41" si="137">BL41/BK41*100</f>
        <v>75.384615384615387</v>
      </c>
      <c r="BN41" s="60">
        <v>16</v>
      </c>
      <c r="BO41" s="358">
        <f t="shared" ref="BO41" si="138">BN41/BK41*100</f>
        <v>24.615384615384617</v>
      </c>
      <c r="BP41" s="356">
        <f t="shared" si="125"/>
        <v>65</v>
      </c>
      <c r="BQ41" s="356">
        <v>49</v>
      </c>
      <c r="BR41" s="358">
        <f t="shared" ref="BR41" si="139">BQ41/BP41*100</f>
        <v>75.384615384615387</v>
      </c>
      <c r="BS41" s="356">
        <v>16</v>
      </c>
      <c r="BT41" s="358">
        <f t="shared" ref="BT41" si="140">BS41/BP41*100</f>
        <v>24.615384615384617</v>
      </c>
      <c r="BU41" s="356">
        <f t="shared" si="126"/>
        <v>83</v>
      </c>
      <c r="BV41" s="356">
        <v>66</v>
      </c>
      <c r="BW41" s="358">
        <f t="shared" si="118"/>
        <v>79.518072289156621</v>
      </c>
      <c r="BX41" s="60">
        <v>17</v>
      </c>
      <c r="BY41" s="133">
        <f t="shared" ref="BY41" si="141">BX41/BU41*100</f>
        <v>20.481927710843372</v>
      </c>
      <c r="BZ41" s="352"/>
    </row>
    <row r="42" spans="1:78" s="389" customFormat="1" x14ac:dyDescent="0.2">
      <c r="A42" s="459"/>
      <c r="B42" s="461" t="s">
        <v>479</v>
      </c>
      <c r="C42" s="60">
        <v>0</v>
      </c>
      <c r="D42" s="60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60">
        <v>0</v>
      </c>
      <c r="Y42" s="60">
        <v>0</v>
      </c>
      <c r="Z42" s="60">
        <v>0</v>
      </c>
      <c r="AA42" s="60">
        <v>0</v>
      </c>
      <c r="AB42" s="60">
        <v>0</v>
      </c>
      <c r="AC42" s="60">
        <v>0</v>
      </c>
      <c r="AD42" s="60">
        <v>0</v>
      </c>
      <c r="AE42" s="60">
        <v>0</v>
      </c>
      <c r="AF42" s="60">
        <v>0</v>
      </c>
      <c r="AG42" s="60">
        <v>0</v>
      </c>
      <c r="AH42" s="60">
        <v>0</v>
      </c>
      <c r="AI42" s="60">
        <v>0</v>
      </c>
      <c r="AJ42" s="60">
        <v>0</v>
      </c>
      <c r="AK42" s="60">
        <v>0</v>
      </c>
      <c r="AL42" s="60">
        <v>0</v>
      </c>
      <c r="AM42" s="60">
        <v>0</v>
      </c>
      <c r="AN42" s="60">
        <v>0</v>
      </c>
      <c r="AO42" s="60">
        <v>0</v>
      </c>
      <c r="AP42" s="60">
        <v>0</v>
      </c>
      <c r="AQ42" s="60">
        <f t="shared" si="120"/>
        <v>0</v>
      </c>
      <c r="AR42" s="60">
        <v>0</v>
      </c>
      <c r="AS42" s="133">
        <v>0</v>
      </c>
      <c r="AT42" s="60">
        <v>0</v>
      </c>
      <c r="AU42" s="133">
        <v>0</v>
      </c>
      <c r="AV42" s="60">
        <f t="shared" si="121"/>
        <v>0</v>
      </c>
      <c r="AW42" s="60">
        <v>0</v>
      </c>
      <c r="AX42" s="133">
        <v>0</v>
      </c>
      <c r="AY42" s="60">
        <v>0</v>
      </c>
      <c r="AZ42" s="133">
        <v>0</v>
      </c>
      <c r="BA42" s="60">
        <f t="shared" si="122"/>
        <v>0</v>
      </c>
      <c r="BB42" s="60">
        <v>0</v>
      </c>
      <c r="BC42" s="133">
        <v>0</v>
      </c>
      <c r="BD42" s="60">
        <v>0</v>
      </c>
      <c r="BE42" s="133">
        <v>0</v>
      </c>
      <c r="BF42" s="60">
        <f t="shared" si="123"/>
        <v>0</v>
      </c>
      <c r="BG42" s="60">
        <v>0</v>
      </c>
      <c r="BH42" s="133">
        <v>0</v>
      </c>
      <c r="BI42" s="60">
        <v>0</v>
      </c>
      <c r="BJ42" s="133">
        <v>0</v>
      </c>
      <c r="BK42" s="60">
        <f t="shared" si="124"/>
        <v>0</v>
      </c>
      <c r="BL42" s="60">
        <v>0</v>
      </c>
      <c r="BM42" s="133">
        <v>0</v>
      </c>
      <c r="BN42" s="60">
        <v>0</v>
      </c>
      <c r="BO42" s="358">
        <v>0</v>
      </c>
      <c r="BP42" s="356">
        <f t="shared" si="125"/>
        <v>0</v>
      </c>
      <c r="BQ42" s="356">
        <v>0</v>
      </c>
      <c r="BR42" s="358">
        <v>0</v>
      </c>
      <c r="BS42" s="356">
        <v>0</v>
      </c>
      <c r="BT42" s="358">
        <v>0</v>
      </c>
      <c r="BU42" s="356">
        <f t="shared" si="126"/>
        <v>0</v>
      </c>
      <c r="BV42" s="356">
        <v>0</v>
      </c>
      <c r="BW42" s="358">
        <v>0</v>
      </c>
      <c r="BX42" s="60">
        <v>0</v>
      </c>
      <c r="BY42" s="133">
        <v>0</v>
      </c>
      <c r="BZ42" s="352"/>
    </row>
    <row r="43" spans="1:78" s="389" customFormat="1" x14ac:dyDescent="0.2">
      <c r="A43" s="459"/>
      <c r="B43" s="439" t="s">
        <v>484</v>
      </c>
      <c r="C43" s="60">
        <v>0</v>
      </c>
      <c r="D43" s="60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0">
        <v>0</v>
      </c>
      <c r="P43" s="60">
        <v>0</v>
      </c>
      <c r="Q43" s="60">
        <v>0</v>
      </c>
      <c r="R43" s="60">
        <v>0</v>
      </c>
      <c r="S43" s="60">
        <v>0</v>
      </c>
      <c r="T43" s="60">
        <v>0</v>
      </c>
      <c r="U43" s="60">
        <v>0</v>
      </c>
      <c r="V43" s="60">
        <v>0</v>
      </c>
      <c r="W43" s="60">
        <v>0</v>
      </c>
      <c r="X43" s="60">
        <v>0</v>
      </c>
      <c r="Y43" s="60">
        <v>0</v>
      </c>
      <c r="Z43" s="60">
        <v>0</v>
      </c>
      <c r="AA43" s="60">
        <v>0</v>
      </c>
      <c r="AB43" s="60">
        <v>0</v>
      </c>
      <c r="AC43" s="60">
        <v>0</v>
      </c>
      <c r="AD43" s="60">
        <v>0</v>
      </c>
      <c r="AE43" s="60">
        <v>0</v>
      </c>
      <c r="AF43" s="60">
        <v>0</v>
      </c>
      <c r="AG43" s="60">
        <v>0</v>
      </c>
      <c r="AH43" s="60">
        <v>0</v>
      </c>
      <c r="AI43" s="60">
        <v>0</v>
      </c>
      <c r="AJ43" s="60">
        <v>0</v>
      </c>
      <c r="AK43" s="60">
        <v>0</v>
      </c>
      <c r="AL43" s="60">
        <v>0</v>
      </c>
      <c r="AM43" s="60">
        <v>0</v>
      </c>
      <c r="AN43" s="60">
        <v>0</v>
      </c>
      <c r="AO43" s="60">
        <v>0</v>
      </c>
      <c r="AP43" s="60">
        <v>0</v>
      </c>
      <c r="AQ43" s="60">
        <v>0</v>
      </c>
      <c r="AR43" s="60">
        <v>0</v>
      </c>
      <c r="AS43" s="60">
        <v>0</v>
      </c>
      <c r="AT43" s="60">
        <v>0</v>
      </c>
      <c r="AU43" s="60">
        <v>0</v>
      </c>
      <c r="AV43" s="60">
        <v>0</v>
      </c>
      <c r="AW43" s="60">
        <v>0</v>
      </c>
      <c r="AX43" s="60">
        <v>0</v>
      </c>
      <c r="AY43" s="60">
        <v>0</v>
      </c>
      <c r="AZ43" s="60">
        <v>0</v>
      </c>
      <c r="BA43" s="60">
        <v>0</v>
      </c>
      <c r="BB43" s="60">
        <v>0</v>
      </c>
      <c r="BC43" s="60">
        <v>0</v>
      </c>
      <c r="BD43" s="60">
        <v>0</v>
      </c>
      <c r="BE43" s="60">
        <v>0</v>
      </c>
      <c r="BF43" s="60">
        <v>0</v>
      </c>
      <c r="BG43" s="60">
        <v>0</v>
      </c>
      <c r="BH43" s="60">
        <v>0</v>
      </c>
      <c r="BI43" s="60">
        <v>0</v>
      </c>
      <c r="BJ43" s="60">
        <v>0</v>
      </c>
      <c r="BK43" s="60">
        <v>0</v>
      </c>
      <c r="BL43" s="60">
        <v>0</v>
      </c>
      <c r="BM43" s="60">
        <v>0</v>
      </c>
      <c r="BN43" s="60">
        <v>0</v>
      </c>
      <c r="BO43" s="356">
        <v>0</v>
      </c>
      <c r="BP43" s="356">
        <v>0</v>
      </c>
      <c r="BQ43" s="356">
        <v>0</v>
      </c>
      <c r="BR43" s="356">
        <v>0</v>
      </c>
      <c r="BS43" s="356">
        <v>0</v>
      </c>
      <c r="BT43" s="356">
        <v>0</v>
      </c>
      <c r="BU43" s="356">
        <v>0</v>
      </c>
      <c r="BV43" s="356">
        <v>0</v>
      </c>
      <c r="BW43" s="356">
        <v>0</v>
      </c>
      <c r="BX43" s="60">
        <v>0</v>
      </c>
      <c r="BY43" s="60">
        <v>0</v>
      </c>
      <c r="BZ43" s="352"/>
    </row>
    <row r="44" spans="1:78" s="389" customFormat="1" x14ac:dyDescent="0.2">
      <c r="A44" s="444"/>
      <c r="B44" s="444" t="s">
        <v>485</v>
      </c>
      <c r="C44" s="135">
        <v>0</v>
      </c>
      <c r="D44" s="135">
        <v>0</v>
      </c>
      <c r="E44" s="135">
        <v>0</v>
      </c>
      <c r="F44" s="135">
        <v>0</v>
      </c>
      <c r="G44" s="135">
        <v>0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35">
        <v>0</v>
      </c>
      <c r="N44" s="135">
        <v>0</v>
      </c>
      <c r="O44" s="135">
        <v>0</v>
      </c>
      <c r="P44" s="135">
        <v>0</v>
      </c>
      <c r="Q44" s="135">
        <v>0</v>
      </c>
      <c r="R44" s="135">
        <v>0</v>
      </c>
      <c r="S44" s="135">
        <v>0</v>
      </c>
      <c r="T44" s="135">
        <v>0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35">
        <v>0</v>
      </c>
      <c r="AB44" s="135">
        <v>0</v>
      </c>
      <c r="AC44" s="135">
        <v>0</v>
      </c>
      <c r="AD44" s="135">
        <v>0</v>
      </c>
      <c r="AE44" s="135">
        <v>0</v>
      </c>
      <c r="AF44" s="135">
        <v>0</v>
      </c>
      <c r="AG44" s="135">
        <v>0</v>
      </c>
      <c r="AH44" s="135">
        <v>0</v>
      </c>
      <c r="AI44" s="135">
        <v>0</v>
      </c>
      <c r="AJ44" s="135">
        <v>0</v>
      </c>
      <c r="AK44" s="135">
        <v>0</v>
      </c>
      <c r="AL44" s="135">
        <v>0</v>
      </c>
      <c r="AM44" s="135">
        <v>0</v>
      </c>
      <c r="AN44" s="135">
        <v>0</v>
      </c>
      <c r="AO44" s="135">
        <v>0</v>
      </c>
      <c r="AP44" s="135">
        <v>0</v>
      </c>
      <c r="AQ44" s="135">
        <v>0</v>
      </c>
      <c r="AR44" s="135">
        <v>0</v>
      </c>
      <c r="AS44" s="135">
        <v>0</v>
      </c>
      <c r="AT44" s="135">
        <v>0</v>
      </c>
      <c r="AU44" s="135">
        <v>0</v>
      </c>
      <c r="AV44" s="135">
        <v>0</v>
      </c>
      <c r="AW44" s="135">
        <v>0</v>
      </c>
      <c r="AX44" s="135">
        <v>0</v>
      </c>
      <c r="AY44" s="135">
        <v>0</v>
      </c>
      <c r="AZ44" s="135">
        <v>0</v>
      </c>
      <c r="BA44" s="135">
        <v>0</v>
      </c>
      <c r="BB44" s="135">
        <v>0</v>
      </c>
      <c r="BC44" s="135">
        <v>0</v>
      </c>
      <c r="BD44" s="135">
        <v>0</v>
      </c>
      <c r="BE44" s="135">
        <v>0</v>
      </c>
      <c r="BF44" s="135">
        <v>0</v>
      </c>
      <c r="BG44" s="135">
        <v>0</v>
      </c>
      <c r="BH44" s="135">
        <v>0</v>
      </c>
      <c r="BI44" s="135">
        <v>0</v>
      </c>
      <c r="BJ44" s="135">
        <v>0</v>
      </c>
      <c r="BK44" s="135">
        <v>0</v>
      </c>
      <c r="BL44" s="135">
        <v>0</v>
      </c>
      <c r="BM44" s="135">
        <v>0</v>
      </c>
      <c r="BN44" s="135">
        <v>0</v>
      </c>
      <c r="BO44" s="361">
        <v>0</v>
      </c>
      <c r="BP44" s="361">
        <v>0</v>
      </c>
      <c r="BQ44" s="361">
        <v>0</v>
      </c>
      <c r="BR44" s="361">
        <v>0</v>
      </c>
      <c r="BS44" s="361">
        <v>0</v>
      </c>
      <c r="BT44" s="361">
        <v>0</v>
      </c>
      <c r="BU44" s="361">
        <v>0</v>
      </c>
      <c r="BV44" s="361">
        <v>0</v>
      </c>
      <c r="BW44" s="361">
        <v>0</v>
      </c>
      <c r="BX44" s="135">
        <v>0</v>
      </c>
      <c r="BY44" s="135">
        <v>0</v>
      </c>
      <c r="BZ44" s="352"/>
    </row>
    <row r="45" spans="1:78" s="389" customFormat="1" x14ac:dyDescent="0.2">
      <c r="A45" s="762" t="s">
        <v>43</v>
      </c>
      <c r="B45" s="757"/>
      <c r="C45" s="156">
        <f>C6+C19+C32</f>
        <v>44177</v>
      </c>
      <c r="D45" s="156">
        <f>D6+D19+D32</f>
        <v>37897</v>
      </c>
      <c r="E45" s="157">
        <f>D45/C45*100</f>
        <v>85.784457975869799</v>
      </c>
      <c r="F45" s="156">
        <f>F6+F19+F32</f>
        <v>6280</v>
      </c>
      <c r="G45" s="157">
        <f>F45/C45*100</f>
        <v>14.215542024130205</v>
      </c>
      <c r="H45" s="156">
        <f>H6+H19+H32</f>
        <v>44125</v>
      </c>
      <c r="I45" s="156">
        <f>I6+I19+I32</f>
        <v>36723</v>
      </c>
      <c r="J45" s="157">
        <f>I45/H45*100</f>
        <v>83.224929178470248</v>
      </c>
      <c r="K45" s="156">
        <f>K6+K19+K32</f>
        <v>7402</v>
      </c>
      <c r="L45" s="157">
        <f>K45/H45*100</f>
        <v>16.775070821529745</v>
      </c>
      <c r="M45" s="156">
        <f>M6+M19+M32</f>
        <v>50808</v>
      </c>
      <c r="N45" s="156">
        <f>N6+N19+N32</f>
        <v>41917</v>
      </c>
      <c r="O45" s="157">
        <f>N45/M45*100</f>
        <v>82.500787277594085</v>
      </c>
      <c r="P45" s="156">
        <f>P6+P19+P32</f>
        <v>8891</v>
      </c>
      <c r="Q45" s="157">
        <f>P45/M45*100</f>
        <v>17.499212722405922</v>
      </c>
      <c r="R45" s="156">
        <f>R6+R19+R32</f>
        <v>25893</v>
      </c>
      <c r="S45" s="156">
        <f>S6+S19+S32</f>
        <v>22548</v>
      </c>
      <c r="T45" s="157">
        <f>S45/R45*100</f>
        <v>87.081450585100214</v>
      </c>
      <c r="U45" s="156">
        <f>U6+U19+U32</f>
        <v>3345</v>
      </c>
      <c r="V45" s="157">
        <f>U45/R45*100</f>
        <v>12.918549414899779</v>
      </c>
      <c r="W45" s="156">
        <f>W6+W19+W32</f>
        <v>21611</v>
      </c>
      <c r="X45" s="156">
        <f>X6+X19+X32</f>
        <v>18531</v>
      </c>
      <c r="Y45" s="157">
        <f>X45/W45*100</f>
        <v>85.747998704363511</v>
      </c>
      <c r="Z45" s="156">
        <f>Z6+Z19+Z32</f>
        <v>3080</v>
      </c>
      <c r="AA45" s="157">
        <f>Z45/W45*100</f>
        <v>14.252001295636482</v>
      </c>
      <c r="AB45" s="156">
        <f>AB6+AB19+AB32</f>
        <v>38557</v>
      </c>
      <c r="AC45" s="156">
        <f>AC6+AC19+AC32</f>
        <v>32506</v>
      </c>
      <c r="AD45" s="157">
        <f>AC45/AB45*100</f>
        <v>84.306351635241327</v>
      </c>
      <c r="AE45" s="156">
        <f>AE6+AE19+AE32</f>
        <v>6051</v>
      </c>
      <c r="AF45" s="157">
        <f>AE45/AB45*100</f>
        <v>15.693648364758669</v>
      </c>
      <c r="AG45" s="156">
        <f>AG6+AG19+AG32</f>
        <v>37364</v>
      </c>
      <c r="AH45" s="156">
        <f>AH6+AH19+AH32</f>
        <v>30748</v>
      </c>
      <c r="AI45" s="157">
        <f>AH45/AG45*100</f>
        <v>82.293116368697142</v>
      </c>
      <c r="AJ45" s="156">
        <f>AJ6+AJ19+AJ32</f>
        <v>6616</v>
      </c>
      <c r="AK45" s="157">
        <f>AJ45/AG45*100</f>
        <v>17.706883631302858</v>
      </c>
      <c r="AL45" s="156">
        <f>AL6+AL19+AL32</f>
        <v>28438</v>
      </c>
      <c r="AM45" s="156">
        <f>AM6+AM19+AM32</f>
        <v>22980</v>
      </c>
      <c r="AN45" s="157">
        <f>AM45/AL45*100</f>
        <v>80.807370419860746</v>
      </c>
      <c r="AO45" s="156">
        <f>AO6+AO19+AO32</f>
        <v>5458</v>
      </c>
      <c r="AP45" s="157">
        <f>AO45/AL45*100</f>
        <v>19.192629580139251</v>
      </c>
      <c r="AQ45" s="156">
        <f>AQ6+AQ19+AQ32</f>
        <v>52677</v>
      </c>
      <c r="AR45" s="156">
        <f>AR6+AR19+AR32</f>
        <v>40220</v>
      </c>
      <c r="AS45" s="157">
        <f>AR45/AQ45*100</f>
        <v>76.35210813068322</v>
      </c>
      <c r="AT45" s="156">
        <f>AT6+AT19+AT32</f>
        <v>12457</v>
      </c>
      <c r="AU45" s="157">
        <f>AT45/AQ45*100</f>
        <v>23.64789186931678</v>
      </c>
      <c r="AV45" s="156">
        <f>AV6+AV19+AV32</f>
        <v>51159</v>
      </c>
      <c r="AW45" s="156">
        <f>AW6+AW19+AW32</f>
        <v>40221</v>
      </c>
      <c r="AX45" s="157">
        <f>AW45/AV45*100</f>
        <v>78.619597724740515</v>
      </c>
      <c r="AY45" s="156">
        <f>AY6+AY19+AY32</f>
        <v>10938</v>
      </c>
      <c r="AZ45" s="157">
        <f>AY45/AV45*100</f>
        <v>21.380402275259485</v>
      </c>
      <c r="BA45" s="156">
        <f>BA6+BA19+BA32</f>
        <v>42473</v>
      </c>
      <c r="BB45" s="156">
        <f>BB6+BB19+BB32</f>
        <v>33631</v>
      </c>
      <c r="BC45" s="157">
        <f>BB45/BA45*100</f>
        <v>79.182068608292326</v>
      </c>
      <c r="BD45" s="156">
        <f>BD6+BD19+BD32</f>
        <v>8842</v>
      </c>
      <c r="BE45" s="157">
        <f>BD45/BA45*100</f>
        <v>20.817931391707674</v>
      </c>
      <c r="BF45" s="156">
        <f>BF6+BF19+BF32</f>
        <v>69219</v>
      </c>
      <c r="BG45" s="156">
        <f>BG6+BG19+BG32</f>
        <v>53960</v>
      </c>
      <c r="BH45" s="157">
        <f>BG45/BF45*100</f>
        <v>77.95547465291321</v>
      </c>
      <c r="BI45" s="156">
        <f>BI6+BI19+BI32</f>
        <v>15259</v>
      </c>
      <c r="BJ45" s="157">
        <f>BI45/BF45*100</f>
        <v>22.044525347086783</v>
      </c>
      <c r="BK45" s="156">
        <f>BK6+BK19+BK32</f>
        <v>89933</v>
      </c>
      <c r="BL45" s="156">
        <f>BL6+BL19+BL32</f>
        <v>67347</v>
      </c>
      <c r="BM45" s="157">
        <f>BL45/BK45*100</f>
        <v>74.885748279274566</v>
      </c>
      <c r="BN45" s="156">
        <f>BN6+BN19+BN32</f>
        <v>22586</v>
      </c>
      <c r="BO45" s="362">
        <f>BN45/BK45*100</f>
        <v>25.114251720725427</v>
      </c>
      <c r="BP45" s="363">
        <f>BP6+BP19+BP32</f>
        <v>87143</v>
      </c>
      <c r="BQ45" s="363">
        <f>BQ6+BQ19+BQ32</f>
        <v>66825</v>
      </c>
      <c r="BR45" s="362">
        <f>BQ45/BP45*100</f>
        <v>76.684300517540137</v>
      </c>
      <c r="BS45" s="363">
        <f>BS6+BS19+BS32</f>
        <v>20318</v>
      </c>
      <c r="BT45" s="362">
        <f>BS45/BP45*100</f>
        <v>23.315699482459866</v>
      </c>
      <c r="BU45" s="363">
        <f>BU6+BU19+BU32</f>
        <v>99962</v>
      </c>
      <c r="BV45" s="363">
        <f>BV6+BV19+BV32</f>
        <v>73203</v>
      </c>
      <c r="BW45" s="362">
        <f>BV45/BU45*100</f>
        <v>73.230827714531515</v>
      </c>
      <c r="BX45" s="156">
        <f>BX6+BX19+BX32</f>
        <v>26759</v>
      </c>
      <c r="BY45" s="157">
        <f>BX45/BU45*100</f>
        <v>26.769172285468478</v>
      </c>
      <c r="BZ45" s="352"/>
    </row>
    <row r="46" spans="1:78" x14ac:dyDescent="0.2">
      <c r="E46" s="462"/>
      <c r="J46" s="462"/>
      <c r="O46" s="462"/>
      <c r="T46" s="462"/>
      <c r="Y46" s="462"/>
      <c r="AD46" s="462"/>
      <c r="AI46" s="462"/>
      <c r="AN46" s="462"/>
      <c r="AS46" s="462"/>
      <c r="AX46" s="462"/>
      <c r="BC46" s="462"/>
      <c r="BH46" s="462"/>
      <c r="BM46" s="462"/>
      <c r="BR46" s="462"/>
      <c r="BW46" s="462"/>
    </row>
    <row r="47" spans="1:78" s="389" customFormat="1" x14ac:dyDescent="0.2">
      <c r="A47" s="382" t="s">
        <v>341</v>
      </c>
      <c r="B47" s="449"/>
      <c r="C47" s="449"/>
      <c r="D47" s="449"/>
      <c r="E47" s="449"/>
      <c r="F47" s="449"/>
      <c r="G47" s="449"/>
      <c r="H47" s="449"/>
      <c r="I47" s="449"/>
      <c r="J47" s="449"/>
      <c r="K47" s="449"/>
      <c r="L47" s="449"/>
      <c r="M47" s="449"/>
      <c r="N47" s="449"/>
      <c r="O47" s="449"/>
      <c r="P47" s="449"/>
      <c r="Q47" s="449"/>
      <c r="R47" s="449"/>
      <c r="S47" s="449"/>
      <c r="T47" s="449"/>
      <c r="U47" s="449"/>
      <c r="V47" s="449"/>
      <c r="W47" s="449"/>
      <c r="X47" s="449"/>
      <c r="Y47" s="449"/>
      <c r="Z47" s="449"/>
      <c r="AA47" s="449"/>
      <c r="AB47" s="449"/>
      <c r="AC47" s="449"/>
      <c r="AD47" s="449"/>
      <c r="AE47" s="449"/>
      <c r="AF47" s="449"/>
      <c r="AG47" s="449"/>
      <c r="AH47" s="449"/>
      <c r="AI47" s="449"/>
      <c r="AJ47" s="449"/>
      <c r="AK47" s="449"/>
      <c r="AL47" s="449"/>
      <c r="AM47" s="449"/>
      <c r="AN47" s="449"/>
      <c r="AO47" s="449"/>
      <c r="AP47" s="449"/>
      <c r="AQ47" s="449"/>
      <c r="AR47" s="449"/>
      <c r="AS47" s="449"/>
      <c r="AT47" s="449"/>
      <c r="AU47" s="449"/>
      <c r="AV47" s="449"/>
      <c r="AW47" s="449"/>
      <c r="AX47" s="449"/>
      <c r="AY47" s="449"/>
      <c r="AZ47" s="449"/>
      <c r="BA47" s="449"/>
      <c r="BB47" s="449"/>
      <c r="BC47" s="449"/>
      <c r="BD47" s="449"/>
      <c r="BE47" s="449"/>
      <c r="BF47" s="463"/>
      <c r="BG47" s="449"/>
      <c r="BH47" s="449"/>
      <c r="BI47" s="449"/>
      <c r="BJ47" s="449"/>
      <c r="BK47" s="463"/>
      <c r="BL47" s="463"/>
      <c r="BM47" s="111"/>
      <c r="BN47" s="463"/>
      <c r="BO47" s="464"/>
      <c r="BP47" s="465"/>
      <c r="BQ47" s="466"/>
      <c r="BR47" s="466"/>
      <c r="BS47" s="466"/>
      <c r="BT47" s="466"/>
      <c r="BU47" s="465"/>
      <c r="BV47" s="466"/>
      <c r="BW47" s="466"/>
      <c r="BX47" s="449"/>
      <c r="BY47" s="449"/>
    </row>
    <row r="48" spans="1:78" s="389" customFormat="1" x14ac:dyDescent="0.2">
      <c r="A48" s="449" t="s">
        <v>573</v>
      </c>
      <c r="B48" s="449"/>
      <c r="C48" s="449"/>
      <c r="D48" s="449"/>
      <c r="E48" s="449"/>
      <c r="F48" s="449"/>
      <c r="G48" s="449"/>
      <c r="H48" s="449"/>
      <c r="I48" s="449"/>
      <c r="J48" s="449"/>
      <c r="K48" s="449"/>
      <c r="L48" s="449"/>
      <c r="M48" s="449"/>
      <c r="N48" s="449"/>
      <c r="O48" s="449"/>
      <c r="P48" s="449"/>
      <c r="Q48" s="449"/>
      <c r="R48" s="449"/>
      <c r="S48" s="449"/>
      <c r="T48" s="449"/>
      <c r="U48" s="449"/>
      <c r="V48" s="449"/>
      <c r="W48" s="449"/>
      <c r="X48" s="449"/>
      <c r="Y48" s="449"/>
      <c r="Z48" s="449"/>
      <c r="AA48" s="449"/>
      <c r="AB48" s="449"/>
      <c r="AC48" s="449"/>
      <c r="AD48" s="449"/>
      <c r="AE48" s="449"/>
      <c r="AF48" s="449"/>
      <c r="AG48" s="449"/>
      <c r="AH48" s="449"/>
      <c r="AI48" s="449"/>
      <c r="AJ48" s="449"/>
      <c r="AK48" s="449"/>
      <c r="AL48" s="449"/>
      <c r="AM48" s="449"/>
      <c r="AN48" s="449"/>
      <c r="AO48" s="449"/>
      <c r="AP48" s="449"/>
      <c r="AQ48" s="463"/>
      <c r="AR48" s="449"/>
      <c r="AS48" s="449"/>
      <c r="AT48" s="449"/>
      <c r="AU48" s="449"/>
      <c r="AV48" s="449"/>
      <c r="AW48" s="449"/>
      <c r="AX48" s="449"/>
      <c r="AY48" s="449"/>
      <c r="AZ48" s="449"/>
      <c r="BA48" s="449"/>
      <c r="BB48" s="449"/>
      <c r="BC48" s="449"/>
      <c r="BD48" s="449"/>
      <c r="BE48" s="449"/>
      <c r="BF48" s="449"/>
      <c r="BG48" s="449"/>
      <c r="BH48" s="449"/>
      <c r="BI48" s="449"/>
      <c r="BJ48" s="449"/>
      <c r="BK48" s="449"/>
      <c r="BL48" s="449"/>
      <c r="BM48" s="449"/>
      <c r="BN48" s="449"/>
      <c r="BO48" s="466"/>
      <c r="BP48" s="466"/>
      <c r="BQ48" s="466"/>
      <c r="BR48" s="466"/>
      <c r="BS48" s="466"/>
      <c r="BT48" s="466"/>
      <c r="BU48" s="466"/>
      <c r="BV48" s="466"/>
      <c r="BW48" s="466"/>
      <c r="BX48" s="449"/>
      <c r="BY48" s="449"/>
    </row>
  </sheetData>
  <mergeCells count="63">
    <mergeCell ref="A3:A5"/>
    <mergeCell ref="B3:B5"/>
    <mergeCell ref="C3:G3"/>
    <mergeCell ref="H3:L3"/>
    <mergeCell ref="M3:Q3"/>
    <mergeCell ref="K4:L4"/>
    <mergeCell ref="M4:M5"/>
    <mergeCell ref="N4:O4"/>
    <mergeCell ref="P4:Q4"/>
    <mergeCell ref="R3:V3"/>
    <mergeCell ref="W3:AA3"/>
    <mergeCell ref="AB3:AF3"/>
    <mergeCell ref="AG3:AK3"/>
    <mergeCell ref="AL3:AP3"/>
    <mergeCell ref="S4:T4"/>
    <mergeCell ref="U4:V4"/>
    <mergeCell ref="W4:W5"/>
    <mergeCell ref="X4:Y4"/>
    <mergeCell ref="Z4:AA4"/>
    <mergeCell ref="R4:R5"/>
    <mergeCell ref="C4:C5"/>
    <mergeCell ref="D4:E4"/>
    <mergeCell ref="F4:G4"/>
    <mergeCell ref="H4:H5"/>
    <mergeCell ref="I4:J4"/>
    <mergeCell ref="AC4:AD4"/>
    <mergeCell ref="AE4:AF4"/>
    <mergeCell ref="AG4:AG5"/>
    <mergeCell ref="AH4:AI4"/>
    <mergeCell ref="BP3:BT3"/>
    <mergeCell ref="AQ3:AU3"/>
    <mergeCell ref="AV3:AZ3"/>
    <mergeCell ref="BA3:BE3"/>
    <mergeCell ref="BF3:BJ3"/>
    <mergeCell ref="BK3:BO3"/>
    <mergeCell ref="BP4:BP5"/>
    <mergeCell ref="BA4:BA5"/>
    <mergeCell ref="BB4:BC4"/>
    <mergeCell ref="BD4:BE4"/>
    <mergeCell ref="BF4:BF5"/>
    <mergeCell ref="BG4:BH4"/>
    <mergeCell ref="A45:B45"/>
    <mergeCell ref="BI4:BJ4"/>
    <mergeCell ref="BK4:BK5"/>
    <mergeCell ref="BL4:BM4"/>
    <mergeCell ref="BN4:BO4"/>
    <mergeCell ref="AR4:AS4"/>
    <mergeCell ref="AT4:AU4"/>
    <mergeCell ref="AV4:AV5"/>
    <mergeCell ref="AW4:AX4"/>
    <mergeCell ref="AY4:AZ4"/>
    <mergeCell ref="AJ4:AK4"/>
    <mergeCell ref="AL4:AL5"/>
    <mergeCell ref="AM4:AN4"/>
    <mergeCell ref="AO4:AP4"/>
    <mergeCell ref="AQ4:AQ5"/>
    <mergeCell ref="AB4:AB5"/>
    <mergeCell ref="BU3:BY3"/>
    <mergeCell ref="BU4:BU5"/>
    <mergeCell ref="BV4:BW4"/>
    <mergeCell ref="BX4:BY4"/>
    <mergeCell ref="BQ4:BR4"/>
    <mergeCell ref="BS4:BT4"/>
  </mergeCells>
  <pageMargins left="0.78740157480314965" right="0" top="0.39370078740157483" bottom="0" header="0.31496062992125984" footer="0.31496062992125984"/>
  <pageSetup paperSize="9" scale="65" orientation="landscape" r:id="rId1"/>
  <ignoredErrors>
    <ignoredError sqref="E31:BY31 E36:BY45 E6:H18 E19:H30" formula="1"/>
    <ignoredError sqref="E32:BY35 I6:BY18 I19:BY30" formula="1" formulaRange="1"/>
    <ignoredError sqref="C32:D35" formulaRange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D49"/>
  <sheetViews>
    <sheetView zoomScaleNormal="100" workbookViewId="0">
      <pane xSplit="2" ySplit="2" topLeftCell="CP3" activePane="bottomRight" state="frozen"/>
      <selection pane="topRight"/>
      <selection pane="bottomLeft"/>
      <selection pane="bottomRight"/>
    </sheetView>
  </sheetViews>
  <sheetFormatPr defaultColWidth="9" defaultRowHeight="15" x14ac:dyDescent="0.2"/>
  <cols>
    <col min="1" max="1" width="10.625" style="381" customWidth="1"/>
    <col min="2" max="2" width="35.625" style="381" customWidth="1"/>
    <col min="3" max="3" width="10" style="446" customWidth="1"/>
    <col min="4" max="9" width="8.75" style="446" customWidth="1"/>
    <col min="10" max="10" width="10" style="446" customWidth="1"/>
    <col min="11" max="14" width="8.75" style="446" customWidth="1"/>
    <col min="15" max="16" width="8.75" style="381" customWidth="1"/>
    <col min="17" max="17" width="10" style="381" customWidth="1"/>
    <col min="18" max="23" width="8.75" style="381" customWidth="1"/>
    <col min="24" max="24" width="10" style="381" customWidth="1"/>
    <col min="25" max="30" width="8.75" style="381" customWidth="1"/>
    <col min="31" max="31" width="10" style="381" customWidth="1"/>
    <col min="32" max="37" width="8.75" style="381" customWidth="1"/>
    <col min="38" max="38" width="10" style="381" customWidth="1"/>
    <col min="39" max="44" width="8.75" style="381" customWidth="1"/>
    <col min="45" max="45" width="10" style="381" customWidth="1"/>
    <col min="46" max="51" width="8.75" style="381" customWidth="1"/>
    <col min="52" max="52" width="10" style="381" customWidth="1"/>
    <col min="53" max="58" width="8.75" style="381" customWidth="1"/>
    <col min="59" max="59" width="10" style="381" customWidth="1"/>
    <col min="60" max="65" width="8.75" style="381" customWidth="1"/>
    <col min="66" max="66" width="10" style="381" customWidth="1"/>
    <col min="67" max="72" width="8.75" style="381" customWidth="1"/>
    <col min="73" max="73" width="10" style="381" customWidth="1"/>
    <col min="74" max="79" width="8.75" style="381" customWidth="1"/>
    <col min="80" max="80" width="10" style="381" customWidth="1"/>
    <col min="81" max="86" width="8.75" style="381" customWidth="1"/>
    <col min="87" max="87" width="10" style="381" customWidth="1"/>
    <col min="88" max="93" width="8.75" style="381" customWidth="1"/>
    <col min="94" max="94" width="10" style="448" customWidth="1"/>
    <col min="95" max="100" width="8.75" style="381" customWidth="1"/>
    <col min="101" max="101" width="10" style="448" customWidth="1"/>
    <col min="102" max="107" width="8.75" style="381" customWidth="1"/>
    <col min="108" max="108" width="9" style="423"/>
  </cols>
  <sheetData>
    <row r="1" spans="1:108" s="389" customFormat="1" ht="12" customHeight="1" x14ac:dyDescent="0.2">
      <c r="A1" s="405" t="s">
        <v>447</v>
      </c>
      <c r="B1" s="385"/>
      <c r="C1" s="425"/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T1" s="385"/>
      <c r="AU1" s="385"/>
      <c r="AV1" s="385"/>
      <c r="AW1" s="385"/>
      <c r="AX1" s="385"/>
      <c r="AY1" s="385"/>
      <c r="AZ1" s="385"/>
      <c r="BA1" s="385"/>
      <c r="BB1" s="385"/>
      <c r="BC1" s="385"/>
      <c r="BD1" s="385"/>
      <c r="BE1" s="385"/>
      <c r="BF1" s="385"/>
      <c r="BG1" s="385"/>
      <c r="BH1" s="385"/>
      <c r="BI1" s="385"/>
      <c r="BJ1" s="385"/>
      <c r="BK1" s="385"/>
      <c r="BL1" s="385"/>
      <c r="BM1" s="385"/>
      <c r="BN1" s="385"/>
      <c r="BO1" s="385"/>
      <c r="BP1" s="385"/>
      <c r="BQ1" s="385"/>
      <c r="BR1" s="385"/>
      <c r="BS1" s="385"/>
      <c r="BT1" s="385"/>
      <c r="BU1" s="385"/>
      <c r="BV1" s="385"/>
      <c r="BW1" s="385"/>
      <c r="BX1" s="385"/>
      <c r="BY1" s="385"/>
      <c r="BZ1" s="385"/>
      <c r="CA1" s="385"/>
      <c r="CB1" s="385"/>
      <c r="CC1" s="385"/>
      <c r="CD1" s="385"/>
      <c r="CE1" s="385"/>
      <c r="CF1" s="385"/>
      <c r="CG1" s="385"/>
      <c r="CH1" s="385"/>
      <c r="CI1" s="385"/>
      <c r="CJ1" s="385"/>
      <c r="CK1" s="385"/>
      <c r="CL1" s="385"/>
      <c r="CM1" s="385"/>
      <c r="CN1" s="385"/>
      <c r="CO1" s="385"/>
      <c r="CP1" s="426"/>
      <c r="CQ1" s="385"/>
      <c r="CR1" s="385"/>
      <c r="CS1" s="385"/>
      <c r="CT1" s="385"/>
      <c r="CU1" s="385"/>
      <c r="CV1" s="385"/>
      <c r="CW1" s="426"/>
      <c r="CX1" s="385"/>
      <c r="CY1" s="385"/>
      <c r="CZ1" s="385"/>
      <c r="DA1" s="385"/>
      <c r="DB1" s="385"/>
      <c r="DC1" s="385"/>
      <c r="DD1" s="427"/>
    </row>
    <row r="2" spans="1:108" s="389" customFormat="1" ht="12" customHeight="1" x14ac:dyDescent="0.2">
      <c r="A2" s="385"/>
      <c r="B2" s="38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  <c r="AC2" s="385"/>
      <c r="AD2" s="385"/>
      <c r="AE2" s="385"/>
      <c r="AF2" s="385"/>
      <c r="AG2" s="385"/>
      <c r="AH2" s="385"/>
      <c r="AI2" s="385"/>
      <c r="AJ2" s="385"/>
      <c r="AK2" s="385"/>
      <c r="AL2" s="385"/>
      <c r="AM2" s="385"/>
      <c r="AN2" s="385"/>
      <c r="AO2" s="385"/>
      <c r="AP2" s="385"/>
      <c r="AQ2" s="385"/>
      <c r="AR2" s="385"/>
      <c r="AS2" s="385"/>
      <c r="AT2" s="385"/>
      <c r="AU2" s="385"/>
      <c r="AV2" s="385"/>
      <c r="AW2" s="385"/>
      <c r="AX2" s="385"/>
      <c r="AY2" s="385"/>
      <c r="AZ2" s="385"/>
      <c r="BA2" s="385"/>
      <c r="BB2" s="385"/>
      <c r="BC2" s="385"/>
      <c r="BD2" s="385"/>
      <c r="BE2" s="385"/>
      <c r="BF2" s="385"/>
      <c r="BG2" s="385"/>
      <c r="BH2" s="385"/>
      <c r="BI2" s="385"/>
      <c r="BJ2" s="385"/>
      <c r="BK2" s="385"/>
      <c r="BL2" s="385"/>
      <c r="BM2" s="385"/>
      <c r="BN2" s="385"/>
      <c r="BO2" s="385"/>
      <c r="BP2" s="385"/>
      <c r="BQ2" s="385"/>
      <c r="BR2" s="385"/>
      <c r="BS2" s="385"/>
      <c r="BT2" s="385"/>
      <c r="BU2" s="385"/>
      <c r="BV2" s="385"/>
      <c r="BW2" s="385"/>
      <c r="BX2" s="385"/>
      <c r="BY2" s="385"/>
      <c r="BZ2" s="385"/>
      <c r="CA2" s="385"/>
      <c r="CB2" s="385"/>
      <c r="CC2" s="385"/>
      <c r="CD2" s="385"/>
      <c r="CE2" s="385"/>
      <c r="CF2" s="385"/>
      <c r="CG2" s="385"/>
      <c r="CH2" s="385"/>
      <c r="CI2" s="385"/>
      <c r="CJ2" s="385"/>
      <c r="CK2" s="385"/>
      <c r="CL2" s="385"/>
      <c r="CM2" s="385"/>
      <c r="CN2" s="385"/>
      <c r="CO2" s="385"/>
      <c r="CP2" s="426"/>
      <c r="CQ2" s="385"/>
      <c r="CR2" s="385"/>
      <c r="CS2" s="385"/>
      <c r="CT2" s="385"/>
      <c r="CU2" s="385"/>
      <c r="CW2" s="426"/>
      <c r="CX2" s="385"/>
      <c r="CY2" s="385"/>
      <c r="CZ2" s="385"/>
      <c r="DA2" s="385"/>
      <c r="DB2" s="385"/>
      <c r="DC2" s="384" t="s">
        <v>125</v>
      </c>
      <c r="DD2" s="427"/>
    </row>
    <row r="3" spans="1:108" s="412" customFormat="1" ht="12" customHeight="1" x14ac:dyDescent="0.2">
      <c r="A3" s="797" t="s">
        <v>276</v>
      </c>
      <c r="B3" s="419"/>
      <c r="C3" s="786">
        <v>2549</v>
      </c>
      <c r="D3" s="820"/>
      <c r="E3" s="820"/>
      <c r="F3" s="820"/>
      <c r="G3" s="820"/>
      <c r="H3" s="820"/>
      <c r="I3" s="820"/>
      <c r="J3" s="786">
        <v>2551</v>
      </c>
      <c r="K3" s="820"/>
      <c r="L3" s="820"/>
      <c r="M3" s="820"/>
      <c r="N3" s="820"/>
      <c r="O3" s="820"/>
      <c r="P3" s="820"/>
      <c r="Q3" s="786">
        <v>2553</v>
      </c>
      <c r="R3" s="825"/>
      <c r="S3" s="825"/>
      <c r="T3" s="825"/>
      <c r="U3" s="825"/>
      <c r="V3" s="825"/>
      <c r="W3" s="825"/>
      <c r="X3" s="786">
        <v>2554</v>
      </c>
      <c r="Y3" s="820"/>
      <c r="Z3" s="820"/>
      <c r="AA3" s="820"/>
      <c r="AB3" s="820"/>
      <c r="AC3" s="820"/>
      <c r="AD3" s="820"/>
      <c r="AE3" s="786">
        <v>2555</v>
      </c>
      <c r="AF3" s="820"/>
      <c r="AG3" s="820"/>
      <c r="AH3" s="820"/>
      <c r="AI3" s="820"/>
      <c r="AJ3" s="820"/>
      <c r="AK3" s="820"/>
      <c r="AL3" s="786">
        <v>2556</v>
      </c>
      <c r="AM3" s="820"/>
      <c r="AN3" s="820"/>
      <c r="AO3" s="820"/>
      <c r="AP3" s="820"/>
      <c r="AQ3" s="820"/>
      <c r="AR3" s="820"/>
      <c r="AS3" s="786">
        <v>2557</v>
      </c>
      <c r="AT3" s="820"/>
      <c r="AU3" s="820"/>
      <c r="AV3" s="820"/>
      <c r="AW3" s="820"/>
      <c r="AX3" s="820"/>
      <c r="AY3" s="820"/>
      <c r="AZ3" s="786">
        <v>2558</v>
      </c>
      <c r="BA3" s="820"/>
      <c r="BB3" s="820"/>
      <c r="BC3" s="820"/>
      <c r="BD3" s="820"/>
      <c r="BE3" s="820"/>
      <c r="BF3" s="820"/>
      <c r="BG3" s="786">
        <v>2559</v>
      </c>
      <c r="BH3" s="820"/>
      <c r="BI3" s="820"/>
      <c r="BJ3" s="820"/>
      <c r="BK3" s="820"/>
      <c r="BL3" s="820"/>
      <c r="BM3" s="820"/>
      <c r="BN3" s="786">
        <v>2560</v>
      </c>
      <c r="BO3" s="820"/>
      <c r="BP3" s="820"/>
      <c r="BQ3" s="820"/>
      <c r="BR3" s="820"/>
      <c r="BS3" s="820"/>
      <c r="BT3" s="820"/>
      <c r="BU3" s="786">
        <v>2561</v>
      </c>
      <c r="BV3" s="820"/>
      <c r="BW3" s="820"/>
      <c r="BX3" s="820"/>
      <c r="BY3" s="820"/>
      <c r="BZ3" s="820"/>
      <c r="CA3" s="820"/>
      <c r="CB3" s="786">
        <v>2562</v>
      </c>
      <c r="CC3" s="820"/>
      <c r="CD3" s="820"/>
      <c r="CE3" s="820"/>
      <c r="CF3" s="820"/>
      <c r="CG3" s="820"/>
      <c r="CH3" s="820"/>
      <c r="CI3" s="786">
        <v>2563</v>
      </c>
      <c r="CJ3" s="820"/>
      <c r="CK3" s="820"/>
      <c r="CL3" s="820"/>
      <c r="CM3" s="820"/>
      <c r="CN3" s="820"/>
      <c r="CO3" s="820"/>
      <c r="CP3" s="786">
        <v>2564</v>
      </c>
      <c r="CQ3" s="820"/>
      <c r="CR3" s="820"/>
      <c r="CS3" s="820"/>
      <c r="CT3" s="820"/>
      <c r="CU3" s="820"/>
      <c r="CV3" s="820"/>
      <c r="CW3" s="786">
        <v>2565</v>
      </c>
      <c r="CX3" s="820"/>
      <c r="CY3" s="820"/>
      <c r="CZ3" s="820"/>
      <c r="DA3" s="820"/>
      <c r="DB3" s="820"/>
      <c r="DC3" s="820"/>
      <c r="DD3" s="411"/>
    </row>
    <row r="4" spans="1:108" s="412" customFormat="1" ht="12" customHeight="1" x14ac:dyDescent="0.2">
      <c r="A4" s="823"/>
      <c r="B4" s="428" t="s">
        <v>316</v>
      </c>
      <c r="C4" s="802" t="s">
        <v>483</v>
      </c>
      <c r="D4" s="821" t="s">
        <v>167</v>
      </c>
      <c r="E4" s="821"/>
      <c r="F4" s="821" t="s">
        <v>168</v>
      </c>
      <c r="G4" s="821"/>
      <c r="H4" s="767" t="s">
        <v>124</v>
      </c>
      <c r="I4" s="822"/>
      <c r="J4" s="802" t="s">
        <v>483</v>
      </c>
      <c r="K4" s="821" t="s">
        <v>167</v>
      </c>
      <c r="L4" s="821"/>
      <c r="M4" s="821" t="s">
        <v>168</v>
      </c>
      <c r="N4" s="821"/>
      <c r="O4" s="767" t="s">
        <v>124</v>
      </c>
      <c r="P4" s="822"/>
      <c r="Q4" s="802" t="s">
        <v>483</v>
      </c>
      <c r="R4" s="821" t="s">
        <v>167</v>
      </c>
      <c r="S4" s="821"/>
      <c r="T4" s="821" t="s">
        <v>168</v>
      </c>
      <c r="U4" s="821"/>
      <c r="V4" s="767" t="s">
        <v>124</v>
      </c>
      <c r="W4" s="822"/>
      <c r="X4" s="802" t="s">
        <v>483</v>
      </c>
      <c r="Y4" s="821" t="s">
        <v>167</v>
      </c>
      <c r="Z4" s="821"/>
      <c r="AA4" s="821" t="s">
        <v>168</v>
      </c>
      <c r="AB4" s="821"/>
      <c r="AC4" s="767" t="s">
        <v>124</v>
      </c>
      <c r="AD4" s="822"/>
      <c r="AE4" s="802" t="s">
        <v>483</v>
      </c>
      <c r="AF4" s="821" t="s">
        <v>167</v>
      </c>
      <c r="AG4" s="821"/>
      <c r="AH4" s="821" t="s">
        <v>168</v>
      </c>
      <c r="AI4" s="821"/>
      <c r="AJ4" s="767" t="s">
        <v>124</v>
      </c>
      <c r="AK4" s="822"/>
      <c r="AL4" s="802" t="s">
        <v>483</v>
      </c>
      <c r="AM4" s="821" t="s">
        <v>167</v>
      </c>
      <c r="AN4" s="821"/>
      <c r="AO4" s="821" t="s">
        <v>168</v>
      </c>
      <c r="AP4" s="821"/>
      <c r="AQ4" s="767" t="s">
        <v>124</v>
      </c>
      <c r="AR4" s="822"/>
      <c r="AS4" s="802" t="s">
        <v>483</v>
      </c>
      <c r="AT4" s="821" t="s">
        <v>167</v>
      </c>
      <c r="AU4" s="821"/>
      <c r="AV4" s="821" t="s">
        <v>168</v>
      </c>
      <c r="AW4" s="821"/>
      <c r="AX4" s="767" t="s">
        <v>124</v>
      </c>
      <c r="AY4" s="822"/>
      <c r="AZ4" s="802" t="s">
        <v>483</v>
      </c>
      <c r="BA4" s="821" t="s">
        <v>167</v>
      </c>
      <c r="BB4" s="821"/>
      <c r="BC4" s="821" t="s">
        <v>168</v>
      </c>
      <c r="BD4" s="821"/>
      <c r="BE4" s="767" t="s">
        <v>124</v>
      </c>
      <c r="BF4" s="822"/>
      <c r="BG4" s="802" t="s">
        <v>483</v>
      </c>
      <c r="BH4" s="821" t="s">
        <v>167</v>
      </c>
      <c r="BI4" s="821"/>
      <c r="BJ4" s="821" t="s">
        <v>168</v>
      </c>
      <c r="BK4" s="821"/>
      <c r="BL4" s="767" t="s">
        <v>124</v>
      </c>
      <c r="BM4" s="822"/>
      <c r="BN4" s="802" t="s">
        <v>483</v>
      </c>
      <c r="BO4" s="821" t="s">
        <v>167</v>
      </c>
      <c r="BP4" s="821"/>
      <c r="BQ4" s="821" t="s">
        <v>168</v>
      </c>
      <c r="BR4" s="821"/>
      <c r="BS4" s="767" t="s">
        <v>124</v>
      </c>
      <c r="BT4" s="822"/>
      <c r="BU4" s="802" t="s">
        <v>483</v>
      </c>
      <c r="BV4" s="821" t="s">
        <v>167</v>
      </c>
      <c r="BW4" s="821"/>
      <c r="BX4" s="821" t="s">
        <v>168</v>
      </c>
      <c r="BY4" s="821"/>
      <c r="BZ4" s="767" t="s">
        <v>124</v>
      </c>
      <c r="CA4" s="822"/>
      <c r="CB4" s="802" t="s">
        <v>483</v>
      </c>
      <c r="CC4" s="821" t="s">
        <v>167</v>
      </c>
      <c r="CD4" s="821"/>
      <c r="CE4" s="821" t="s">
        <v>168</v>
      </c>
      <c r="CF4" s="821"/>
      <c r="CG4" s="767" t="s">
        <v>124</v>
      </c>
      <c r="CH4" s="822"/>
      <c r="CI4" s="802" t="s">
        <v>483</v>
      </c>
      <c r="CJ4" s="821" t="s">
        <v>167</v>
      </c>
      <c r="CK4" s="821"/>
      <c r="CL4" s="821" t="s">
        <v>168</v>
      </c>
      <c r="CM4" s="821"/>
      <c r="CN4" s="767" t="s">
        <v>124</v>
      </c>
      <c r="CO4" s="822"/>
      <c r="CP4" s="810" t="s">
        <v>483</v>
      </c>
      <c r="CQ4" s="821" t="s">
        <v>167</v>
      </c>
      <c r="CR4" s="821"/>
      <c r="CS4" s="821" t="s">
        <v>168</v>
      </c>
      <c r="CT4" s="821"/>
      <c r="CU4" s="767" t="s">
        <v>124</v>
      </c>
      <c r="CV4" s="822"/>
      <c r="CW4" s="810" t="s">
        <v>483</v>
      </c>
      <c r="CX4" s="821" t="s">
        <v>167</v>
      </c>
      <c r="CY4" s="821"/>
      <c r="CZ4" s="821" t="s">
        <v>168</v>
      </c>
      <c r="DA4" s="821"/>
      <c r="DB4" s="767" t="s">
        <v>124</v>
      </c>
      <c r="DC4" s="822"/>
      <c r="DD4" s="411"/>
    </row>
    <row r="5" spans="1:108" s="412" customFormat="1" ht="12" customHeight="1" x14ac:dyDescent="0.2">
      <c r="A5" s="824"/>
      <c r="B5" s="431"/>
      <c r="C5" s="815"/>
      <c r="D5" s="388" t="s">
        <v>36</v>
      </c>
      <c r="E5" s="432" t="s">
        <v>42</v>
      </c>
      <c r="F5" s="388" t="s">
        <v>36</v>
      </c>
      <c r="G5" s="432" t="s">
        <v>42</v>
      </c>
      <c r="H5" s="388" t="s">
        <v>36</v>
      </c>
      <c r="I5" s="388" t="s">
        <v>42</v>
      </c>
      <c r="J5" s="815"/>
      <c r="K5" s="388" t="s">
        <v>36</v>
      </c>
      <c r="L5" s="432" t="s">
        <v>153</v>
      </c>
      <c r="M5" s="388" t="s">
        <v>36</v>
      </c>
      <c r="N5" s="432" t="s">
        <v>153</v>
      </c>
      <c r="O5" s="388" t="s">
        <v>36</v>
      </c>
      <c r="P5" s="388" t="s">
        <v>42</v>
      </c>
      <c r="Q5" s="815"/>
      <c r="R5" s="388" t="s">
        <v>36</v>
      </c>
      <c r="S5" s="432" t="s">
        <v>153</v>
      </c>
      <c r="T5" s="388" t="s">
        <v>36</v>
      </c>
      <c r="U5" s="432" t="s">
        <v>153</v>
      </c>
      <c r="V5" s="388" t="s">
        <v>36</v>
      </c>
      <c r="W5" s="388" t="s">
        <v>42</v>
      </c>
      <c r="X5" s="815"/>
      <c r="Y5" s="388" t="s">
        <v>36</v>
      </c>
      <c r="Z5" s="432" t="s">
        <v>153</v>
      </c>
      <c r="AA5" s="388" t="s">
        <v>36</v>
      </c>
      <c r="AB5" s="432" t="s">
        <v>153</v>
      </c>
      <c r="AC5" s="388" t="s">
        <v>36</v>
      </c>
      <c r="AD5" s="388" t="s">
        <v>42</v>
      </c>
      <c r="AE5" s="815"/>
      <c r="AF5" s="388" t="s">
        <v>36</v>
      </c>
      <c r="AG5" s="432" t="s">
        <v>153</v>
      </c>
      <c r="AH5" s="388" t="s">
        <v>36</v>
      </c>
      <c r="AI5" s="432" t="s">
        <v>153</v>
      </c>
      <c r="AJ5" s="388" t="s">
        <v>36</v>
      </c>
      <c r="AK5" s="388" t="s">
        <v>42</v>
      </c>
      <c r="AL5" s="815"/>
      <c r="AM5" s="388" t="s">
        <v>36</v>
      </c>
      <c r="AN5" s="432" t="s">
        <v>153</v>
      </c>
      <c r="AO5" s="388" t="s">
        <v>36</v>
      </c>
      <c r="AP5" s="432" t="s">
        <v>153</v>
      </c>
      <c r="AQ5" s="388" t="s">
        <v>36</v>
      </c>
      <c r="AR5" s="388" t="s">
        <v>42</v>
      </c>
      <c r="AS5" s="815"/>
      <c r="AT5" s="388" t="s">
        <v>36</v>
      </c>
      <c r="AU5" s="432" t="s">
        <v>153</v>
      </c>
      <c r="AV5" s="388" t="s">
        <v>36</v>
      </c>
      <c r="AW5" s="432" t="s">
        <v>153</v>
      </c>
      <c r="AX5" s="388" t="s">
        <v>36</v>
      </c>
      <c r="AY5" s="388" t="s">
        <v>42</v>
      </c>
      <c r="AZ5" s="815"/>
      <c r="BA5" s="388" t="s">
        <v>36</v>
      </c>
      <c r="BB5" s="432" t="s">
        <v>153</v>
      </c>
      <c r="BC5" s="388" t="s">
        <v>36</v>
      </c>
      <c r="BD5" s="432" t="s">
        <v>153</v>
      </c>
      <c r="BE5" s="388" t="s">
        <v>36</v>
      </c>
      <c r="BF5" s="388" t="s">
        <v>42</v>
      </c>
      <c r="BG5" s="815"/>
      <c r="BH5" s="388" t="s">
        <v>36</v>
      </c>
      <c r="BI5" s="432" t="s">
        <v>153</v>
      </c>
      <c r="BJ5" s="388" t="s">
        <v>36</v>
      </c>
      <c r="BK5" s="432" t="s">
        <v>153</v>
      </c>
      <c r="BL5" s="388" t="s">
        <v>36</v>
      </c>
      <c r="BM5" s="388" t="s">
        <v>42</v>
      </c>
      <c r="BN5" s="815"/>
      <c r="BO5" s="388" t="s">
        <v>36</v>
      </c>
      <c r="BP5" s="432" t="s">
        <v>153</v>
      </c>
      <c r="BQ5" s="388" t="s">
        <v>36</v>
      </c>
      <c r="BR5" s="432" t="s">
        <v>153</v>
      </c>
      <c r="BS5" s="388" t="s">
        <v>36</v>
      </c>
      <c r="BT5" s="388" t="s">
        <v>42</v>
      </c>
      <c r="BU5" s="815"/>
      <c r="BV5" s="388" t="s">
        <v>36</v>
      </c>
      <c r="BW5" s="432" t="s">
        <v>153</v>
      </c>
      <c r="BX5" s="388" t="s">
        <v>36</v>
      </c>
      <c r="BY5" s="432" t="s">
        <v>153</v>
      </c>
      <c r="BZ5" s="388" t="s">
        <v>36</v>
      </c>
      <c r="CA5" s="388" t="s">
        <v>42</v>
      </c>
      <c r="CB5" s="815"/>
      <c r="CC5" s="388" t="s">
        <v>36</v>
      </c>
      <c r="CD5" s="432" t="s">
        <v>153</v>
      </c>
      <c r="CE5" s="388" t="s">
        <v>36</v>
      </c>
      <c r="CF5" s="432" t="s">
        <v>153</v>
      </c>
      <c r="CG5" s="388" t="s">
        <v>36</v>
      </c>
      <c r="CH5" s="388" t="s">
        <v>42</v>
      </c>
      <c r="CI5" s="815"/>
      <c r="CJ5" s="388" t="s">
        <v>36</v>
      </c>
      <c r="CK5" s="432" t="s">
        <v>153</v>
      </c>
      <c r="CL5" s="388" t="s">
        <v>36</v>
      </c>
      <c r="CM5" s="432" t="s">
        <v>153</v>
      </c>
      <c r="CN5" s="388" t="s">
        <v>36</v>
      </c>
      <c r="CO5" s="388" t="s">
        <v>42</v>
      </c>
      <c r="CP5" s="811"/>
      <c r="CQ5" s="388" t="s">
        <v>36</v>
      </c>
      <c r="CR5" s="432" t="s">
        <v>153</v>
      </c>
      <c r="CS5" s="388" t="s">
        <v>36</v>
      </c>
      <c r="CT5" s="432" t="s">
        <v>153</v>
      </c>
      <c r="CU5" s="388" t="s">
        <v>36</v>
      </c>
      <c r="CV5" s="388" t="s">
        <v>42</v>
      </c>
      <c r="CW5" s="811"/>
      <c r="CX5" s="388" t="s">
        <v>36</v>
      </c>
      <c r="CY5" s="432" t="s">
        <v>153</v>
      </c>
      <c r="CZ5" s="388" t="s">
        <v>36</v>
      </c>
      <c r="DA5" s="432" t="s">
        <v>153</v>
      </c>
      <c r="DB5" s="388" t="s">
        <v>36</v>
      </c>
      <c r="DC5" s="388" t="s">
        <v>42</v>
      </c>
      <c r="DD5" s="411"/>
    </row>
    <row r="6" spans="1:108" s="412" customFormat="1" ht="12" customHeight="1" x14ac:dyDescent="0.2">
      <c r="A6" s="433" t="s">
        <v>164</v>
      </c>
      <c r="B6" s="434" t="s">
        <v>2</v>
      </c>
      <c r="C6" s="435">
        <f>SUM(C7:C16)</f>
        <v>16505</v>
      </c>
      <c r="D6" s="435">
        <f>SUM(D7:D15)</f>
        <v>11152</v>
      </c>
      <c r="E6" s="122">
        <f t="shared" ref="E6" si="0">D6/C6*100</f>
        <v>67.567403817025138</v>
      </c>
      <c r="F6" s="435">
        <f>SUM(F7:F15)</f>
        <v>4683</v>
      </c>
      <c r="G6" s="122">
        <f t="shared" ref="G6:G15" si="1">F6/C6*100</f>
        <v>28.373220236292035</v>
      </c>
      <c r="H6" s="435">
        <f>SUM(H7:H15)</f>
        <v>670</v>
      </c>
      <c r="I6" s="122">
        <f>H6/C6*100</f>
        <v>4.0593759466828239</v>
      </c>
      <c r="J6" s="435">
        <f>SUM(J7:J16)</f>
        <v>12959</v>
      </c>
      <c r="K6" s="435">
        <f>SUM(K7:K16)</f>
        <v>8090</v>
      </c>
      <c r="L6" s="122">
        <f t="shared" ref="L6" si="2">K6/J6*100</f>
        <v>62.427656454973381</v>
      </c>
      <c r="M6" s="435">
        <f>SUM(M7:M16)</f>
        <v>3988</v>
      </c>
      <c r="N6" s="122">
        <f t="shared" ref="N6:N15" si="3">M6/J6*100</f>
        <v>30.773979473724822</v>
      </c>
      <c r="O6" s="435">
        <f>SUM(O7:O16)</f>
        <v>881</v>
      </c>
      <c r="P6" s="122">
        <f>O6/J6*100</f>
        <v>6.7983640713017977</v>
      </c>
      <c r="Q6" s="435">
        <f>SUM(Q7:Q16)</f>
        <v>10550</v>
      </c>
      <c r="R6" s="435">
        <f>SUM(R7:R16)</f>
        <v>4125</v>
      </c>
      <c r="S6" s="122">
        <f t="shared" ref="S6:S14" si="4">R6/Q6*100</f>
        <v>39.099526066350712</v>
      </c>
      <c r="T6" s="435">
        <f>SUM(T7:T16)</f>
        <v>2422</v>
      </c>
      <c r="U6" s="122">
        <f t="shared" ref="U6:U14" si="5">T6/Q6*100</f>
        <v>22.957345971563981</v>
      </c>
      <c r="V6" s="435">
        <f>SUM(V7:V16)</f>
        <v>4003</v>
      </c>
      <c r="W6" s="122">
        <f>V6/Q6*100</f>
        <v>37.943127962085313</v>
      </c>
      <c r="X6" s="435">
        <f>SUM(X7:X16)</f>
        <v>6103</v>
      </c>
      <c r="Y6" s="435">
        <f>SUM(Y7:Y16)</f>
        <v>3072</v>
      </c>
      <c r="Z6" s="122">
        <f t="shared" ref="Z6:Z14" si="6">Y6/X6*100</f>
        <v>50.33590037686384</v>
      </c>
      <c r="AA6" s="435">
        <f>SUM(AA7:AA16)</f>
        <v>1047</v>
      </c>
      <c r="AB6" s="122">
        <f t="shared" ref="AB6:AB14" si="7">AA6/X6*100</f>
        <v>17.1554972964116</v>
      </c>
      <c r="AC6" s="435">
        <f>SUM(AC7:AC16)</f>
        <v>1984</v>
      </c>
      <c r="AD6" s="122">
        <f>AC6/X6*100</f>
        <v>32.508602326724564</v>
      </c>
      <c r="AE6" s="435">
        <f>SUM(AE7:AE16)</f>
        <v>4632</v>
      </c>
      <c r="AF6" s="435">
        <f>SUM(AF7:AF16)</f>
        <v>2050</v>
      </c>
      <c r="AG6" s="122">
        <f t="shared" ref="AG6:AG14" si="8">AF6/AE6*100</f>
        <v>44.2573402417962</v>
      </c>
      <c r="AH6" s="435">
        <f>SUM(AH7:AH16)</f>
        <v>955</v>
      </c>
      <c r="AI6" s="122">
        <f t="shared" ref="AI6:AI14" si="9">AH6/AE6*100</f>
        <v>20.617443868739205</v>
      </c>
      <c r="AJ6" s="435">
        <f>SUM(AJ7:AJ16)</f>
        <v>1627</v>
      </c>
      <c r="AK6" s="122">
        <f>AJ6/AE6*100</f>
        <v>35.125215889464592</v>
      </c>
      <c r="AL6" s="435">
        <f>SUM(AL7:AL16)</f>
        <v>7380</v>
      </c>
      <c r="AM6" s="435">
        <f>SUM(AM7:AM16)</f>
        <v>3328</v>
      </c>
      <c r="AN6" s="122">
        <f t="shared" ref="AN6:AN14" si="10">AM6/AL6*100</f>
        <v>45.094850948509482</v>
      </c>
      <c r="AO6" s="435">
        <f>SUM(AO7:AO16)</f>
        <v>1705</v>
      </c>
      <c r="AP6" s="122">
        <f t="shared" ref="AP6:AP14" si="11">AO6/AL6*100</f>
        <v>23.102981029810298</v>
      </c>
      <c r="AQ6" s="435">
        <f>SUM(AQ7:AQ16)</f>
        <v>2347</v>
      </c>
      <c r="AR6" s="122">
        <f>AQ6/AL6*100</f>
        <v>31.802168021680217</v>
      </c>
      <c r="AS6" s="435">
        <f>SUM(AS7:AS16)</f>
        <v>7069</v>
      </c>
      <c r="AT6" s="435">
        <f>SUM(AT7:AT16)</f>
        <v>2892</v>
      </c>
      <c r="AU6" s="122">
        <f t="shared" ref="AU6" si="12">AT6/AS6*100</f>
        <v>40.911019946244167</v>
      </c>
      <c r="AV6" s="435">
        <f>SUM(AV7:AV16)</f>
        <v>1804</v>
      </c>
      <c r="AW6" s="122">
        <f t="shared" ref="AW6:AW14" si="13">AV6/AS6*100</f>
        <v>25.519875512802376</v>
      </c>
      <c r="AX6" s="435">
        <f>SUM(AX7:AX16)</f>
        <v>2373</v>
      </c>
      <c r="AY6" s="122">
        <f>AX6/AS6*100</f>
        <v>33.569104540953461</v>
      </c>
      <c r="AZ6" s="435">
        <f>SUM(AZ7:AZ16)</f>
        <v>3856</v>
      </c>
      <c r="BA6" s="435">
        <f>SUM(BA7:BA16)</f>
        <v>1752</v>
      </c>
      <c r="BB6" s="122">
        <f t="shared" ref="BB6" si="14">BA6/AZ6*100</f>
        <v>45.435684647302907</v>
      </c>
      <c r="BC6" s="435">
        <f>SUM(BC7:BC16)</f>
        <v>1081</v>
      </c>
      <c r="BD6" s="122">
        <f t="shared" ref="BD6:BD14" si="15">BC6/AZ6*100</f>
        <v>28.034232365145229</v>
      </c>
      <c r="BE6" s="435">
        <f>SUM(BE7:BE16)</f>
        <v>1023</v>
      </c>
      <c r="BF6" s="122">
        <f>BE6/AZ6*100</f>
        <v>26.530082987551868</v>
      </c>
      <c r="BG6" s="435">
        <f>SUM(BG7:BG16)</f>
        <v>11134</v>
      </c>
      <c r="BH6" s="435">
        <f>SUM(BH7:BH16)</f>
        <v>5832</v>
      </c>
      <c r="BI6" s="122">
        <f t="shared" ref="BI6" si="16">BH6/BG6*100</f>
        <v>52.380097000179624</v>
      </c>
      <c r="BJ6" s="435">
        <f>SUM(BJ7:BJ16)</f>
        <v>1970</v>
      </c>
      <c r="BK6" s="122">
        <f t="shared" ref="BK6:BK14" si="17">BJ6/BG6*100</f>
        <v>17.693551284354232</v>
      </c>
      <c r="BL6" s="435">
        <f>SUM(BL7:BL16)</f>
        <v>3332</v>
      </c>
      <c r="BM6" s="122">
        <f>BL6/BG6*100</f>
        <v>29.926351715466136</v>
      </c>
      <c r="BN6" s="435">
        <f>SUM(BN7:BN16)</f>
        <v>11036</v>
      </c>
      <c r="BO6" s="435">
        <f>SUM(BO7:BO16)</f>
        <v>5150</v>
      </c>
      <c r="BP6" s="122">
        <f t="shared" ref="BP6" si="18">BO6/BN6*100</f>
        <v>46.665458499456328</v>
      </c>
      <c r="BQ6" s="435">
        <f>SUM(BQ7:BQ16)</f>
        <v>2531</v>
      </c>
      <c r="BR6" s="122">
        <f t="shared" ref="BR6:BR15" si="19">BQ6/BN6*100</f>
        <v>22.934034070315331</v>
      </c>
      <c r="BS6" s="435">
        <f>SUM(BS7:BS16)</f>
        <v>3355</v>
      </c>
      <c r="BT6" s="122">
        <f>BS6/BN6*100</f>
        <v>30.400507430228345</v>
      </c>
      <c r="BU6" s="435">
        <f>SUM(BU7:BU16)</f>
        <v>11006</v>
      </c>
      <c r="BV6" s="435">
        <f>SUM(BV7:BV16)</f>
        <v>4800</v>
      </c>
      <c r="BW6" s="122">
        <f t="shared" ref="BW6" si="20">BV6/BU6*100</f>
        <v>43.612574959113211</v>
      </c>
      <c r="BX6" s="435">
        <f>SUM(BX7:BX16)</f>
        <v>2720</v>
      </c>
      <c r="BY6" s="122">
        <f t="shared" ref="BY6:BY15" si="21">BX6/BU6*100</f>
        <v>24.713792476830822</v>
      </c>
      <c r="BZ6" s="435">
        <f>SUM(BZ7:BZ16)</f>
        <v>3486</v>
      </c>
      <c r="CA6" s="122">
        <f>BZ6/BU6*100</f>
        <v>31.673632564055971</v>
      </c>
      <c r="CB6" s="435">
        <f>SUM(CB7:CB16)</f>
        <v>18860</v>
      </c>
      <c r="CC6" s="435">
        <f>SUM(CC7:CC16)</f>
        <v>8152</v>
      </c>
      <c r="CD6" s="122">
        <f t="shared" ref="CD6" si="22">CC6/CB6*100</f>
        <v>43.223753976670203</v>
      </c>
      <c r="CE6" s="435">
        <f>SUM(CE7:CE16)</f>
        <v>4172</v>
      </c>
      <c r="CF6" s="122">
        <f t="shared" ref="CF6:CF11" si="23">CE6/CB6*100</f>
        <v>22.120890774125133</v>
      </c>
      <c r="CG6" s="435">
        <f>SUM(CG7:CG16)</f>
        <v>6536</v>
      </c>
      <c r="CH6" s="122">
        <f>CG6/CB6*100</f>
        <v>34.655355249204668</v>
      </c>
      <c r="CI6" s="435">
        <f>SUM(CI7:CI16)</f>
        <v>25558</v>
      </c>
      <c r="CJ6" s="435">
        <f>SUM(CJ7:CJ16)</f>
        <v>10244</v>
      </c>
      <c r="CK6" s="122">
        <f t="shared" ref="CK6" si="24">CJ6/CI6*100</f>
        <v>40.081383519837232</v>
      </c>
      <c r="CL6" s="435">
        <f>SUM(CL7:CL16)</f>
        <v>5826</v>
      </c>
      <c r="CM6" s="122">
        <f t="shared" ref="CM6:CM15" si="25">CL6/CI6*100</f>
        <v>22.795210892871118</v>
      </c>
      <c r="CN6" s="435">
        <f>SUM(CN7:CN16)</f>
        <v>9488</v>
      </c>
      <c r="CO6" s="122">
        <f>CN6/CI6*100</f>
        <v>37.12340558729165</v>
      </c>
      <c r="CP6" s="436">
        <f>SUM(CP7:CP18)</f>
        <v>27988</v>
      </c>
      <c r="CQ6" s="435">
        <f>SUM(CQ7:CQ18)</f>
        <v>11347</v>
      </c>
      <c r="CR6" s="122">
        <f t="shared" ref="CR6" si="26">CQ6/CP6*100</f>
        <v>40.54237530370159</v>
      </c>
      <c r="CS6" s="435">
        <f>SUM(CS7:CS18)</f>
        <v>6500</v>
      </c>
      <c r="CT6" s="122">
        <f t="shared" ref="CT6:CT15" si="27">CS6/CP6*100</f>
        <v>23.224238959554093</v>
      </c>
      <c r="CU6" s="435">
        <f>SUM(CU7:CU18)</f>
        <v>10141</v>
      </c>
      <c r="CV6" s="122">
        <f>CU6/CP6*100</f>
        <v>36.233385736744317</v>
      </c>
      <c r="CW6" s="436">
        <f>SUM(CW7:CW18)</f>
        <v>27923</v>
      </c>
      <c r="CX6" s="435">
        <f>SUM(CX7:CX18)</f>
        <v>13337</v>
      </c>
      <c r="CY6" s="122">
        <f t="shared" ref="CY6" si="28">CX6/CW6*100</f>
        <v>47.763492461411737</v>
      </c>
      <c r="CZ6" s="435">
        <f>SUM(CZ7:CZ18)</f>
        <v>10516</v>
      </c>
      <c r="DA6" s="122">
        <f t="shared" ref="DA6:DA16" si="29">CZ6/CW6*100</f>
        <v>37.660709809117932</v>
      </c>
      <c r="DB6" s="435">
        <f>SUM(DB7:DB18)</f>
        <v>4070</v>
      </c>
      <c r="DC6" s="122">
        <f>DB6/CW6*100</f>
        <v>14.575797729470331</v>
      </c>
      <c r="DD6" s="437"/>
    </row>
    <row r="7" spans="1:108" s="412" customFormat="1" ht="12" customHeight="1" x14ac:dyDescent="0.2">
      <c r="A7" s="438"/>
      <c r="B7" s="439" t="s">
        <v>470</v>
      </c>
      <c r="C7" s="440">
        <f t="shared" ref="C7:C31" si="30">D7+F7+H7</f>
        <v>8764</v>
      </c>
      <c r="D7" s="58">
        <v>6173</v>
      </c>
      <c r="E7" s="123">
        <f>D7/C7*100</f>
        <v>70.43587403012323</v>
      </c>
      <c r="F7" s="58">
        <v>2254</v>
      </c>
      <c r="G7" s="123">
        <f t="shared" si="1"/>
        <v>25.718849840255594</v>
      </c>
      <c r="H7" s="58">
        <v>337</v>
      </c>
      <c r="I7" s="123">
        <f t="shared" ref="I7:I15" si="31">H7/C7*100</f>
        <v>3.845276129621177</v>
      </c>
      <c r="J7" s="58">
        <f>K7+M7+O7</f>
        <v>6042</v>
      </c>
      <c r="K7" s="58">
        <v>3915</v>
      </c>
      <c r="L7" s="123">
        <f>K7/J7*100</f>
        <v>64.79642502482622</v>
      </c>
      <c r="M7" s="58">
        <v>1722</v>
      </c>
      <c r="N7" s="123">
        <f t="shared" si="3"/>
        <v>28.500496524329694</v>
      </c>
      <c r="O7" s="58">
        <v>405</v>
      </c>
      <c r="P7" s="123">
        <f t="shared" ref="P7:P15" si="32">O7/J7*100</f>
        <v>6.7030784508440906</v>
      </c>
      <c r="Q7" s="58">
        <f>R7+T7+V7</f>
        <v>4860</v>
      </c>
      <c r="R7" s="58">
        <v>1984</v>
      </c>
      <c r="S7" s="123">
        <f t="shared" si="4"/>
        <v>40.823045267489711</v>
      </c>
      <c r="T7" s="58">
        <v>949</v>
      </c>
      <c r="U7" s="123">
        <f t="shared" si="5"/>
        <v>19.526748971193417</v>
      </c>
      <c r="V7" s="440">
        <v>1927</v>
      </c>
      <c r="W7" s="123">
        <f t="shared" ref="W7:W14" si="33">V7/Q7*100</f>
        <v>39.650205761316869</v>
      </c>
      <c r="X7" s="58">
        <f t="shared" ref="X7:X18" si="34">Y7+AA7+AC7</f>
        <v>2694</v>
      </c>
      <c r="Y7" s="58">
        <v>1387</v>
      </c>
      <c r="Z7" s="123">
        <f t="shared" si="6"/>
        <v>51.484780994803273</v>
      </c>
      <c r="AA7" s="58">
        <v>394</v>
      </c>
      <c r="AB7" s="123">
        <f t="shared" si="7"/>
        <v>14.625092798812176</v>
      </c>
      <c r="AC7" s="440">
        <v>913</v>
      </c>
      <c r="AD7" s="123">
        <f t="shared" ref="AD7:AD14" si="35">AC7/X7*100</f>
        <v>33.890126206384558</v>
      </c>
      <c r="AE7" s="440">
        <f t="shared" ref="AE7:AE18" si="36">AF7+AH7+AJ7</f>
        <v>2079</v>
      </c>
      <c r="AF7" s="58">
        <v>968</v>
      </c>
      <c r="AG7" s="123">
        <f t="shared" si="8"/>
        <v>46.560846560846556</v>
      </c>
      <c r="AH7" s="58">
        <v>366</v>
      </c>
      <c r="AI7" s="123">
        <f t="shared" si="9"/>
        <v>17.604617604617605</v>
      </c>
      <c r="AJ7" s="440">
        <v>745</v>
      </c>
      <c r="AK7" s="123">
        <f t="shared" ref="AK7:AK14" si="37">AJ7/AE7*100</f>
        <v>35.834535834535835</v>
      </c>
      <c r="AL7" s="440">
        <f t="shared" ref="AL7:AL18" si="38">AM7+AO7+AQ7</f>
        <v>3212</v>
      </c>
      <c r="AM7" s="58">
        <v>1469</v>
      </c>
      <c r="AN7" s="123">
        <f t="shared" si="10"/>
        <v>45.734744707347446</v>
      </c>
      <c r="AO7" s="58">
        <v>674</v>
      </c>
      <c r="AP7" s="123">
        <f t="shared" si="11"/>
        <v>20.983810709838107</v>
      </c>
      <c r="AQ7" s="440">
        <v>1069</v>
      </c>
      <c r="AR7" s="123">
        <f t="shared" ref="AR7:AR14" si="39">AQ7/AL7*100</f>
        <v>33.281444582814444</v>
      </c>
      <c r="AS7" s="440">
        <f t="shared" ref="AS7:AS18" si="40">AT7+AV7+AX7</f>
        <v>3116</v>
      </c>
      <c r="AT7" s="58">
        <v>1445</v>
      </c>
      <c r="AU7" s="123">
        <f>AT7/AS7*100</f>
        <v>46.373555840821567</v>
      </c>
      <c r="AV7" s="58">
        <v>722</v>
      </c>
      <c r="AW7" s="123">
        <f t="shared" si="13"/>
        <v>23.170731707317074</v>
      </c>
      <c r="AX7" s="440">
        <v>949</v>
      </c>
      <c r="AY7" s="123">
        <f t="shared" ref="AY7:AY14" si="41">AX7/AS7*100</f>
        <v>30.455712451861359</v>
      </c>
      <c r="AZ7" s="440">
        <f t="shared" ref="AZ7:AZ18" si="42">BA7+BC7+BE7</f>
        <v>1389</v>
      </c>
      <c r="BA7" s="58">
        <v>704</v>
      </c>
      <c r="BB7" s="123">
        <f>BA7/AZ7*100</f>
        <v>50.683945284377252</v>
      </c>
      <c r="BC7" s="58">
        <v>337</v>
      </c>
      <c r="BD7" s="123">
        <f t="shared" si="15"/>
        <v>24.262059035277179</v>
      </c>
      <c r="BE7" s="440">
        <v>348</v>
      </c>
      <c r="BF7" s="123">
        <f t="shared" ref="BF7:BF14" si="43">BE7/AZ7*100</f>
        <v>25.053995680345569</v>
      </c>
      <c r="BG7" s="440">
        <f t="shared" ref="BG7:BG18" si="44">BH7+BJ7+BL7</f>
        <v>4978</v>
      </c>
      <c r="BH7" s="58">
        <v>2648</v>
      </c>
      <c r="BI7" s="123">
        <f>BH7/BG7*100</f>
        <v>53.194053836882283</v>
      </c>
      <c r="BJ7" s="58">
        <v>726</v>
      </c>
      <c r="BK7" s="123">
        <f t="shared" si="17"/>
        <v>14.584170349537967</v>
      </c>
      <c r="BL7" s="440">
        <v>1604</v>
      </c>
      <c r="BM7" s="123">
        <f t="shared" ref="BM7:BM14" si="45">BL7/BG7*100</f>
        <v>32.221775813579754</v>
      </c>
      <c r="BN7" s="440">
        <f t="shared" ref="BN7:BN28" si="46">BO7+BQ7+BS7</f>
        <v>5426</v>
      </c>
      <c r="BO7" s="58">
        <v>2492</v>
      </c>
      <c r="BP7" s="123">
        <f>BO7/BN7*100</f>
        <v>45.927018061186878</v>
      </c>
      <c r="BQ7" s="58">
        <v>1162</v>
      </c>
      <c r="BR7" s="123">
        <f t="shared" si="19"/>
        <v>21.41540729819388</v>
      </c>
      <c r="BS7" s="440">
        <v>1772</v>
      </c>
      <c r="BT7" s="123">
        <f t="shared" ref="BT7:BT15" si="47">BS7/BN7*100</f>
        <v>32.657574640619238</v>
      </c>
      <c r="BU7" s="440">
        <f t="shared" ref="BU7:BU29" si="48">BV7+BX7+BZ7</f>
        <v>4938</v>
      </c>
      <c r="BV7" s="58">
        <v>2175</v>
      </c>
      <c r="BW7" s="123">
        <f>BV7/BU7*100</f>
        <v>44.046172539489667</v>
      </c>
      <c r="BX7" s="58">
        <v>1145</v>
      </c>
      <c r="BY7" s="123">
        <f t="shared" si="21"/>
        <v>23.187525313892266</v>
      </c>
      <c r="BZ7" s="440">
        <v>1618</v>
      </c>
      <c r="CA7" s="123">
        <f t="shared" ref="CA7:CA15" si="49">BZ7/BU7*100</f>
        <v>32.766302146618067</v>
      </c>
      <c r="CB7" s="440">
        <f t="shared" ref="CB7:CB18" si="50">CC7+CE7+CG7</f>
        <v>7737</v>
      </c>
      <c r="CC7" s="58">
        <v>3507</v>
      </c>
      <c r="CD7" s="123">
        <f>CC7/CB7*100</f>
        <v>45.327646374563784</v>
      </c>
      <c r="CE7" s="58">
        <v>1462</v>
      </c>
      <c r="CF7" s="123">
        <f t="shared" si="23"/>
        <v>18.896213002455735</v>
      </c>
      <c r="CG7" s="440">
        <v>2768</v>
      </c>
      <c r="CH7" s="123">
        <f t="shared" ref="CH7:CH11" si="51">CG7/CB7*100</f>
        <v>35.776140622980485</v>
      </c>
      <c r="CI7" s="440">
        <f t="shared" ref="CI7:CI18" si="52">CJ7+CL7+CN7</f>
        <v>11429</v>
      </c>
      <c r="CJ7" s="58">
        <v>4632</v>
      </c>
      <c r="CK7" s="123">
        <f>CJ7/CI7*100</f>
        <v>40.528480181993174</v>
      </c>
      <c r="CL7" s="58">
        <v>2509</v>
      </c>
      <c r="CM7" s="123">
        <f t="shared" si="25"/>
        <v>21.952926765246303</v>
      </c>
      <c r="CN7" s="440">
        <v>4288</v>
      </c>
      <c r="CO7" s="123">
        <f t="shared" ref="CO7:CO15" si="53">CN7/CI7*100</f>
        <v>37.518593052760522</v>
      </c>
      <c r="CP7" s="441">
        <f>CQ7+CS7+CU7</f>
        <v>11676</v>
      </c>
      <c r="CQ7" s="58">
        <v>4761</v>
      </c>
      <c r="CR7" s="123">
        <f>CQ7/CP7*100</f>
        <v>40.775950668036998</v>
      </c>
      <c r="CS7" s="58">
        <v>2505</v>
      </c>
      <c r="CT7" s="123">
        <f t="shared" si="27"/>
        <v>21.45426515930113</v>
      </c>
      <c r="CU7" s="440">
        <v>4410</v>
      </c>
      <c r="CV7" s="123">
        <f t="shared" ref="CV7:CV16" si="54">CU7/CP7*100</f>
        <v>37.769784172661872</v>
      </c>
      <c r="CW7" s="441">
        <f>CX7+CZ7+DB7</f>
        <v>12230</v>
      </c>
      <c r="CX7" s="58">
        <v>6178</v>
      </c>
      <c r="CY7" s="123">
        <f>CX7/CW7*100</f>
        <v>50.515126737530657</v>
      </c>
      <c r="CZ7" s="58">
        <v>4602</v>
      </c>
      <c r="DA7" s="123">
        <f t="shared" si="29"/>
        <v>37.628781684382666</v>
      </c>
      <c r="DB7" s="440">
        <v>1450</v>
      </c>
      <c r="DC7" s="123">
        <f t="shared" ref="DC7:DC16" si="55">DB7/CW7*100</f>
        <v>11.856091578086673</v>
      </c>
      <c r="DD7" s="437"/>
    </row>
    <row r="8" spans="1:108" s="412" customFormat="1" ht="12" customHeight="1" x14ac:dyDescent="0.2">
      <c r="A8" s="438"/>
      <c r="B8" s="439" t="s">
        <v>471</v>
      </c>
      <c r="C8" s="440">
        <f t="shared" si="30"/>
        <v>5377</v>
      </c>
      <c r="D8" s="58">
        <v>3455</v>
      </c>
      <c r="E8" s="123">
        <f>D8/C8*100</f>
        <v>64.255160870373814</v>
      </c>
      <c r="F8" s="58">
        <v>1678</v>
      </c>
      <c r="G8" s="123">
        <f t="shared" si="1"/>
        <v>31.206992746884882</v>
      </c>
      <c r="H8" s="58">
        <v>244</v>
      </c>
      <c r="I8" s="123">
        <f t="shared" si="31"/>
        <v>4.5378463827413054</v>
      </c>
      <c r="J8" s="58">
        <f t="shared" ref="J8:J18" si="56">K8+M8+O8</f>
        <v>5158</v>
      </c>
      <c r="K8" s="58">
        <v>3180</v>
      </c>
      <c r="L8" s="123">
        <f>K8/J8*100</f>
        <v>61.651803024428077</v>
      </c>
      <c r="M8" s="58">
        <v>1694</v>
      </c>
      <c r="N8" s="123">
        <f t="shared" si="3"/>
        <v>32.842186894145023</v>
      </c>
      <c r="O8" s="58">
        <v>284</v>
      </c>
      <c r="P8" s="123">
        <f t="shared" si="32"/>
        <v>5.5060100814269095</v>
      </c>
      <c r="Q8" s="58">
        <f t="shared" ref="Q8:Q18" si="57">R8+T8+V8</f>
        <v>4225</v>
      </c>
      <c r="R8" s="58">
        <v>1569</v>
      </c>
      <c r="S8" s="123">
        <f t="shared" si="4"/>
        <v>37.136094674556212</v>
      </c>
      <c r="T8" s="58">
        <v>1044</v>
      </c>
      <c r="U8" s="123">
        <f t="shared" si="5"/>
        <v>24.710059171597635</v>
      </c>
      <c r="V8" s="440">
        <v>1612</v>
      </c>
      <c r="W8" s="123">
        <f t="shared" si="33"/>
        <v>38.153846153846153</v>
      </c>
      <c r="X8" s="58">
        <f t="shared" si="34"/>
        <v>2439</v>
      </c>
      <c r="Y8" s="58">
        <v>1178</v>
      </c>
      <c r="Z8" s="123">
        <f t="shared" si="6"/>
        <v>48.298482984829846</v>
      </c>
      <c r="AA8" s="58">
        <v>446</v>
      </c>
      <c r="AB8" s="123">
        <f t="shared" si="7"/>
        <v>18.286182861828618</v>
      </c>
      <c r="AC8" s="440">
        <v>815</v>
      </c>
      <c r="AD8" s="123">
        <f t="shared" si="35"/>
        <v>33.415334153341533</v>
      </c>
      <c r="AE8" s="440">
        <f t="shared" si="36"/>
        <v>1719</v>
      </c>
      <c r="AF8" s="58">
        <v>678</v>
      </c>
      <c r="AG8" s="123">
        <f t="shared" si="8"/>
        <v>39.441535776614309</v>
      </c>
      <c r="AH8" s="58">
        <v>359</v>
      </c>
      <c r="AI8" s="123">
        <f t="shared" si="9"/>
        <v>20.884235020360677</v>
      </c>
      <c r="AJ8" s="440">
        <v>682</v>
      </c>
      <c r="AK8" s="123">
        <f t="shared" si="37"/>
        <v>39.674229203025014</v>
      </c>
      <c r="AL8" s="440">
        <f t="shared" si="38"/>
        <v>2821</v>
      </c>
      <c r="AM8" s="58">
        <v>1173</v>
      </c>
      <c r="AN8" s="123">
        <f t="shared" si="10"/>
        <v>41.580999645515774</v>
      </c>
      <c r="AO8" s="58">
        <v>683</v>
      </c>
      <c r="AP8" s="123">
        <f t="shared" si="11"/>
        <v>24.211272598369373</v>
      </c>
      <c r="AQ8" s="440">
        <v>965</v>
      </c>
      <c r="AR8" s="123">
        <f t="shared" si="39"/>
        <v>34.207727756114856</v>
      </c>
      <c r="AS8" s="440">
        <f t="shared" si="40"/>
        <v>2903</v>
      </c>
      <c r="AT8" s="58">
        <v>1130</v>
      </c>
      <c r="AU8" s="123">
        <f>AT8/AS8*100</f>
        <v>38.925249741646574</v>
      </c>
      <c r="AV8" s="58">
        <v>796</v>
      </c>
      <c r="AW8" s="123">
        <f t="shared" si="13"/>
        <v>27.419910437478475</v>
      </c>
      <c r="AX8" s="440">
        <v>977</v>
      </c>
      <c r="AY8" s="123">
        <f t="shared" si="41"/>
        <v>33.654839820874955</v>
      </c>
      <c r="AZ8" s="440">
        <f t="shared" si="42"/>
        <v>1778</v>
      </c>
      <c r="BA8" s="58">
        <v>786</v>
      </c>
      <c r="BB8" s="123">
        <f>BA8/AZ8*100</f>
        <v>44.206974128233973</v>
      </c>
      <c r="BC8" s="58">
        <v>527</v>
      </c>
      <c r="BD8" s="123">
        <f t="shared" si="15"/>
        <v>29.640044994375703</v>
      </c>
      <c r="BE8" s="440">
        <v>465</v>
      </c>
      <c r="BF8" s="123">
        <f t="shared" si="43"/>
        <v>26.152980877390323</v>
      </c>
      <c r="BG8" s="440">
        <f t="shared" si="44"/>
        <v>4070</v>
      </c>
      <c r="BH8" s="58">
        <v>2069</v>
      </c>
      <c r="BI8" s="123">
        <f>BH8/BG8*100</f>
        <v>50.835380835380839</v>
      </c>
      <c r="BJ8" s="58">
        <v>840</v>
      </c>
      <c r="BK8" s="123">
        <f t="shared" si="17"/>
        <v>20.638820638820636</v>
      </c>
      <c r="BL8" s="440">
        <v>1161</v>
      </c>
      <c r="BM8" s="123">
        <f t="shared" si="45"/>
        <v>28.525798525798525</v>
      </c>
      <c r="BN8" s="440">
        <f t="shared" si="46"/>
        <v>3886</v>
      </c>
      <c r="BO8" s="58">
        <v>1825</v>
      </c>
      <c r="BP8" s="123">
        <f>BO8/BN8*100</f>
        <v>46.963458569222851</v>
      </c>
      <c r="BQ8" s="58">
        <v>987</v>
      </c>
      <c r="BR8" s="123">
        <f t="shared" si="19"/>
        <v>25.398867730313945</v>
      </c>
      <c r="BS8" s="440">
        <v>1074</v>
      </c>
      <c r="BT8" s="123">
        <f t="shared" si="47"/>
        <v>27.6376737004632</v>
      </c>
      <c r="BU8" s="440">
        <f t="shared" si="48"/>
        <v>4078</v>
      </c>
      <c r="BV8" s="58">
        <v>1740</v>
      </c>
      <c r="BW8" s="123">
        <f>BV8/BU8*100</f>
        <v>42.667974497302602</v>
      </c>
      <c r="BX8" s="58">
        <v>1173</v>
      </c>
      <c r="BY8" s="123">
        <f t="shared" si="21"/>
        <v>28.764100049043652</v>
      </c>
      <c r="BZ8" s="440">
        <v>1165</v>
      </c>
      <c r="CA8" s="123">
        <f t="shared" si="49"/>
        <v>28.567925453653753</v>
      </c>
      <c r="CB8" s="440">
        <f t="shared" si="50"/>
        <v>6987</v>
      </c>
      <c r="CC8" s="58">
        <v>2925</v>
      </c>
      <c r="CD8" s="123">
        <f>CC8/CB8*100</f>
        <v>41.863460712752257</v>
      </c>
      <c r="CE8" s="58">
        <v>1730</v>
      </c>
      <c r="CF8" s="123">
        <f t="shared" si="23"/>
        <v>24.7602690711321</v>
      </c>
      <c r="CG8" s="440">
        <v>2332</v>
      </c>
      <c r="CH8" s="123">
        <f t="shared" si="51"/>
        <v>33.376270216115643</v>
      </c>
      <c r="CI8" s="440">
        <f t="shared" si="52"/>
        <v>9194</v>
      </c>
      <c r="CJ8" s="58">
        <v>3589</v>
      </c>
      <c r="CK8" s="123">
        <f>CJ8/CI8*100</f>
        <v>39.036328040026106</v>
      </c>
      <c r="CL8" s="58">
        <v>2463</v>
      </c>
      <c r="CM8" s="123">
        <f t="shared" si="25"/>
        <v>26.789210354579073</v>
      </c>
      <c r="CN8" s="440">
        <v>3142</v>
      </c>
      <c r="CO8" s="123">
        <f t="shared" si="53"/>
        <v>34.174461605394825</v>
      </c>
      <c r="CP8" s="441">
        <f t="shared" ref="CP8:CP18" si="58">CQ8+CS8+CU8</f>
        <v>10399</v>
      </c>
      <c r="CQ8" s="58">
        <v>4364</v>
      </c>
      <c r="CR8" s="123">
        <f>CQ8/CP8*100</f>
        <v>41.965573612847393</v>
      </c>
      <c r="CS8" s="58">
        <v>2556</v>
      </c>
      <c r="CT8" s="123">
        <f t="shared" si="27"/>
        <v>24.579286469852871</v>
      </c>
      <c r="CU8" s="440">
        <v>3479</v>
      </c>
      <c r="CV8" s="123">
        <f t="shared" si="54"/>
        <v>33.455139917299739</v>
      </c>
      <c r="CW8" s="441">
        <f t="shared" ref="CW8:CW18" si="59">CX8+CZ8+DB8</f>
        <v>9279</v>
      </c>
      <c r="CX8" s="58">
        <v>4114</v>
      </c>
      <c r="CY8" s="123">
        <f>CX8/CW8*100</f>
        <v>44.336674210583041</v>
      </c>
      <c r="CZ8" s="58">
        <v>3988</v>
      </c>
      <c r="DA8" s="123">
        <f t="shared" si="29"/>
        <v>42.978769263929301</v>
      </c>
      <c r="DB8" s="440">
        <v>1177</v>
      </c>
      <c r="DC8" s="123">
        <f t="shared" si="55"/>
        <v>12.684556525487661</v>
      </c>
      <c r="DD8" s="437"/>
    </row>
    <row r="9" spans="1:108" s="412" customFormat="1" ht="12" customHeight="1" x14ac:dyDescent="0.2">
      <c r="A9" s="438"/>
      <c r="B9" s="439" t="s">
        <v>472</v>
      </c>
      <c r="C9" s="440">
        <f t="shared" si="30"/>
        <v>333</v>
      </c>
      <c r="D9" s="58">
        <v>239</v>
      </c>
      <c r="E9" s="123">
        <f t="shared" ref="E9:E15" si="60">D9/C9*100</f>
        <v>71.771771771771782</v>
      </c>
      <c r="F9" s="58">
        <v>76</v>
      </c>
      <c r="G9" s="123">
        <f t="shared" si="1"/>
        <v>22.822822822822822</v>
      </c>
      <c r="H9" s="58">
        <v>18</v>
      </c>
      <c r="I9" s="123">
        <f t="shared" si="31"/>
        <v>5.4054054054054053</v>
      </c>
      <c r="J9" s="58">
        <f t="shared" si="56"/>
        <v>233</v>
      </c>
      <c r="K9" s="58">
        <v>119</v>
      </c>
      <c r="L9" s="123">
        <f t="shared" ref="L9:L15" si="61">K9/J9*100</f>
        <v>51.072961373390555</v>
      </c>
      <c r="M9" s="58">
        <v>27</v>
      </c>
      <c r="N9" s="123">
        <f t="shared" si="3"/>
        <v>11.587982832618025</v>
      </c>
      <c r="O9" s="58">
        <v>87</v>
      </c>
      <c r="P9" s="123">
        <f t="shared" si="32"/>
        <v>37.339055793991413</v>
      </c>
      <c r="Q9" s="58">
        <f t="shared" si="57"/>
        <v>255</v>
      </c>
      <c r="R9" s="58">
        <v>128</v>
      </c>
      <c r="S9" s="123">
        <f t="shared" si="4"/>
        <v>50.196078431372548</v>
      </c>
      <c r="T9" s="58">
        <v>66</v>
      </c>
      <c r="U9" s="123">
        <f t="shared" si="5"/>
        <v>25.882352941176475</v>
      </c>
      <c r="V9" s="440">
        <v>61</v>
      </c>
      <c r="W9" s="123">
        <f t="shared" si="33"/>
        <v>23.921568627450981</v>
      </c>
      <c r="X9" s="58">
        <f t="shared" si="34"/>
        <v>117</v>
      </c>
      <c r="Y9" s="58">
        <v>62</v>
      </c>
      <c r="Z9" s="123">
        <f t="shared" si="6"/>
        <v>52.991452991452995</v>
      </c>
      <c r="AA9" s="58">
        <v>27</v>
      </c>
      <c r="AB9" s="123">
        <f t="shared" si="7"/>
        <v>23.076923076923077</v>
      </c>
      <c r="AC9" s="440">
        <v>28</v>
      </c>
      <c r="AD9" s="123">
        <f t="shared" si="35"/>
        <v>23.931623931623932</v>
      </c>
      <c r="AE9" s="440">
        <f t="shared" si="36"/>
        <v>93</v>
      </c>
      <c r="AF9" s="58">
        <v>36</v>
      </c>
      <c r="AG9" s="123">
        <f t="shared" si="8"/>
        <v>38.70967741935484</v>
      </c>
      <c r="AH9" s="58">
        <v>34</v>
      </c>
      <c r="AI9" s="123">
        <f t="shared" si="9"/>
        <v>36.55913978494624</v>
      </c>
      <c r="AJ9" s="440">
        <v>23</v>
      </c>
      <c r="AK9" s="123">
        <f t="shared" si="37"/>
        <v>24.731182795698924</v>
      </c>
      <c r="AL9" s="440">
        <f t="shared" si="38"/>
        <v>243</v>
      </c>
      <c r="AM9" s="58">
        <v>163</v>
      </c>
      <c r="AN9" s="123">
        <f t="shared" si="10"/>
        <v>67.078189300411523</v>
      </c>
      <c r="AO9" s="58">
        <v>43</v>
      </c>
      <c r="AP9" s="123">
        <f t="shared" si="11"/>
        <v>17.695473251028808</v>
      </c>
      <c r="AQ9" s="440">
        <v>37</v>
      </c>
      <c r="AR9" s="123">
        <f t="shared" si="39"/>
        <v>15.22633744855967</v>
      </c>
      <c r="AS9" s="440">
        <f t="shared" si="40"/>
        <v>182</v>
      </c>
      <c r="AT9" s="58">
        <v>38</v>
      </c>
      <c r="AU9" s="123">
        <f>AT9/AS9*100</f>
        <v>20.87912087912088</v>
      </c>
      <c r="AV9" s="58">
        <v>47</v>
      </c>
      <c r="AW9" s="123">
        <f t="shared" si="13"/>
        <v>25.824175824175828</v>
      </c>
      <c r="AX9" s="440">
        <v>97</v>
      </c>
      <c r="AY9" s="123">
        <f t="shared" si="41"/>
        <v>53.296703296703299</v>
      </c>
      <c r="AZ9" s="440">
        <f t="shared" si="42"/>
        <v>103</v>
      </c>
      <c r="BA9" s="58">
        <v>46</v>
      </c>
      <c r="BB9" s="123">
        <f>BA9/AZ9*100</f>
        <v>44.660194174757287</v>
      </c>
      <c r="BC9" s="58">
        <v>36</v>
      </c>
      <c r="BD9" s="123">
        <f t="shared" si="15"/>
        <v>34.95145631067961</v>
      </c>
      <c r="BE9" s="440">
        <v>21</v>
      </c>
      <c r="BF9" s="123">
        <f t="shared" si="43"/>
        <v>20.388349514563107</v>
      </c>
      <c r="BG9" s="440">
        <f t="shared" si="44"/>
        <v>486</v>
      </c>
      <c r="BH9" s="58">
        <v>338</v>
      </c>
      <c r="BI9" s="123">
        <f>BH9/BG9*100</f>
        <v>69.547325102880663</v>
      </c>
      <c r="BJ9" s="58">
        <v>88</v>
      </c>
      <c r="BK9" s="123">
        <f t="shared" si="17"/>
        <v>18.106995884773664</v>
      </c>
      <c r="BL9" s="440">
        <v>60</v>
      </c>
      <c r="BM9" s="123">
        <f t="shared" si="45"/>
        <v>12.345679012345679</v>
      </c>
      <c r="BN9" s="440">
        <f t="shared" si="46"/>
        <v>167</v>
      </c>
      <c r="BO9" s="58">
        <v>101</v>
      </c>
      <c r="BP9" s="123">
        <f t="shared" ref="BP9:BP15" si="62">BO9/BN9*100</f>
        <v>60.479041916167667</v>
      </c>
      <c r="BQ9" s="58">
        <v>29</v>
      </c>
      <c r="BR9" s="123">
        <f t="shared" si="19"/>
        <v>17.365269461077844</v>
      </c>
      <c r="BS9" s="440">
        <v>37</v>
      </c>
      <c r="BT9" s="123">
        <f t="shared" si="47"/>
        <v>22.155688622754489</v>
      </c>
      <c r="BU9" s="440">
        <f t="shared" si="48"/>
        <v>140</v>
      </c>
      <c r="BV9" s="58">
        <v>58</v>
      </c>
      <c r="BW9" s="123">
        <f t="shared" ref="BW9:BW15" si="63">BV9/BU9*100</f>
        <v>41.428571428571431</v>
      </c>
      <c r="BX9" s="58">
        <v>40</v>
      </c>
      <c r="BY9" s="123">
        <f t="shared" si="21"/>
        <v>28.571428571428569</v>
      </c>
      <c r="BZ9" s="440">
        <v>42</v>
      </c>
      <c r="CA9" s="123">
        <f t="shared" si="49"/>
        <v>30</v>
      </c>
      <c r="CB9" s="440">
        <f t="shared" si="50"/>
        <v>1280</v>
      </c>
      <c r="CC9" s="58">
        <v>488</v>
      </c>
      <c r="CD9" s="123">
        <f t="shared" ref="CD9:CD11" si="64">CC9/CB9*100</f>
        <v>38.125</v>
      </c>
      <c r="CE9" s="58">
        <v>452</v>
      </c>
      <c r="CF9" s="123">
        <f t="shared" si="23"/>
        <v>35.3125</v>
      </c>
      <c r="CG9" s="440">
        <v>340</v>
      </c>
      <c r="CH9" s="123">
        <f t="shared" si="51"/>
        <v>26.5625</v>
      </c>
      <c r="CI9" s="440">
        <f t="shared" si="52"/>
        <v>358</v>
      </c>
      <c r="CJ9" s="58">
        <v>139</v>
      </c>
      <c r="CK9" s="123">
        <f t="shared" ref="CK9:CK15" si="65">CJ9/CI9*100</f>
        <v>38.826815642458101</v>
      </c>
      <c r="CL9" s="58">
        <v>91</v>
      </c>
      <c r="CM9" s="123">
        <f t="shared" si="25"/>
        <v>25.41899441340782</v>
      </c>
      <c r="CN9" s="440">
        <v>128</v>
      </c>
      <c r="CO9" s="123">
        <f t="shared" si="53"/>
        <v>35.754189944134076</v>
      </c>
      <c r="CP9" s="441">
        <f t="shared" si="58"/>
        <v>2074</v>
      </c>
      <c r="CQ9" s="58">
        <v>650</v>
      </c>
      <c r="CR9" s="123">
        <f t="shared" ref="CR9:CR16" si="66">CQ9/CP9*100</f>
        <v>31.3404050144648</v>
      </c>
      <c r="CS9" s="58">
        <v>574</v>
      </c>
      <c r="CT9" s="123">
        <f t="shared" si="27"/>
        <v>27.675988428158149</v>
      </c>
      <c r="CU9" s="440">
        <v>850</v>
      </c>
      <c r="CV9" s="123">
        <f t="shared" si="54"/>
        <v>40.983606557377051</v>
      </c>
      <c r="CW9" s="441">
        <f t="shared" si="59"/>
        <v>1176</v>
      </c>
      <c r="CX9" s="58">
        <v>331</v>
      </c>
      <c r="CY9" s="123">
        <f t="shared" ref="CY9:CY16" si="67">CX9/CW9*100</f>
        <v>28.146258503401363</v>
      </c>
      <c r="CZ9" s="58">
        <v>569</v>
      </c>
      <c r="DA9" s="123">
        <f t="shared" si="29"/>
        <v>48.384353741496597</v>
      </c>
      <c r="DB9" s="440">
        <v>276</v>
      </c>
      <c r="DC9" s="123">
        <f t="shared" si="55"/>
        <v>23.469387755102041</v>
      </c>
      <c r="DD9" s="437"/>
    </row>
    <row r="10" spans="1:108" s="412" customFormat="1" ht="12" customHeight="1" x14ac:dyDescent="0.2">
      <c r="A10" s="438"/>
      <c r="B10" s="439" t="s">
        <v>473</v>
      </c>
      <c r="C10" s="440">
        <f t="shared" si="30"/>
        <v>1058</v>
      </c>
      <c r="D10" s="58">
        <v>723</v>
      </c>
      <c r="E10" s="123">
        <f t="shared" si="60"/>
        <v>68.336483931947072</v>
      </c>
      <c r="F10" s="58">
        <v>278</v>
      </c>
      <c r="G10" s="123">
        <f t="shared" si="1"/>
        <v>26.275992438563328</v>
      </c>
      <c r="H10" s="58">
        <v>57</v>
      </c>
      <c r="I10" s="123">
        <f t="shared" si="31"/>
        <v>5.3875236294896034</v>
      </c>
      <c r="J10" s="58">
        <f t="shared" si="56"/>
        <v>580</v>
      </c>
      <c r="K10" s="58">
        <v>390</v>
      </c>
      <c r="L10" s="123">
        <f t="shared" si="61"/>
        <v>67.241379310344826</v>
      </c>
      <c r="M10" s="58">
        <v>163</v>
      </c>
      <c r="N10" s="123">
        <f t="shared" si="3"/>
        <v>28.103448275862071</v>
      </c>
      <c r="O10" s="58">
        <v>27</v>
      </c>
      <c r="P10" s="123">
        <f t="shared" si="32"/>
        <v>4.6551724137931041</v>
      </c>
      <c r="Q10" s="58">
        <f t="shared" si="57"/>
        <v>366</v>
      </c>
      <c r="R10" s="58">
        <v>130</v>
      </c>
      <c r="S10" s="123">
        <f t="shared" si="4"/>
        <v>35.519125683060111</v>
      </c>
      <c r="T10" s="58">
        <v>79</v>
      </c>
      <c r="U10" s="123">
        <f t="shared" si="5"/>
        <v>21.584699453551913</v>
      </c>
      <c r="V10" s="440">
        <v>157</v>
      </c>
      <c r="W10" s="123">
        <f t="shared" si="33"/>
        <v>42.896174863387976</v>
      </c>
      <c r="X10" s="58">
        <f t="shared" si="34"/>
        <v>242</v>
      </c>
      <c r="Y10" s="58">
        <v>106</v>
      </c>
      <c r="Z10" s="123">
        <f t="shared" si="6"/>
        <v>43.801652892561982</v>
      </c>
      <c r="AA10" s="58">
        <v>38</v>
      </c>
      <c r="AB10" s="123">
        <f t="shared" si="7"/>
        <v>15.702479338842975</v>
      </c>
      <c r="AC10" s="440">
        <v>98</v>
      </c>
      <c r="AD10" s="123">
        <f t="shared" si="35"/>
        <v>40.495867768595041</v>
      </c>
      <c r="AE10" s="440">
        <f t="shared" si="36"/>
        <v>152</v>
      </c>
      <c r="AF10" s="58">
        <v>66</v>
      </c>
      <c r="AG10" s="123">
        <f t="shared" si="8"/>
        <v>43.421052631578952</v>
      </c>
      <c r="AH10" s="58">
        <v>23</v>
      </c>
      <c r="AI10" s="123">
        <f t="shared" si="9"/>
        <v>15.131578947368421</v>
      </c>
      <c r="AJ10" s="440">
        <v>63</v>
      </c>
      <c r="AK10" s="123">
        <f t="shared" si="37"/>
        <v>41.44736842105263</v>
      </c>
      <c r="AL10" s="440">
        <f t="shared" si="38"/>
        <v>261</v>
      </c>
      <c r="AM10" s="58">
        <v>118</v>
      </c>
      <c r="AN10" s="123">
        <f t="shared" si="10"/>
        <v>45.21072796934866</v>
      </c>
      <c r="AO10" s="58">
        <v>57</v>
      </c>
      <c r="AP10" s="123">
        <f t="shared" si="11"/>
        <v>21.839080459770116</v>
      </c>
      <c r="AQ10" s="440">
        <v>86</v>
      </c>
      <c r="AR10" s="123">
        <f t="shared" si="39"/>
        <v>32.950191570881223</v>
      </c>
      <c r="AS10" s="440">
        <f t="shared" si="40"/>
        <v>248</v>
      </c>
      <c r="AT10" s="60">
        <v>54</v>
      </c>
      <c r="AU10" s="123">
        <f>AT10/AS10*100</f>
        <v>21.774193548387096</v>
      </c>
      <c r="AV10" s="58">
        <v>61</v>
      </c>
      <c r="AW10" s="123">
        <f t="shared" si="13"/>
        <v>24.596774193548388</v>
      </c>
      <c r="AX10" s="440">
        <v>133</v>
      </c>
      <c r="AY10" s="123">
        <f t="shared" si="41"/>
        <v>53.629032258064512</v>
      </c>
      <c r="AZ10" s="440">
        <f t="shared" si="42"/>
        <v>218</v>
      </c>
      <c r="BA10" s="60">
        <v>70</v>
      </c>
      <c r="BB10" s="123">
        <f>BA10/AZ10*100</f>
        <v>32.11009174311927</v>
      </c>
      <c r="BC10" s="58">
        <v>64</v>
      </c>
      <c r="BD10" s="123">
        <f t="shared" si="15"/>
        <v>29.357798165137616</v>
      </c>
      <c r="BE10" s="440">
        <v>84</v>
      </c>
      <c r="BF10" s="123">
        <f t="shared" si="43"/>
        <v>38.532110091743121</v>
      </c>
      <c r="BG10" s="440">
        <f t="shared" si="44"/>
        <v>398</v>
      </c>
      <c r="BH10" s="60">
        <v>183</v>
      </c>
      <c r="BI10" s="123">
        <f>BH10/BG10*100</f>
        <v>45.979899497487438</v>
      </c>
      <c r="BJ10" s="58">
        <v>105</v>
      </c>
      <c r="BK10" s="123">
        <f t="shared" si="17"/>
        <v>26.38190954773869</v>
      </c>
      <c r="BL10" s="440">
        <v>110</v>
      </c>
      <c r="BM10" s="123">
        <f t="shared" si="45"/>
        <v>27.638190954773869</v>
      </c>
      <c r="BN10" s="440">
        <f t="shared" si="46"/>
        <v>452</v>
      </c>
      <c r="BO10" s="60">
        <v>211</v>
      </c>
      <c r="BP10" s="123">
        <f t="shared" si="62"/>
        <v>46.681415929203538</v>
      </c>
      <c r="BQ10" s="58">
        <v>112</v>
      </c>
      <c r="BR10" s="123">
        <f t="shared" si="19"/>
        <v>24.778761061946902</v>
      </c>
      <c r="BS10" s="440">
        <v>129</v>
      </c>
      <c r="BT10" s="123">
        <f t="shared" si="47"/>
        <v>28.539823008849556</v>
      </c>
      <c r="BU10" s="440">
        <f t="shared" si="48"/>
        <v>424</v>
      </c>
      <c r="BV10" s="60">
        <v>198</v>
      </c>
      <c r="BW10" s="123">
        <f t="shared" si="63"/>
        <v>46.698113207547173</v>
      </c>
      <c r="BX10" s="58">
        <v>99</v>
      </c>
      <c r="BY10" s="123">
        <f t="shared" si="21"/>
        <v>23.349056603773587</v>
      </c>
      <c r="BZ10" s="440">
        <v>127</v>
      </c>
      <c r="CA10" s="123">
        <f t="shared" si="49"/>
        <v>29.952830188679247</v>
      </c>
      <c r="CB10" s="440">
        <f t="shared" si="50"/>
        <v>621</v>
      </c>
      <c r="CC10" s="60">
        <v>278</v>
      </c>
      <c r="CD10" s="123">
        <f t="shared" si="64"/>
        <v>44.766505636070853</v>
      </c>
      <c r="CE10" s="58">
        <v>123</v>
      </c>
      <c r="CF10" s="123">
        <f t="shared" si="23"/>
        <v>19.806763285024154</v>
      </c>
      <c r="CG10" s="440">
        <v>220</v>
      </c>
      <c r="CH10" s="123">
        <f t="shared" si="51"/>
        <v>35.426731078904993</v>
      </c>
      <c r="CI10" s="440">
        <f t="shared" si="52"/>
        <v>671</v>
      </c>
      <c r="CJ10" s="60">
        <v>298</v>
      </c>
      <c r="CK10" s="123">
        <f t="shared" si="65"/>
        <v>44.411326378539492</v>
      </c>
      <c r="CL10" s="58">
        <v>122</v>
      </c>
      <c r="CM10" s="123">
        <f t="shared" si="25"/>
        <v>18.181818181818183</v>
      </c>
      <c r="CN10" s="440">
        <v>251</v>
      </c>
      <c r="CO10" s="123">
        <f t="shared" si="53"/>
        <v>37.406855439642321</v>
      </c>
      <c r="CP10" s="441">
        <f t="shared" si="58"/>
        <v>642</v>
      </c>
      <c r="CQ10" s="60">
        <v>288</v>
      </c>
      <c r="CR10" s="123">
        <f t="shared" si="66"/>
        <v>44.859813084112147</v>
      </c>
      <c r="CS10" s="58">
        <v>151</v>
      </c>
      <c r="CT10" s="123">
        <f t="shared" si="27"/>
        <v>23.5202492211838</v>
      </c>
      <c r="CU10" s="440">
        <v>203</v>
      </c>
      <c r="CV10" s="123">
        <f t="shared" si="54"/>
        <v>31.619937694704049</v>
      </c>
      <c r="CW10" s="441">
        <f t="shared" si="59"/>
        <v>656</v>
      </c>
      <c r="CX10" s="60">
        <v>367</v>
      </c>
      <c r="CY10" s="123">
        <f t="shared" si="67"/>
        <v>55.945121951219512</v>
      </c>
      <c r="CZ10" s="58">
        <v>210</v>
      </c>
      <c r="DA10" s="123">
        <f t="shared" si="29"/>
        <v>32.012195121951223</v>
      </c>
      <c r="DB10" s="440">
        <v>79</v>
      </c>
      <c r="DC10" s="123">
        <f t="shared" si="55"/>
        <v>12.042682926829269</v>
      </c>
      <c r="DD10" s="437"/>
    </row>
    <row r="11" spans="1:108" s="412" customFormat="1" ht="12" customHeight="1" x14ac:dyDescent="0.2">
      <c r="A11" s="438"/>
      <c r="B11" s="439" t="s">
        <v>474</v>
      </c>
      <c r="C11" s="440">
        <f t="shared" si="30"/>
        <v>610</v>
      </c>
      <c r="D11" s="58">
        <v>316</v>
      </c>
      <c r="E11" s="123">
        <f t="shared" si="60"/>
        <v>51.803278688524593</v>
      </c>
      <c r="F11" s="58">
        <v>282</v>
      </c>
      <c r="G11" s="123">
        <f t="shared" si="1"/>
        <v>46.229508196721312</v>
      </c>
      <c r="H11" s="58">
        <v>12</v>
      </c>
      <c r="I11" s="123">
        <f t="shared" si="31"/>
        <v>1.9672131147540985</v>
      </c>
      <c r="J11" s="58">
        <f t="shared" si="56"/>
        <v>789</v>
      </c>
      <c r="K11" s="58">
        <v>392</v>
      </c>
      <c r="L11" s="123">
        <f t="shared" si="61"/>
        <v>49.683143219264892</v>
      </c>
      <c r="M11" s="58">
        <v>323</v>
      </c>
      <c r="N11" s="123">
        <f t="shared" si="3"/>
        <v>40.937896070975924</v>
      </c>
      <c r="O11" s="58">
        <v>74</v>
      </c>
      <c r="P11" s="123">
        <f t="shared" si="32"/>
        <v>9.3789607097591894</v>
      </c>
      <c r="Q11" s="58">
        <f t="shared" si="57"/>
        <v>598</v>
      </c>
      <c r="R11" s="58">
        <v>221</v>
      </c>
      <c r="S11" s="123">
        <f t="shared" si="4"/>
        <v>36.95652173913043</v>
      </c>
      <c r="T11" s="58">
        <v>229</v>
      </c>
      <c r="U11" s="123">
        <f t="shared" si="5"/>
        <v>38.294314381270908</v>
      </c>
      <c r="V11" s="440">
        <v>148</v>
      </c>
      <c r="W11" s="123">
        <f t="shared" si="33"/>
        <v>24.749163879598662</v>
      </c>
      <c r="X11" s="58">
        <f t="shared" si="34"/>
        <v>459</v>
      </c>
      <c r="Y11" s="58">
        <v>282</v>
      </c>
      <c r="Z11" s="123">
        <f t="shared" si="6"/>
        <v>61.437908496732028</v>
      </c>
      <c r="AA11" s="58">
        <v>100</v>
      </c>
      <c r="AB11" s="123">
        <f t="shared" si="7"/>
        <v>21.786492374727668</v>
      </c>
      <c r="AC11" s="440">
        <v>77</v>
      </c>
      <c r="AD11" s="123">
        <f t="shared" si="35"/>
        <v>16.775599128540307</v>
      </c>
      <c r="AE11" s="440">
        <f t="shared" si="36"/>
        <v>412</v>
      </c>
      <c r="AF11" s="58">
        <v>211</v>
      </c>
      <c r="AG11" s="123">
        <f t="shared" si="8"/>
        <v>51.213592233009706</v>
      </c>
      <c r="AH11" s="58">
        <v>129</v>
      </c>
      <c r="AI11" s="123">
        <f t="shared" si="9"/>
        <v>31.310679611650489</v>
      </c>
      <c r="AJ11" s="440">
        <v>72</v>
      </c>
      <c r="AK11" s="123">
        <f t="shared" si="37"/>
        <v>17.475728155339805</v>
      </c>
      <c r="AL11" s="440">
        <f t="shared" si="38"/>
        <v>558</v>
      </c>
      <c r="AM11" s="58">
        <v>285</v>
      </c>
      <c r="AN11" s="123">
        <f t="shared" si="10"/>
        <v>51.075268817204304</v>
      </c>
      <c r="AO11" s="58">
        <v>185</v>
      </c>
      <c r="AP11" s="123">
        <f t="shared" si="11"/>
        <v>33.154121863799283</v>
      </c>
      <c r="AQ11" s="440">
        <v>88</v>
      </c>
      <c r="AR11" s="123">
        <f t="shared" si="39"/>
        <v>15.770609318996415</v>
      </c>
      <c r="AS11" s="440">
        <f t="shared" si="40"/>
        <v>370</v>
      </c>
      <c r="AT11" s="58">
        <v>129</v>
      </c>
      <c r="AU11" s="123">
        <f>AT11/AS11*100</f>
        <v>34.864864864864863</v>
      </c>
      <c r="AV11" s="58">
        <v>106</v>
      </c>
      <c r="AW11" s="123">
        <f t="shared" si="13"/>
        <v>28.648648648648649</v>
      </c>
      <c r="AX11" s="440">
        <v>135</v>
      </c>
      <c r="AY11" s="123">
        <f t="shared" si="41"/>
        <v>36.486486486486484</v>
      </c>
      <c r="AZ11" s="440">
        <f t="shared" si="42"/>
        <v>243</v>
      </c>
      <c r="BA11" s="58">
        <v>94</v>
      </c>
      <c r="BB11" s="123">
        <f>BA11/AZ11*100</f>
        <v>38.68312757201646</v>
      </c>
      <c r="BC11" s="58">
        <v>87</v>
      </c>
      <c r="BD11" s="123">
        <f t="shared" si="15"/>
        <v>35.802469135802468</v>
      </c>
      <c r="BE11" s="440">
        <v>62</v>
      </c>
      <c r="BF11" s="123">
        <f t="shared" si="43"/>
        <v>25.514403292181072</v>
      </c>
      <c r="BG11" s="440">
        <f t="shared" si="44"/>
        <v>745</v>
      </c>
      <c r="BH11" s="58">
        <v>371</v>
      </c>
      <c r="BI11" s="123">
        <f>BH11/BG11*100</f>
        <v>49.798657718120801</v>
      </c>
      <c r="BJ11" s="58">
        <v>104</v>
      </c>
      <c r="BK11" s="123">
        <f t="shared" si="17"/>
        <v>13.95973154362416</v>
      </c>
      <c r="BL11" s="440">
        <v>270</v>
      </c>
      <c r="BM11" s="123">
        <f t="shared" si="45"/>
        <v>36.241610738255034</v>
      </c>
      <c r="BN11" s="440">
        <f t="shared" si="46"/>
        <v>453</v>
      </c>
      <c r="BO11" s="58">
        <v>187</v>
      </c>
      <c r="BP11" s="123">
        <f t="shared" si="62"/>
        <v>41.280353200882999</v>
      </c>
      <c r="BQ11" s="58">
        <v>79</v>
      </c>
      <c r="BR11" s="123">
        <f t="shared" si="19"/>
        <v>17.439293598233995</v>
      </c>
      <c r="BS11" s="440">
        <v>187</v>
      </c>
      <c r="BT11" s="123">
        <f t="shared" si="47"/>
        <v>41.280353200882999</v>
      </c>
      <c r="BU11" s="440">
        <f t="shared" si="48"/>
        <v>809</v>
      </c>
      <c r="BV11" s="58">
        <v>330</v>
      </c>
      <c r="BW11" s="123">
        <f t="shared" si="63"/>
        <v>40.79110012360939</v>
      </c>
      <c r="BX11" s="58">
        <v>128</v>
      </c>
      <c r="BY11" s="123">
        <f t="shared" si="21"/>
        <v>15.822002472187885</v>
      </c>
      <c r="BZ11" s="440">
        <v>351</v>
      </c>
      <c r="CA11" s="123">
        <f t="shared" si="49"/>
        <v>43.38689740420272</v>
      </c>
      <c r="CB11" s="440">
        <f t="shared" si="50"/>
        <v>1240</v>
      </c>
      <c r="CC11" s="58">
        <v>605</v>
      </c>
      <c r="CD11" s="123">
        <f t="shared" si="64"/>
        <v>48.79032258064516</v>
      </c>
      <c r="CE11" s="58">
        <v>117</v>
      </c>
      <c r="CF11" s="123">
        <f t="shared" si="23"/>
        <v>9.435483870967742</v>
      </c>
      <c r="CG11" s="440">
        <v>518</v>
      </c>
      <c r="CH11" s="123">
        <f t="shared" si="51"/>
        <v>41.774193548387096</v>
      </c>
      <c r="CI11" s="440">
        <f t="shared" si="52"/>
        <v>2258</v>
      </c>
      <c r="CJ11" s="58">
        <v>1039</v>
      </c>
      <c r="CK11" s="123">
        <f t="shared" si="65"/>
        <v>46.014171833480958</v>
      </c>
      <c r="CL11" s="58">
        <v>157</v>
      </c>
      <c r="CM11" s="123">
        <f t="shared" si="25"/>
        <v>6.9530558015943305</v>
      </c>
      <c r="CN11" s="440">
        <v>1062</v>
      </c>
      <c r="CO11" s="123">
        <f t="shared" si="53"/>
        <v>47.03277236492471</v>
      </c>
      <c r="CP11" s="441">
        <f t="shared" si="58"/>
        <v>1190</v>
      </c>
      <c r="CQ11" s="58">
        <v>564</v>
      </c>
      <c r="CR11" s="123">
        <f t="shared" si="66"/>
        <v>47.394957983193272</v>
      </c>
      <c r="CS11" s="58">
        <v>109</v>
      </c>
      <c r="CT11" s="123">
        <f t="shared" si="27"/>
        <v>9.1596638655462179</v>
      </c>
      <c r="CU11" s="440">
        <v>517</v>
      </c>
      <c r="CV11" s="123">
        <f t="shared" si="54"/>
        <v>43.445378151260506</v>
      </c>
      <c r="CW11" s="441">
        <f t="shared" si="59"/>
        <v>2461</v>
      </c>
      <c r="CX11" s="58">
        <v>1281</v>
      </c>
      <c r="CY11" s="123">
        <f t="shared" si="67"/>
        <v>52.052011377488824</v>
      </c>
      <c r="CZ11" s="58">
        <v>409</v>
      </c>
      <c r="DA11" s="123">
        <f t="shared" si="29"/>
        <v>16.619260463226333</v>
      </c>
      <c r="DB11" s="440">
        <v>771</v>
      </c>
      <c r="DC11" s="123">
        <f t="shared" si="55"/>
        <v>31.328728159284839</v>
      </c>
      <c r="DD11" s="437"/>
    </row>
    <row r="12" spans="1:108" s="412" customFormat="1" ht="12" customHeight="1" x14ac:dyDescent="0.2">
      <c r="A12" s="438"/>
      <c r="B12" s="439" t="s">
        <v>475</v>
      </c>
      <c r="C12" s="440">
        <f t="shared" si="30"/>
        <v>44</v>
      </c>
      <c r="D12" s="58">
        <v>35</v>
      </c>
      <c r="E12" s="123">
        <f t="shared" si="60"/>
        <v>79.545454545454547</v>
      </c>
      <c r="F12" s="58">
        <v>9</v>
      </c>
      <c r="G12" s="123">
        <f t="shared" si="1"/>
        <v>20.454545454545457</v>
      </c>
      <c r="H12" s="58">
        <v>0</v>
      </c>
      <c r="I12" s="123">
        <f t="shared" si="31"/>
        <v>0</v>
      </c>
      <c r="J12" s="58">
        <f t="shared" si="56"/>
        <v>29</v>
      </c>
      <c r="K12" s="58">
        <v>23</v>
      </c>
      <c r="L12" s="123">
        <f t="shared" si="61"/>
        <v>79.310344827586206</v>
      </c>
      <c r="M12" s="58">
        <v>5</v>
      </c>
      <c r="N12" s="123">
        <f t="shared" si="3"/>
        <v>17.241379310344829</v>
      </c>
      <c r="O12" s="58">
        <v>1</v>
      </c>
      <c r="P12" s="123">
        <f t="shared" si="32"/>
        <v>3.4482758620689653</v>
      </c>
      <c r="Q12" s="58">
        <f t="shared" si="57"/>
        <v>24</v>
      </c>
      <c r="R12" s="58">
        <v>5</v>
      </c>
      <c r="S12" s="123">
        <f t="shared" si="4"/>
        <v>20.833333333333336</v>
      </c>
      <c r="T12" s="58">
        <v>15</v>
      </c>
      <c r="U12" s="123">
        <f t="shared" si="5"/>
        <v>62.5</v>
      </c>
      <c r="V12" s="440">
        <v>4</v>
      </c>
      <c r="W12" s="123">
        <f t="shared" si="33"/>
        <v>16.666666666666664</v>
      </c>
      <c r="X12" s="58">
        <f t="shared" si="34"/>
        <v>5</v>
      </c>
      <c r="Y12" s="58">
        <v>1</v>
      </c>
      <c r="Z12" s="123">
        <f t="shared" si="6"/>
        <v>20</v>
      </c>
      <c r="AA12" s="58">
        <v>2</v>
      </c>
      <c r="AB12" s="123">
        <f t="shared" si="7"/>
        <v>40</v>
      </c>
      <c r="AC12" s="440">
        <v>2</v>
      </c>
      <c r="AD12" s="123">
        <f t="shared" si="35"/>
        <v>40</v>
      </c>
      <c r="AE12" s="440">
        <f t="shared" si="36"/>
        <v>1</v>
      </c>
      <c r="AF12" s="58">
        <v>1</v>
      </c>
      <c r="AG12" s="58">
        <f t="shared" si="8"/>
        <v>100</v>
      </c>
      <c r="AH12" s="58">
        <v>0</v>
      </c>
      <c r="AI12" s="123">
        <f t="shared" si="9"/>
        <v>0</v>
      </c>
      <c r="AJ12" s="440">
        <v>0</v>
      </c>
      <c r="AK12" s="123">
        <f t="shared" si="37"/>
        <v>0</v>
      </c>
      <c r="AL12" s="440">
        <f t="shared" si="38"/>
        <v>1</v>
      </c>
      <c r="AM12" s="58">
        <v>1</v>
      </c>
      <c r="AN12" s="58">
        <f t="shared" si="10"/>
        <v>100</v>
      </c>
      <c r="AO12" s="58">
        <v>0</v>
      </c>
      <c r="AP12" s="123">
        <f t="shared" si="11"/>
        <v>0</v>
      </c>
      <c r="AQ12" s="440">
        <v>0</v>
      </c>
      <c r="AR12" s="123">
        <f t="shared" si="39"/>
        <v>0</v>
      </c>
      <c r="AS12" s="440">
        <f t="shared" si="40"/>
        <v>2</v>
      </c>
      <c r="AT12" s="58">
        <v>0</v>
      </c>
      <c r="AU12" s="123">
        <v>0</v>
      </c>
      <c r="AV12" s="58">
        <v>2</v>
      </c>
      <c r="AW12" s="58">
        <f t="shared" si="13"/>
        <v>100</v>
      </c>
      <c r="AX12" s="440">
        <v>0</v>
      </c>
      <c r="AY12" s="123">
        <f t="shared" si="41"/>
        <v>0</v>
      </c>
      <c r="AZ12" s="440">
        <f t="shared" si="42"/>
        <v>3</v>
      </c>
      <c r="BA12" s="58">
        <v>0</v>
      </c>
      <c r="BB12" s="123">
        <v>0</v>
      </c>
      <c r="BC12" s="58">
        <v>3</v>
      </c>
      <c r="BD12" s="123">
        <f t="shared" si="15"/>
        <v>100</v>
      </c>
      <c r="BE12" s="440">
        <v>0</v>
      </c>
      <c r="BF12" s="123">
        <f t="shared" si="43"/>
        <v>0</v>
      </c>
      <c r="BG12" s="440">
        <f t="shared" si="44"/>
        <v>13</v>
      </c>
      <c r="BH12" s="58">
        <v>3</v>
      </c>
      <c r="BI12" s="123">
        <v>0</v>
      </c>
      <c r="BJ12" s="58">
        <v>6</v>
      </c>
      <c r="BK12" s="123">
        <f t="shared" si="17"/>
        <v>46.153846153846153</v>
      </c>
      <c r="BL12" s="440">
        <v>4</v>
      </c>
      <c r="BM12" s="123">
        <f t="shared" si="45"/>
        <v>30.76923076923077</v>
      </c>
      <c r="BN12" s="440">
        <f t="shared" si="46"/>
        <v>5</v>
      </c>
      <c r="BO12" s="58">
        <v>3</v>
      </c>
      <c r="BP12" s="123">
        <f t="shared" si="62"/>
        <v>60</v>
      </c>
      <c r="BQ12" s="58">
        <v>2</v>
      </c>
      <c r="BR12" s="123">
        <f t="shared" si="19"/>
        <v>40</v>
      </c>
      <c r="BS12" s="440"/>
      <c r="BT12" s="123">
        <f t="shared" si="47"/>
        <v>0</v>
      </c>
      <c r="BU12" s="440">
        <f t="shared" si="48"/>
        <v>4</v>
      </c>
      <c r="BV12" s="58">
        <v>0</v>
      </c>
      <c r="BW12" s="123">
        <f t="shared" si="63"/>
        <v>0</v>
      </c>
      <c r="BX12" s="58">
        <v>3</v>
      </c>
      <c r="BY12" s="123">
        <f t="shared" si="21"/>
        <v>75</v>
      </c>
      <c r="BZ12" s="440">
        <v>1</v>
      </c>
      <c r="CA12" s="123">
        <f t="shared" si="49"/>
        <v>25</v>
      </c>
      <c r="CB12" s="440">
        <f t="shared" si="50"/>
        <v>0</v>
      </c>
      <c r="CC12" s="58">
        <v>0</v>
      </c>
      <c r="CD12" s="123">
        <v>0</v>
      </c>
      <c r="CE12" s="58">
        <v>0</v>
      </c>
      <c r="CF12" s="123">
        <v>0</v>
      </c>
      <c r="CG12" s="440">
        <v>0</v>
      </c>
      <c r="CH12" s="123">
        <v>0</v>
      </c>
      <c r="CI12" s="440">
        <f t="shared" si="52"/>
        <v>4</v>
      </c>
      <c r="CJ12" s="58">
        <v>0</v>
      </c>
      <c r="CK12" s="123">
        <f t="shared" si="65"/>
        <v>0</v>
      </c>
      <c r="CL12" s="58">
        <v>2</v>
      </c>
      <c r="CM12" s="123">
        <f t="shared" si="25"/>
        <v>50</v>
      </c>
      <c r="CN12" s="440">
        <v>2</v>
      </c>
      <c r="CO12" s="123">
        <f t="shared" si="53"/>
        <v>50</v>
      </c>
      <c r="CP12" s="441">
        <f t="shared" si="58"/>
        <v>14</v>
      </c>
      <c r="CQ12" s="58">
        <v>7</v>
      </c>
      <c r="CR12" s="123">
        <f t="shared" si="66"/>
        <v>50</v>
      </c>
      <c r="CS12" s="58">
        <v>0</v>
      </c>
      <c r="CT12" s="123">
        <f t="shared" si="27"/>
        <v>0</v>
      </c>
      <c r="CU12" s="440">
        <v>7</v>
      </c>
      <c r="CV12" s="123">
        <f t="shared" si="54"/>
        <v>50</v>
      </c>
      <c r="CW12" s="441">
        <f t="shared" si="59"/>
        <v>25</v>
      </c>
      <c r="CX12" s="58">
        <v>23</v>
      </c>
      <c r="CY12" s="123">
        <f t="shared" si="67"/>
        <v>92</v>
      </c>
      <c r="CZ12" s="58">
        <v>2</v>
      </c>
      <c r="DA12" s="123">
        <f t="shared" si="29"/>
        <v>8</v>
      </c>
      <c r="DB12" s="440">
        <v>0</v>
      </c>
      <c r="DC12" s="123">
        <f t="shared" si="55"/>
        <v>0</v>
      </c>
      <c r="DD12" s="437"/>
    </row>
    <row r="13" spans="1:108" s="412" customFormat="1" ht="12" customHeight="1" x14ac:dyDescent="0.2">
      <c r="A13" s="438"/>
      <c r="B13" s="439" t="s">
        <v>476</v>
      </c>
      <c r="C13" s="440">
        <f t="shared" si="30"/>
        <v>243</v>
      </c>
      <c r="D13" s="58">
        <v>153</v>
      </c>
      <c r="E13" s="123">
        <f t="shared" si="60"/>
        <v>62.962962962962962</v>
      </c>
      <c r="F13" s="58">
        <v>90</v>
      </c>
      <c r="G13" s="123">
        <f t="shared" si="1"/>
        <v>37.037037037037038</v>
      </c>
      <c r="H13" s="58">
        <v>0</v>
      </c>
      <c r="I13" s="123">
        <f t="shared" si="31"/>
        <v>0</v>
      </c>
      <c r="J13" s="58">
        <f t="shared" si="56"/>
        <v>123</v>
      </c>
      <c r="K13" s="58">
        <v>70</v>
      </c>
      <c r="L13" s="123">
        <f t="shared" si="61"/>
        <v>56.910569105691053</v>
      </c>
      <c r="M13" s="58">
        <v>50</v>
      </c>
      <c r="N13" s="123">
        <f t="shared" si="3"/>
        <v>40.650406504065039</v>
      </c>
      <c r="O13" s="58">
        <v>3</v>
      </c>
      <c r="P13" s="123">
        <f t="shared" si="32"/>
        <v>2.4390243902439024</v>
      </c>
      <c r="Q13" s="58">
        <f t="shared" si="57"/>
        <v>218</v>
      </c>
      <c r="R13" s="58">
        <v>88</v>
      </c>
      <c r="S13" s="123">
        <f t="shared" si="4"/>
        <v>40.366972477064223</v>
      </c>
      <c r="T13" s="58">
        <v>40</v>
      </c>
      <c r="U13" s="123">
        <f t="shared" si="5"/>
        <v>18.348623853211009</v>
      </c>
      <c r="V13" s="440">
        <v>90</v>
      </c>
      <c r="W13" s="123">
        <f t="shared" si="33"/>
        <v>41.284403669724774</v>
      </c>
      <c r="X13" s="58">
        <f t="shared" si="34"/>
        <v>141</v>
      </c>
      <c r="Y13" s="58">
        <v>56</v>
      </c>
      <c r="Z13" s="123">
        <f t="shared" si="6"/>
        <v>39.716312056737593</v>
      </c>
      <c r="AA13" s="58">
        <v>40</v>
      </c>
      <c r="AB13" s="123">
        <f t="shared" si="7"/>
        <v>28.368794326241137</v>
      </c>
      <c r="AC13" s="440">
        <v>45</v>
      </c>
      <c r="AD13" s="123">
        <f t="shared" si="35"/>
        <v>31.914893617021278</v>
      </c>
      <c r="AE13" s="440">
        <f t="shared" si="36"/>
        <v>172</v>
      </c>
      <c r="AF13" s="58">
        <v>89</v>
      </c>
      <c r="AG13" s="123">
        <f t="shared" si="8"/>
        <v>51.744186046511629</v>
      </c>
      <c r="AH13" s="58">
        <v>41</v>
      </c>
      <c r="AI13" s="123">
        <f t="shared" si="9"/>
        <v>23.837209302325583</v>
      </c>
      <c r="AJ13" s="440">
        <v>42</v>
      </c>
      <c r="AK13" s="123">
        <f t="shared" si="37"/>
        <v>24.418604651162788</v>
      </c>
      <c r="AL13" s="440">
        <f t="shared" si="38"/>
        <v>272</v>
      </c>
      <c r="AM13" s="58">
        <v>112</v>
      </c>
      <c r="AN13" s="123">
        <f t="shared" si="10"/>
        <v>41.17647058823529</v>
      </c>
      <c r="AO13" s="58">
        <v>59</v>
      </c>
      <c r="AP13" s="123">
        <f t="shared" si="11"/>
        <v>21.691176470588236</v>
      </c>
      <c r="AQ13" s="440">
        <v>101</v>
      </c>
      <c r="AR13" s="123">
        <f t="shared" si="39"/>
        <v>37.132352941176471</v>
      </c>
      <c r="AS13" s="440">
        <f t="shared" si="40"/>
        <v>243</v>
      </c>
      <c r="AT13" s="58">
        <v>95</v>
      </c>
      <c r="AU13" s="123">
        <f>AT13/AS13*100</f>
        <v>39.094650205761319</v>
      </c>
      <c r="AV13" s="58">
        <v>69</v>
      </c>
      <c r="AW13" s="123">
        <f t="shared" si="13"/>
        <v>28.39506172839506</v>
      </c>
      <c r="AX13" s="440">
        <v>79</v>
      </c>
      <c r="AY13" s="123">
        <f t="shared" si="41"/>
        <v>32.510288065843625</v>
      </c>
      <c r="AZ13" s="440">
        <f t="shared" si="42"/>
        <v>102</v>
      </c>
      <c r="BA13" s="58">
        <v>42</v>
      </c>
      <c r="BB13" s="123">
        <f t="shared" ref="BB13:BB15" si="68">BA13/AZ13*100</f>
        <v>41.17647058823529</v>
      </c>
      <c r="BC13" s="58">
        <v>24</v>
      </c>
      <c r="BD13" s="123">
        <f t="shared" si="15"/>
        <v>23.52941176470588</v>
      </c>
      <c r="BE13" s="440">
        <v>36</v>
      </c>
      <c r="BF13" s="123">
        <f t="shared" si="43"/>
        <v>35.294117647058826</v>
      </c>
      <c r="BG13" s="440">
        <f t="shared" si="44"/>
        <v>391</v>
      </c>
      <c r="BH13" s="58">
        <v>176</v>
      </c>
      <c r="BI13" s="123">
        <f t="shared" ref="BI13:BI15" si="69">BH13/BG13*100</f>
        <v>45.012787723785166</v>
      </c>
      <c r="BJ13" s="58">
        <v>96</v>
      </c>
      <c r="BK13" s="123">
        <f t="shared" si="17"/>
        <v>24.552429667519181</v>
      </c>
      <c r="BL13" s="440">
        <v>119</v>
      </c>
      <c r="BM13" s="123">
        <f t="shared" si="45"/>
        <v>30.434782608695656</v>
      </c>
      <c r="BN13" s="440">
        <f t="shared" si="46"/>
        <v>549</v>
      </c>
      <c r="BO13" s="58">
        <v>283</v>
      </c>
      <c r="BP13" s="123">
        <f t="shared" si="62"/>
        <v>51.548269581056473</v>
      </c>
      <c r="BQ13" s="58">
        <v>140</v>
      </c>
      <c r="BR13" s="123">
        <f t="shared" si="19"/>
        <v>25.500910746812387</v>
      </c>
      <c r="BS13" s="440">
        <v>126</v>
      </c>
      <c r="BT13" s="123">
        <f t="shared" si="47"/>
        <v>22.950819672131146</v>
      </c>
      <c r="BU13" s="440">
        <f t="shared" si="48"/>
        <v>509</v>
      </c>
      <c r="BV13" s="58">
        <v>250</v>
      </c>
      <c r="BW13" s="123">
        <f t="shared" si="63"/>
        <v>49.115913555992144</v>
      </c>
      <c r="BX13" s="58">
        <v>116</v>
      </c>
      <c r="BY13" s="123">
        <f t="shared" si="21"/>
        <v>22.789783889980352</v>
      </c>
      <c r="BZ13" s="440">
        <v>143</v>
      </c>
      <c r="CA13" s="123">
        <f t="shared" si="49"/>
        <v>28.094302554027507</v>
      </c>
      <c r="CB13" s="440">
        <f t="shared" si="50"/>
        <v>893</v>
      </c>
      <c r="CC13" s="58">
        <v>303</v>
      </c>
      <c r="CD13" s="123">
        <f t="shared" ref="CD13:CD15" si="70">CC13/CB13*100</f>
        <v>33.930571108622622</v>
      </c>
      <c r="CE13" s="58">
        <v>265</v>
      </c>
      <c r="CF13" s="123">
        <f t="shared" ref="CF13:CF15" si="71">CE13/CB13*100</f>
        <v>29.675251959686449</v>
      </c>
      <c r="CG13" s="440">
        <v>325</v>
      </c>
      <c r="CH13" s="123">
        <f t="shared" ref="CH13:CH15" si="72">CG13/CB13*100</f>
        <v>36.394176931690929</v>
      </c>
      <c r="CI13" s="440">
        <f t="shared" si="52"/>
        <v>1373</v>
      </c>
      <c r="CJ13" s="58">
        <v>456</v>
      </c>
      <c r="CK13" s="123">
        <f t="shared" si="65"/>
        <v>33.211944646758923</v>
      </c>
      <c r="CL13" s="58">
        <v>412</v>
      </c>
      <c r="CM13" s="123">
        <f t="shared" si="25"/>
        <v>30.007283321194468</v>
      </c>
      <c r="CN13" s="440">
        <v>505</v>
      </c>
      <c r="CO13" s="123">
        <f t="shared" si="53"/>
        <v>36.780772032046613</v>
      </c>
      <c r="CP13" s="441">
        <f t="shared" si="58"/>
        <v>1547</v>
      </c>
      <c r="CQ13" s="58">
        <v>559</v>
      </c>
      <c r="CR13" s="123">
        <f t="shared" si="66"/>
        <v>36.134453781512605</v>
      </c>
      <c r="CS13" s="58">
        <v>485</v>
      </c>
      <c r="CT13" s="123">
        <f t="shared" si="27"/>
        <v>31.351001939237232</v>
      </c>
      <c r="CU13" s="440">
        <v>503</v>
      </c>
      <c r="CV13" s="123">
        <f t="shared" si="54"/>
        <v>32.51454427925016</v>
      </c>
      <c r="CW13" s="441">
        <f t="shared" si="59"/>
        <v>1449</v>
      </c>
      <c r="CX13" s="58">
        <v>635</v>
      </c>
      <c r="CY13" s="123">
        <f t="shared" si="67"/>
        <v>43.823326432022085</v>
      </c>
      <c r="CZ13" s="58">
        <v>548</v>
      </c>
      <c r="DA13" s="123">
        <f t="shared" si="29"/>
        <v>37.819185645272604</v>
      </c>
      <c r="DB13" s="440">
        <v>266</v>
      </c>
      <c r="DC13" s="123">
        <f t="shared" si="55"/>
        <v>18.357487922705314</v>
      </c>
      <c r="DD13" s="437"/>
    </row>
    <row r="14" spans="1:108" s="412" customFormat="1" ht="12" customHeight="1" x14ac:dyDescent="0.2">
      <c r="A14" s="438"/>
      <c r="B14" s="439" t="s">
        <v>477</v>
      </c>
      <c r="C14" s="440">
        <f t="shared" si="30"/>
        <v>25</v>
      </c>
      <c r="D14" s="58">
        <v>20</v>
      </c>
      <c r="E14" s="123">
        <f t="shared" si="60"/>
        <v>80</v>
      </c>
      <c r="F14" s="58">
        <v>5</v>
      </c>
      <c r="G14" s="123">
        <f t="shared" si="1"/>
        <v>20</v>
      </c>
      <c r="H14" s="58">
        <v>0</v>
      </c>
      <c r="I14" s="123">
        <f t="shared" si="31"/>
        <v>0</v>
      </c>
      <c r="J14" s="58">
        <f t="shared" si="56"/>
        <v>2</v>
      </c>
      <c r="K14" s="58">
        <v>1</v>
      </c>
      <c r="L14" s="123">
        <f t="shared" si="61"/>
        <v>50</v>
      </c>
      <c r="M14" s="58">
        <v>1</v>
      </c>
      <c r="N14" s="123">
        <f t="shared" si="3"/>
        <v>50</v>
      </c>
      <c r="O14" s="58">
        <v>0</v>
      </c>
      <c r="P14" s="123">
        <f t="shared" si="32"/>
        <v>0</v>
      </c>
      <c r="Q14" s="58">
        <f t="shared" si="57"/>
        <v>4</v>
      </c>
      <c r="R14" s="58">
        <v>0</v>
      </c>
      <c r="S14" s="123">
        <f t="shared" si="4"/>
        <v>0</v>
      </c>
      <c r="T14" s="58">
        <v>0</v>
      </c>
      <c r="U14" s="123">
        <f t="shared" si="5"/>
        <v>0</v>
      </c>
      <c r="V14" s="440">
        <v>4</v>
      </c>
      <c r="W14" s="58">
        <f t="shared" si="33"/>
        <v>100</v>
      </c>
      <c r="X14" s="58">
        <f t="shared" si="34"/>
        <v>6</v>
      </c>
      <c r="Y14" s="58">
        <v>0</v>
      </c>
      <c r="Z14" s="123">
        <f t="shared" si="6"/>
        <v>0</v>
      </c>
      <c r="AA14" s="58">
        <v>0</v>
      </c>
      <c r="AB14" s="123">
        <f t="shared" si="7"/>
        <v>0</v>
      </c>
      <c r="AC14" s="440">
        <v>6</v>
      </c>
      <c r="AD14" s="58">
        <f t="shared" si="35"/>
        <v>100</v>
      </c>
      <c r="AE14" s="440">
        <f t="shared" si="36"/>
        <v>4</v>
      </c>
      <c r="AF14" s="58">
        <v>1</v>
      </c>
      <c r="AG14" s="123">
        <f t="shared" si="8"/>
        <v>25</v>
      </c>
      <c r="AH14" s="58">
        <v>3</v>
      </c>
      <c r="AI14" s="123">
        <f t="shared" si="9"/>
        <v>75</v>
      </c>
      <c r="AJ14" s="440">
        <v>0</v>
      </c>
      <c r="AK14" s="58">
        <f t="shared" si="37"/>
        <v>0</v>
      </c>
      <c r="AL14" s="440">
        <f t="shared" si="38"/>
        <v>12</v>
      </c>
      <c r="AM14" s="58">
        <v>7</v>
      </c>
      <c r="AN14" s="123">
        <f t="shared" si="10"/>
        <v>58.333333333333336</v>
      </c>
      <c r="AO14" s="58">
        <v>4</v>
      </c>
      <c r="AP14" s="123">
        <f t="shared" si="11"/>
        <v>33.333333333333329</v>
      </c>
      <c r="AQ14" s="440">
        <v>1</v>
      </c>
      <c r="AR14" s="58">
        <f t="shared" si="39"/>
        <v>8.3333333333333321</v>
      </c>
      <c r="AS14" s="440">
        <f t="shared" si="40"/>
        <v>5</v>
      </c>
      <c r="AT14" s="58">
        <v>1</v>
      </c>
      <c r="AU14" s="123">
        <f>AT14/AS14*100</f>
        <v>20</v>
      </c>
      <c r="AV14" s="58">
        <v>1</v>
      </c>
      <c r="AW14" s="123">
        <f t="shared" si="13"/>
        <v>20</v>
      </c>
      <c r="AX14" s="440">
        <v>3</v>
      </c>
      <c r="AY14" s="58">
        <f t="shared" si="41"/>
        <v>60</v>
      </c>
      <c r="AZ14" s="440">
        <f t="shared" si="42"/>
        <v>6</v>
      </c>
      <c r="BA14" s="58">
        <v>3</v>
      </c>
      <c r="BB14" s="123">
        <f t="shared" si="68"/>
        <v>50</v>
      </c>
      <c r="BC14" s="58">
        <v>3</v>
      </c>
      <c r="BD14" s="123">
        <f t="shared" si="15"/>
        <v>50</v>
      </c>
      <c r="BE14" s="440">
        <v>0</v>
      </c>
      <c r="BF14" s="58">
        <f t="shared" si="43"/>
        <v>0</v>
      </c>
      <c r="BG14" s="440">
        <f t="shared" si="44"/>
        <v>37</v>
      </c>
      <c r="BH14" s="58">
        <v>33</v>
      </c>
      <c r="BI14" s="123">
        <f t="shared" si="69"/>
        <v>89.189189189189193</v>
      </c>
      <c r="BJ14" s="58">
        <v>2</v>
      </c>
      <c r="BK14" s="123">
        <f t="shared" si="17"/>
        <v>5.4054054054054053</v>
      </c>
      <c r="BL14" s="440">
        <v>2</v>
      </c>
      <c r="BM14" s="58">
        <f t="shared" si="45"/>
        <v>5.4054054054054053</v>
      </c>
      <c r="BN14" s="440">
        <f t="shared" si="46"/>
        <v>19</v>
      </c>
      <c r="BO14" s="58">
        <v>7</v>
      </c>
      <c r="BP14" s="123">
        <f t="shared" si="62"/>
        <v>36.84210526315789</v>
      </c>
      <c r="BQ14" s="58">
        <v>6</v>
      </c>
      <c r="BR14" s="123">
        <f t="shared" si="19"/>
        <v>31.578947368421051</v>
      </c>
      <c r="BS14" s="440">
        <v>6</v>
      </c>
      <c r="BT14" s="123">
        <f t="shared" si="47"/>
        <v>31.578947368421051</v>
      </c>
      <c r="BU14" s="440">
        <f t="shared" si="48"/>
        <v>9</v>
      </c>
      <c r="BV14" s="58">
        <v>1</v>
      </c>
      <c r="BW14" s="123">
        <f t="shared" si="63"/>
        <v>11.111111111111111</v>
      </c>
      <c r="BX14" s="58">
        <v>4</v>
      </c>
      <c r="BY14" s="123">
        <f t="shared" si="21"/>
        <v>44.444444444444443</v>
      </c>
      <c r="BZ14" s="440">
        <v>4</v>
      </c>
      <c r="CA14" s="123">
        <f t="shared" si="49"/>
        <v>44.444444444444443</v>
      </c>
      <c r="CB14" s="440">
        <f t="shared" si="50"/>
        <v>4</v>
      </c>
      <c r="CC14" s="58">
        <v>0</v>
      </c>
      <c r="CD14" s="123">
        <f t="shared" si="70"/>
        <v>0</v>
      </c>
      <c r="CE14" s="58">
        <v>2</v>
      </c>
      <c r="CF14" s="123">
        <f t="shared" si="71"/>
        <v>50</v>
      </c>
      <c r="CG14" s="440">
        <v>2</v>
      </c>
      <c r="CH14" s="123">
        <f t="shared" si="72"/>
        <v>50</v>
      </c>
      <c r="CI14" s="440">
        <f t="shared" si="52"/>
        <v>5</v>
      </c>
      <c r="CJ14" s="58">
        <v>1</v>
      </c>
      <c r="CK14" s="123">
        <f t="shared" si="65"/>
        <v>20</v>
      </c>
      <c r="CL14" s="58">
        <v>2</v>
      </c>
      <c r="CM14" s="123">
        <f t="shared" si="25"/>
        <v>40</v>
      </c>
      <c r="CN14" s="440">
        <v>2</v>
      </c>
      <c r="CO14" s="123">
        <f t="shared" si="53"/>
        <v>40</v>
      </c>
      <c r="CP14" s="441">
        <f t="shared" si="58"/>
        <v>30</v>
      </c>
      <c r="CQ14" s="58">
        <v>11</v>
      </c>
      <c r="CR14" s="123">
        <f t="shared" si="66"/>
        <v>36.666666666666664</v>
      </c>
      <c r="CS14" s="58">
        <v>10</v>
      </c>
      <c r="CT14" s="123">
        <f t="shared" si="27"/>
        <v>33.333333333333329</v>
      </c>
      <c r="CU14" s="440">
        <v>9</v>
      </c>
      <c r="CV14" s="123">
        <f t="shared" si="54"/>
        <v>30</v>
      </c>
      <c r="CW14" s="441">
        <f t="shared" si="59"/>
        <v>14</v>
      </c>
      <c r="CX14" s="58">
        <v>5</v>
      </c>
      <c r="CY14" s="123">
        <f t="shared" si="67"/>
        <v>35.714285714285715</v>
      </c>
      <c r="CZ14" s="58">
        <v>9</v>
      </c>
      <c r="DA14" s="123">
        <f t="shared" si="29"/>
        <v>64.285714285714292</v>
      </c>
      <c r="DB14" s="440">
        <v>0</v>
      </c>
      <c r="DC14" s="123">
        <f t="shared" si="55"/>
        <v>0</v>
      </c>
      <c r="DD14" s="437"/>
    </row>
    <row r="15" spans="1:108" s="412" customFormat="1" ht="12" customHeight="1" x14ac:dyDescent="0.2">
      <c r="A15" s="438"/>
      <c r="B15" s="442" t="s">
        <v>478</v>
      </c>
      <c r="C15" s="440">
        <f t="shared" si="30"/>
        <v>51</v>
      </c>
      <c r="D15" s="58">
        <v>38</v>
      </c>
      <c r="E15" s="123">
        <f t="shared" si="60"/>
        <v>74.509803921568633</v>
      </c>
      <c r="F15" s="58">
        <v>11</v>
      </c>
      <c r="G15" s="123">
        <f t="shared" si="1"/>
        <v>21.568627450980394</v>
      </c>
      <c r="H15" s="58">
        <v>2</v>
      </c>
      <c r="I15" s="123">
        <f t="shared" si="31"/>
        <v>3.9215686274509802</v>
      </c>
      <c r="J15" s="58">
        <f t="shared" si="56"/>
        <v>3</v>
      </c>
      <c r="K15" s="58">
        <v>0</v>
      </c>
      <c r="L15" s="123">
        <f t="shared" si="61"/>
        <v>0</v>
      </c>
      <c r="M15" s="58">
        <v>3</v>
      </c>
      <c r="N15" s="58">
        <f t="shared" si="3"/>
        <v>100</v>
      </c>
      <c r="O15" s="58">
        <v>0</v>
      </c>
      <c r="P15" s="123">
        <f t="shared" si="32"/>
        <v>0</v>
      </c>
      <c r="Q15" s="58">
        <f t="shared" si="57"/>
        <v>0</v>
      </c>
      <c r="R15" s="58">
        <v>0</v>
      </c>
      <c r="S15" s="123">
        <v>0</v>
      </c>
      <c r="T15" s="58">
        <v>0</v>
      </c>
      <c r="U15" s="123">
        <v>0</v>
      </c>
      <c r="V15" s="440">
        <v>0</v>
      </c>
      <c r="W15" s="58">
        <v>0</v>
      </c>
      <c r="X15" s="58">
        <f t="shared" si="34"/>
        <v>0</v>
      </c>
      <c r="Y15" s="58">
        <v>0</v>
      </c>
      <c r="Z15" s="123">
        <v>0</v>
      </c>
      <c r="AA15" s="58">
        <v>0</v>
      </c>
      <c r="AB15" s="123">
        <v>0</v>
      </c>
      <c r="AC15" s="440">
        <v>0</v>
      </c>
      <c r="AD15" s="58">
        <v>0</v>
      </c>
      <c r="AE15" s="440">
        <f t="shared" si="36"/>
        <v>0</v>
      </c>
      <c r="AF15" s="58">
        <v>0</v>
      </c>
      <c r="AG15" s="123">
        <v>0</v>
      </c>
      <c r="AH15" s="58">
        <v>0</v>
      </c>
      <c r="AI15" s="123">
        <v>0</v>
      </c>
      <c r="AJ15" s="440">
        <v>0</v>
      </c>
      <c r="AK15" s="58">
        <v>0</v>
      </c>
      <c r="AL15" s="440">
        <f t="shared" si="38"/>
        <v>0</v>
      </c>
      <c r="AM15" s="58">
        <v>0</v>
      </c>
      <c r="AN15" s="123">
        <v>0</v>
      </c>
      <c r="AO15" s="58">
        <v>0</v>
      </c>
      <c r="AP15" s="123">
        <v>0</v>
      </c>
      <c r="AQ15" s="440">
        <v>0</v>
      </c>
      <c r="AR15" s="58">
        <v>0</v>
      </c>
      <c r="AS15" s="440">
        <f t="shared" si="40"/>
        <v>0</v>
      </c>
      <c r="AT15" s="58">
        <v>0</v>
      </c>
      <c r="AU15" s="123">
        <v>0</v>
      </c>
      <c r="AV15" s="58">
        <v>0</v>
      </c>
      <c r="AW15" s="123">
        <v>0</v>
      </c>
      <c r="AX15" s="440">
        <v>0</v>
      </c>
      <c r="AY15" s="58">
        <v>0</v>
      </c>
      <c r="AZ15" s="440">
        <f t="shared" si="42"/>
        <v>14</v>
      </c>
      <c r="BA15" s="58">
        <v>7</v>
      </c>
      <c r="BB15" s="123">
        <f t="shared" si="68"/>
        <v>50</v>
      </c>
      <c r="BC15" s="58">
        <v>0</v>
      </c>
      <c r="BD15" s="123">
        <v>0</v>
      </c>
      <c r="BE15" s="440">
        <v>7</v>
      </c>
      <c r="BF15" s="58">
        <v>0</v>
      </c>
      <c r="BG15" s="440">
        <f t="shared" si="44"/>
        <v>16</v>
      </c>
      <c r="BH15" s="58">
        <v>11</v>
      </c>
      <c r="BI15" s="123">
        <f t="shared" si="69"/>
        <v>68.75</v>
      </c>
      <c r="BJ15" s="58">
        <v>3</v>
      </c>
      <c r="BK15" s="123">
        <v>0</v>
      </c>
      <c r="BL15" s="440">
        <v>2</v>
      </c>
      <c r="BM15" s="58">
        <v>0</v>
      </c>
      <c r="BN15" s="440">
        <f t="shared" si="46"/>
        <v>79</v>
      </c>
      <c r="BO15" s="58">
        <v>41</v>
      </c>
      <c r="BP15" s="123">
        <f t="shared" si="62"/>
        <v>51.898734177215189</v>
      </c>
      <c r="BQ15" s="58">
        <v>14</v>
      </c>
      <c r="BR15" s="123">
        <f t="shared" si="19"/>
        <v>17.721518987341771</v>
      </c>
      <c r="BS15" s="440">
        <v>24</v>
      </c>
      <c r="BT15" s="123">
        <f t="shared" si="47"/>
        <v>30.37974683544304</v>
      </c>
      <c r="BU15" s="440">
        <f t="shared" si="48"/>
        <v>95</v>
      </c>
      <c r="BV15" s="58">
        <v>48</v>
      </c>
      <c r="BW15" s="123">
        <f t="shared" si="63"/>
        <v>50.526315789473685</v>
      </c>
      <c r="BX15" s="58">
        <v>12</v>
      </c>
      <c r="BY15" s="123">
        <f t="shared" si="21"/>
        <v>12.631578947368421</v>
      </c>
      <c r="BZ15" s="440">
        <v>35</v>
      </c>
      <c r="CA15" s="123">
        <f t="shared" si="49"/>
        <v>36.84210526315789</v>
      </c>
      <c r="CB15" s="440">
        <f t="shared" si="50"/>
        <v>98</v>
      </c>
      <c r="CC15" s="58">
        <v>46</v>
      </c>
      <c r="CD15" s="123">
        <f t="shared" si="70"/>
        <v>46.938775510204081</v>
      </c>
      <c r="CE15" s="58">
        <v>21</v>
      </c>
      <c r="CF15" s="123">
        <f t="shared" si="71"/>
        <v>21.428571428571427</v>
      </c>
      <c r="CG15" s="440">
        <v>31</v>
      </c>
      <c r="CH15" s="123">
        <f t="shared" si="72"/>
        <v>31.632653061224492</v>
      </c>
      <c r="CI15" s="440">
        <f t="shared" si="52"/>
        <v>266</v>
      </c>
      <c r="CJ15" s="58">
        <v>90</v>
      </c>
      <c r="CK15" s="123">
        <f t="shared" si="65"/>
        <v>33.834586466165412</v>
      </c>
      <c r="CL15" s="58">
        <v>68</v>
      </c>
      <c r="CM15" s="123">
        <f t="shared" si="25"/>
        <v>25.563909774436087</v>
      </c>
      <c r="CN15" s="440">
        <v>108</v>
      </c>
      <c r="CO15" s="123">
        <f t="shared" si="53"/>
        <v>40.601503759398497</v>
      </c>
      <c r="CP15" s="441">
        <f t="shared" si="58"/>
        <v>412</v>
      </c>
      <c r="CQ15" s="58">
        <v>141</v>
      </c>
      <c r="CR15" s="123">
        <f t="shared" si="66"/>
        <v>34.223300970873787</v>
      </c>
      <c r="CS15" s="58">
        <v>110</v>
      </c>
      <c r="CT15" s="123">
        <f t="shared" si="27"/>
        <v>26.699029126213592</v>
      </c>
      <c r="CU15" s="440">
        <v>161</v>
      </c>
      <c r="CV15" s="123">
        <f t="shared" si="54"/>
        <v>39.077669902912618</v>
      </c>
      <c r="CW15" s="441">
        <f t="shared" si="59"/>
        <v>623</v>
      </c>
      <c r="CX15" s="58">
        <v>396</v>
      </c>
      <c r="CY15" s="123">
        <f t="shared" si="67"/>
        <v>63.563402889245587</v>
      </c>
      <c r="CZ15" s="58">
        <v>177</v>
      </c>
      <c r="DA15" s="123">
        <f t="shared" si="29"/>
        <v>28.410914927768861</v>
      </c>
      <c r="DB15" s="440">
        <v>50</v>
      </c>
      <c r="DC15" s="123">
        <f t="shared" si="55"/>
        <v>8.0256821829855536</v>
      </c>
      <c r="DD15" s="437"/>
    </row>
    <row r="16" spans="1:108" s="412" customFormat="1" ht="12" customHeight="1" x14ac:dyDescent="0.2">
      <c r="A16" s="438"/>
      <c r="B16" s="442" t="s">
        <v>479</v>
      </c>
      <c r="C16" s="443">
        <f t="shared" si="30"/>
        <v>0</v>
      </c>
      <c r="D16" s="124">
        <v>0</v>
      </c>
      <c r="E16" s="125">
        <v>0</v>
      </c>
      <c r="F16" s="124">
        <v>0</v>
      </c>
      <c r="G16" s="125">
        <v>0</v>
      </c>
      <c r="H16" s="124">
        <v>0</v>
      </c>
      <c r="I16" s="126">
        <v>0</v>
      </c>
      <c r="J16" s="443">
        <f t="shared" si="56"/>
        <v>0</v>
      </c>
      <c r="K16" s="124">
        <v>0</v>
      </c>
      <c r="L16" s="125">
        <v>0</v>
      </c>
      <c r="M16" s="124">
        <v>0</v>
      </c>
      <c r="N16" s="125">
        <v>0</v>
      </c>
      <c r="O16" s="124">
        <v>0</v>
      </c>
      <c r="P16" s="126">
        <v>0</v>
      </c>
      <c r="Q16" s="443">
        <f t="shared" si="57"/>
        <v>0</v>
      </c>
      <c r="R16" s="124">
        <v>0</v>
      </c>
      <c r="S16" s="125">
        <v>0</v>
      </c>
      <c r="T16" s="124">
        <v>0</v>
      </c>
      <c r="U16" s="125">
        <v>0</v>
      </c>
      <c r="V16" s="124">
        <v>0</v>
      </c>
      <c r="W16" s="126">
        <v>0</v>
      </c>
      <c r="X16" s="443">
        <f t="shared" si="34"/>
        <v>0</v>
      </c>
      <c r="Y16" s="124">
        <v>0</v>
      </c>
      <c r="Z16" s="125">
        <v>0</v>
      </c>
      <c r="AA16" s="124">
        <v>0</v>
      </c>
      <c r="AB16" s="125">
        <v>0</v>
      </c>
      <c r="AC16" s="124">
        <v>0</v>
      </c>
      <c r="AD16" s="126">
        <v>0</v>
      </c>
      <c r="AE16" s="443">
        <f t="shared" si="36"/>
        <v>0</v>
      </c>
      <c r="AF16" s="124">
        <v>0</v>
      </c>
      <c r="AG16" s="125">
        <v>0</v>
      </c>
      <c r="AH16" s="124">
        <v>0</v>
      </c>
      <c r="AI16" s="125">
        <v>0</v>
      </c>
      <c r="AJ16" s="124">
        <v>0</v>
      </c>
      <c r="AK16" s="126">
        <v>0</v>
      </c>
      <c r="AL16" s="443">
        <f t="shared" si="38"/>
        <v>0</v>
      </c>
      <c r="AM16" s="124">
        <v>0</v>
      </c>
      <c r="AN16" s="125">
        <v>0</v>
      </c>
      <c r="AO16" s="124">
        <v>0</v>
      </c>
      <c r="AP16" s="125">
        <v>0</v>
      </c>
      <c r="AQ16" s="124">
        <v>0</v>
      </c>
      <c r="AR16" s="126">
        <v>0</v>
      </c>
      <c r="AS16" s="443">
        <f t="shared" si="40"/>
        <v>0</v>
      </c>
      <c r="AT16" s="124">
        <v>0</v>
      </c>
      <c r="AU16" s="125">
        <v>0</v>
      </c>
      <c r="AV16" s="124">
        <v>0</v>
      </c>
      <c r="AW16" s="125">
        <v>0</v>
      </c>
      <c r="AX16" s="124">
        <v>0</v>
      </c>
      <c r="AY16" s="126">
        <v>0</v>
      </c>
      <c r="AZ16" s="443">
        <f t="shared" si="42"/>
        <v>0</v>
      </c>
      <c r="BA16" s="124">
        <v>0</v>
      </c>
      <c r="BB16" s="125">
        <v>0</v>
      </c>
      <c r="BC16" s="124">
        <v>0</v>
      </c>
      <c r="BD16" s="125">
        <v>0</v>
      </c>
      <c r="BE16" s="124">
        <v>0</v>
      </c>
      <c r="BF16" s="126">
        <v>0</v>
      </c>
      <c r="BG16" s="443">
        <f t="shared" si="44"/>
        <v>0</v>
      </c>
      <c r="BH16" s="124">
        <v>0</v>
      </c>
      <c r="BI16" s="125">
        <v>0</v>
      </c>
      <c r="BJ16" s="124">
        <v>0</v>
      </c>
      <c r="BK16" s="125">
        <v>0</v>
      </c>
      <c r="BL16" s="124">
        <v>0</v>
      </c>
      <c r="BM16" s="126">
        <v>0</v>
      </c>
      <c r="BN16" s="443">
        <f t="shared" si="46"/>
        <v>0</v>
      </c>
      <c r="BO16" s="124">
        <v>0</v>
      </c>
      <c r="BP16" s="125">
        <v>0</v>
      </c>
      <c r="BQ16" s="124">
        <v>0</v>
      </c>
      <c r="BR16" s="125">
        <v>0</v>
      </c>
      <c r="BS16" s="124">
        <v>0</v>
      </c>
      <c r="BT16" s="126">
        <v>0</v>
      </c>
      <c r="BU16" s="443">
        <f t="shared" si="48"/>
        <v>0</v>
      </c>
      <c r="BV16" s="124">
        <v>0</v>
      </c>
      <c r="BW16" s="125">
        <v>0</v>
      </c>
      <c r="BX16" s="124">
        <v>0</v>
      </c>
      <c r="BY16" s="125">
        <v>0</v>
      </c>
      <c r="BZ16" s="124">
        <v>0</v>
      </c>
      <c r="CA16" s="126">
        <v>0</v>
      </c>
      <c r="CB16" s="443">
        <f t="shared" si="50"/>
        <v>0</v>
      </c>
      <c r="CC16" s="124">
        <v>0</v>
      </c>
      <c r="CD16" s="125">
        <v>0</v>
      </c>
      <c r="CE16" s="124">
        <v>0</v>
      </c>
      <c r="CF16" s="125">
        <v>0</v>
      </c>
      <c r="CG16" s="124">
        <v>0</v>
      </c>
      <c r="CH16" s="126">
        <v>0</v>
      </c>
      <c r="CI16" s="443">
        <f t="shared" si="52"/>
        <v>0</v>
      </c>
      <c r="CJ16" s="124">
        <v>0</v>
      </c>
      <c r="CK16" s="125">
        <v>0</v>
      </c>
      <c r="CL16" s="124">
        <v>0</v>
      </c>
      <c r="CM16" s="125">
        <v>0</v>
      </c>
      <c r="CN16" s="124">
        <v>0</v>
      </c>
      <c r="CO16" s="126">
        <v>0</v>
      </c>
      <c r="CP16" s="441">
        <f t="shared" si="58"/>
        <v>4</v>
      </c>
      <c r="CQ16" s="127">
        <v>2</v>
      </c>
      <c r="CR16" s="123">
        <f t="shared" si="66"/>
        <v>50</v>
      </c>
      <c r="CS16" s="127">
        <v>0</v>
      </c>
      <c r="CT16" s="125">
        <v>0</v>
      </c>
      <c r="CU16" s="443">
        <v>2</v>
      </c>
      <c r="CV16" s="123">
        <f t="shared" si="54"/>
        <v>50</v>
      </c>
      <c r="CW16" s="441">
        <f t="shared" si="59"/>
        <v>10</v>
      </c>
      <c r="CX16" s="127">
        <v>7</v>
      </c>
      <c r="CY16" s="123">
        <f t="shared" si="67"/>
        <v>70</v>
      </c>
      <c r="CZ16" s="127">
        <v>2</v>
      </c>
      <c r="DA16" s="123">
        <f t="shared" si="29"/>
        <v>20</v>
      </c>
      <c r="DB16" s="443">
        <v>1</v>
      </c>
      <c r="DC16" s="123">
        <f t="shared" si="55"/>
        <v>10</v>
      </c>
      <c r="DD16" s="437"/>
    </row>
    <row r="17" spans="1:108" s="412" customFormat="1" ht="12" customHeight="1" x14ac:dyDescent="0.2">
      <c r="A17" s="438"/>
      <c r="B17" s="439" t="s">
        <v>484</v>
      </c>
      <c r="C17" s="440">
        <f t="shared" si="30"/>
        <v>0</v>
      </c>
      <c r="D17" s="60">
        <v>0</v>
      </c>
      <c r="E17" s="123">
        <v>0</v>
      </c>
      <c r="F17" s="60">
        <v>0</v>
      </c>
      <c r="G17" s="123">
        <v>0</v>
      </c>
      <c r="H17" s="60">
        <v>0</v>
      </c>
      <c r="I17" s="123">
        <v>0</v>
      </c>
      <c r="J17" s="440">
        <f t="shared" si="56"/>
        <v>0</v>
      </c>
      <c r="K17" s="60">
        <v>0</v>
      </c>
      <c r="L17" s="123">
        <v>0</v>
      </c>
      <c r="M17" s="60">
        <v>0</v>
      </c>
      <c r="N17" s="123">
        <v>0</v>
      </c>
      <c r="O17" s="60">
        <v>0</v>
      </c>
      <c r="P17" s="123">
        <v>0</v>
      </c>
      <c r="Q17" s="440">
        <f t="shared" si="57"/>
        <v>0</v>
      </c>
      <c r="R17" s="60">
        <v>0</v>
      </c>
      <c r="S17" s="123">
        <v>0</v>
      </c>
      <c r="T17" s="60">
        <v>0</v>
      </c>
      <c r="U17" s="123">
        <v>0</v>
      </c>
      <c r="V17" s="60">
        <v>0</v>
      </c>
      <c r="W17" s="123">
        <v>0</v>
      </c>
      <c r="X17" s="440">
        <f t="shared" si="34"/>
        <v>0</v>
      </c>
      <c r="Y17" s="60">
        <v>0</v>
      </c>
      <c r="Z17" s="123">
        <v>0</v>
      </c>
      <c r="AA17" s="60">
        <v>0</v>
      </c>
      <c r="AB17" s="123">
        <v>0</v>
      </c>
      <c r="AC17" s="60">
        <v>0</v>
      </c>
      <c r="AD17" s="123">
        <v>0</v>
      </c>
      <c r="AE17" s="440">
        <f t="shared" si="36"/>
        <v>0</v>
      </c>
      <c r="AF17" s="60">
        <v>0</v>
      </c>
      <c r="AG17" s="123">
        <v>0</v>
      </c>
      <c r="AH17" s="60">
        <v>0</v>
      </c>
      <c r="AI17" s="123">
        <v>0</v>
      </c>
      <c r="AJ17" s="60">
        <v>0</v>
      </c>
      <c r="AK17" s="123">
        <v>0</v>
      </c>
      <c r="AL17" s="440">
        <f t="shared" si="38"/>
        <v>0</v>
      </c>
      <c r="AM17" s="60">
        <v>0</v>
      </c>
      <c r="AN17" s="123">
        <v>0</v>
      </c>
      <c r="AO17" s="60">
        <v>0</v>
      </c>
      <c r="AP17" s="123">
        <v>0</v>
      </c>
      <c r="AQ17" s="60">
        <v>0</v>
      </c>
      <c r="AR17" s="123">
        <v>0</v>
      </c>
      <c r="AS17" s="440">
        <f t="shared" si="40"/>
        <v>0</v>
      </c>
      <c r="AT17" s="60">
        <v>0</v>
      </c>
      <c r="AU17" s="123">
        <v>0</v>
      </c>
      <c r="AV17" s="60">
        <v>0</v>
      </c>
      <c r="AW17" s="123">
        <v>0</v>
      </c>
      <c r="AX17" s="60">
        <v>0</v>
      </c>
      <c r="AY17" s="123">
        <v>0</v>
      </c>
      <c r="AZ17" s="440">
        <f t="shared" si="42"/>
        <v>0</v>
      </c>
      <c r="BA17" s="60">
        <v>0</v>
      </c>
      <c r="BB17" s="123">
        <v>0</v>
      </c>
      <c r="BC17" s="60">
        <v>0</v>
      </c>
      <c r="BD17" s="123">
        <v>0</v>
      </c>
      <c r="BE17" s="60">
        <v>0</v>
      </c>
      <c r="BF17" s="123">
        <v>0</v>
      </c>
      <c r="BG17" s="440">
        <f t="shared" si="44"/>
        <v>0</v>
      </c>
      <c r="BH17" s="60">
        <v>0</v>
      </c>
      <c r="BI17" s="123">
        <v>0</v>
      </c>
      <c r="BJ17" s="60">
        <v>0</v>
      </c>
      <c r="BK17" s="123">
        <v>0</v>
      </c>
      <c r="BL17" s="60">
        <v>0</v>
      </c>
      <c r="BM17" s="123">
        <v>0</v>
      </c>
      <c r="BN17" s="440">
        <f t="shared" si="46"/>
        <v>0</v>
      </c>
      <c r="BO17" s="60">
        <v>0</v>
      </c>
      <c r="BP17" s="123">
        <v>0</v>
      </c>
      <c r="BQ17" s="60">
        <v>0</v>
      </c>
      <c r="BR17" s="123">
        <v>0</v>
      </c>
      <c r="BS17" s="60">
        <v>0</v>
      </c>
      <c r="BT17" s="123">
        <v>0</v>
      </c>
      <c r="BU17" s="440">
        <f t="shared" si="48"/>
        <v>0</v>
      </c>
      <c r="BV17" s="60">
        <v>0</v>
      </c>
      <c r="BW17" s="123">
        <v>0</v>
      </c>
      <c r="BX17" s="60">
        <v>0</v>
      </c>
      <c r="BY17" s="123">
        <v>0</v>
      </c>
      <c r="BZ17" s="60">
        <v>0</v>
      </c>
      <c r="CA17" s="123">
        <v>0</v>
      </c>
      <c r="CB17" s="440">
        <f t="shared" si="50"/>
        <v>0</v>
      </c>
      <c r="CC17" s="60">
        <v>0</v>
      </c>
      <c r="CD17" s="123">
        <v>0</v>
      </c>
      <c r="CE17" s="60">
        <v>0</v>
      </c>
      <c r="CF17" s="123">
        <v>0</v>
      </c>
      <c r="CG17" s="60">
        <v>0</v>
      </c>
      <c r="CH17" s="123">
        <v>0</v>
      </c>
      <c r="CI17" s="440">
        <f t="shared" si="52"/>
        <v>0</v>
      </c>
      <c r="CJ17" s="60">
        <v>0</v>
      </c>
      <c r="CK17" s="123">
        <v>0</v>
      </c>
      <c r="CL17" s="60">
        <v>0</v>
      </c>
      <c r="CM17" s="123">
        <v>0</v>
      </c>
      <c r="CN17" s="60">
        <v>0</v>
      </c>
      <c r="CO17" s="123">
        <v>0</v>
      </c>
      <c r="CP17" s="441">
        <f t="shared" si="58"/>
        <v>0</v>
      </c>
      <c r="CQ17" s="58">
        <v>0</v>
      </c>
      <c r="CR17" s="123">
        <v>0</v>
      </c>
      <c r="CS17" s="58">
        <v>0</v>
      </c>
      <c r="CT17" s="123">
        <v>0</v>
      </c>
      <c r="CU17" s="440">
        <v>0</v>
      </c>
      <c r="CV17" s="123">
        <v>0</v>
      </c>
      <c r="CW17" s="441">
        <f t="shared" si="59"/>
        <v>0</v>
      </c>
      <c r="CX17" s="58">
        <v>0</v>
      </c>
      <c r="CY17" s="123">
        <v>0</v>
      </c>
      <c r="CZ17" s="58">
        <v>0</v>
      </c>
      <c r="DA17" s="123">
        <v>0</v>
      </c>
      <c r="DB17" s="440">
        <v>0</v>
      </c>
      <c r="DC17" s="123">
        <v>0</v>
      </c>
      <c r="DD17" s="437"/>
    </row>
    <row r="18" spans="1:108" s="412" customFormat="1" ht="12" customHeight="1" x14ac:dyDescent="0.2">
      <c r="A18" s="438"/>
      <c r="B18" s="444" t="s">
        <v>485</v>
      </c>
      <c r="C18" s="443">
        <f t="shared" si="30"/>
        <v>0</v>
      </c>
      <c r="D18" s="124">
        <v>0</v>
      </c>
      <c r="E18" s="126">
        <v>0</v>
      </c>
      <c r="F18" s="124">
        <v>0</v>
      </c>
      <c r="G18" s="126">
        <v>0</v>
      </c>
      <c r="H18" s="124">
        <v>0</v>
      </c>
      <c r="I18" s="126">
        <v>0</v>
      </c>
      <c r="J18" s="443">
        <f t="shared" si="56"/>
        <v>0</v>
      </c>
      <c r="K18" s="124">
        <v>0</v>
      </c>
      <c r="L18" s="126">
        <v>0</v>
      </c>
      <c r="M18" s="124">
        <v>0</v>
      </c>
      <c r="N18" s="126">
        <v>0</v>
      </c>
      <c r="O18" s="124">
        <v>0</v>
      </c>
      <c r="P18" s="126">
        <v>0</v>
      </c>
      <c r="Q18" s="443">
        <f t="shared" si="57"/>
        <v>0</v>
      </c>
      <c r="R18" s="124">
        <v>0</v>
      </c>
      <c r="S18" s="126">
        <v>0</v>
      </c>
      <c r="T18" s="124">
        <v>0</v>
      </c>
      <c r="U18" s="126">
        <v>0</v>
      </c>
      <c r="V18" s="124">
        <v>0</v>
      </c>
      <c r="W18" s="126">
        <v>0</v>
      </c>
      <c r="X18" s="443">
        <f t="shared" si="34"/>
        <v>0</v>
      </c>
      <c r="Y18" s="124">
        <v>0</v>
      </c>
      <c r="Z18" s="126">
        <v>0</v>
      </c>
      <c r="AA18" s="124">
        <v>0</v>
      </c>
      <c r="AB18" s="126">
        <v>0</v>
      </c>
      <c r="AC18" s="124">
        <v>0</v>
      </c>
      <c r="AD18" s="126">
        <v>0</v>
      </c>
      <c r="AE18" s="443">
        <f t="shared" si="36"/>
        <v>0</v>
      </c>
      <c r="AF18" s="124">
        <v>0</v>
      </c>
      <c r="AG18" s="126">
        <v>0</v>
      </c>
      <c r="AH18" s="124">
        <v>0</v>
      </c>
      <c r="AI18" s="126">
        <v>0</v>
      </c>
      <c r="AJ18" s="124">
        <v>0</v>
      </c>
      <c r="AK18" s="126">
        <v>0</v>
      </c>
      <c r="AL18" s="443">
        <f t="shared" si="38"/>
        <v>0</v>
      </c>
      <c r="AM18" s="124">
        <v>0</v>
      </c>
      <c r="AN18" s="126">
        <v>0</v>
      </c>
      <c r="AO18" s="124">
        <v>0</v>
      </c>
      <c r="AP18" s="126">
        <v>0</v>
      </c>
      <c r="AQ18" s="124">
        <v>0</v>
      </c>
      <c r="AR18" s="126">
        <v>0</v>
      </c>
      <c r="AS18" s="443">
        <f t="shared" si="40"/>
        <v>0</v>
      </c>
      <c r="AT18" s="124">
        <v>0</v>
      </c>
      <c r="AU18" s="126">
        <v>0</v>
      </c>
      <c r="AV18" s="124">
        <v>0</v>
      </c>
      <c r="AW18" s="126">
        <v>0</v>
      </c>
      <c r="AX18" s="124">
        <v>0</v>
      </c>
      <c r="AY18" s="126">
        <v>0</v>
      </c>
      <c r="AZ18" s="443">
        <f t="shared" si="42"/>
        <v>0</v>
      </c>
      <c r="BA18" s="124">
        <v>0</v>
      </c>
      <c r="BB18" s="126">
        <v>0</v>
      </c>
      <c r="BC18" s="124">
        <v>0</v>
      </c>
      <c r="BD18" s="126">
        <v>0</v>
      </c>
      <c r="BE18" s="124">
        <v>0</v>
      </c>
      <c r="BF18" s="126">
        <v>0</v>
      </c>
      <c r="BG18" s="443">
        <f t="shared" si="44"/>
        <v>0</v>
      </c>
      <c r="BH18" s="124">
        <v>0</v>
      </c>
      <c r="BI18" s="126">
        <v>0</v>
      </c>
      <c r="BJ18" s="124">
        <v>0</v>
      </c>
      <c r="BK18" s="126">
        <v>0</v>
      </c>
      <c r="BL18" s="124">
        <v>0</v>
      </c>
      <c r="BM18" s="126">
        <v>0</v>
      </c>
      <c r="BN18" s="443">
        <f t="shared" si="46"/>
        <v>0</v>
      </c>
      <c r="BO18" s="124">
        <v>0</v>
      </c>
      <c r="BP18" s="126">
        <v>0</v>
      </c>
      <c r="BQ18" s="124">
        <v>0</v>
      </c>
      <c r="BR18" s="126">
        <v>0</v>
      </c>
      <c r="BS18" s="124">
        <v>0</v>
      </c>
      <c r="BT18" s="126">
        <v>0</v>
      </c>
      <c r="BU18" s="443">
        <f t="shared" si="48"/>
        <v>0</v>
      </c>
      <c r="BV18" s="124">
        <v>0</v>
      </c>
      <c r="BW18" s="126">
        <v>0</v>
      </c>
      <c r="BX18" s="124">
        <v>0</v>
      </c>
      <c r="BY18" s="126">
        <v>0</v>
      </c>
      <c r="BZ18" s="124">
        <v>0</v>
      </c>
      <c r="CA18" s="126">
        <v>0</v>
      </c>
      <c r="CB18" s="443">
        <f t="shared" si="50"/>
        <v>0</v>
      </c>
      <c r="CC18" s="124">
        <v>0</v>
      </c>
      <c r="CD18" s="126">
        <v>0</v>
      </c>
      <c r="CE18" s="124">
        <v>0</v>
      </c>
      <c r="CF18" s="126">
        <v>0</v>
      </c>
      <c r="CG18" s="124">
        <v>0</v>
      </c>
      <c r="CH18" s="126">
        <v>0</v>
      </c>
      <c r="CI18" s="443">
        <f t="shared" si="52"/>
        <v>0</v>
      </c>
      <c r="CJ18" s="124">
        <v>0</v>
      </c>
      <c r="CK18" s="126">
        <v>0</v>
      </c>
      <c r="CL18" s="124">
        <v>0</v>
      </c>
      <c r="CM18" s="126">
        <v>0</v>
      </c>
      <c r="CN18" s="124">
        <v>0</v>
      </c>
      <c r="CO18" s="126">
        <v>0</v>
      </c>
      <c r="CP18" s="441">
        <f t="shared" si="58"/>
        <v>0</v>
      </c>
      <c r="CQ18" s="127">
        <v>0</v>
      </c>
      <c r="CR18" s="126">
        <v>0</v>
      </c>
      <c r="CS18" s="127">
        <v>0</v>
      </c>
      <c r="CT18" s="126">
        <v>0</v>
      </c>
      <c r="CU18" s="443">
        <v>0</v>
      </c>
      <c r="CV18" s="126">
        <v>0</v>
      </c>
      <c r="CW18" s="441">
        <f t="shared" si="59"/>
        <v>0</v>
      </c>
      <c r="CX18" s="127">
        <v>0</v>
      </c>
      <c r="CY18" s="126">
        <v>0</v>
      </c>
      <c r="CZ18" s="127">
        <v>0</v>
      </c>
      <c r="DA18" s="126">
        <v>0</v>
      </c>
      <c r="DB18" s="443">
        <v>0</v>
      </c>
      <c r="DC18" s="126">
        <v>0</v>
      </c>
      <c r="DD18" s="437"/>
    </row>
    <row r="19" spans="1:108" s="412" customFormat="1" ht="12" customHeight="1" x14ac:dyDescent="0.2">
      <c r="A19" s="433" t="s">
        <v>165</v>
      </c>
      <c r="B19" s="434" t="s">
        <v>2</v>
      </c>
      <c r="C19" s="435">
        <f t="shared" si="30"/>
        <v>21392</v>
      </c>
      <c r="D19" s="128">
        <f>SUM(D20:D28)</f>
        <v>15705</v>
      </c>
      <c r="E19" s="122">
        <f t="shared" ref="E19" si="73">D19/C19*100</f>
        <v>73.415295437546746</v>
      </c>
      <c r="F19" s="128">
        <f>SUM(F20:F28)</f>
        <v>4439</v>
      </c>
      <c r="G19" s="122">
        <f t="shared" ref="G19:G28" si="74">F19/C19*100</f>
        <v>20.75074794315632</v>
      </c>
      <c r="H19" s="128">
        <f>SUM(H20:H28)</f>
        <v>1248</v>
      </c>
      <c r="I19" s="122">
        <f>H19/C19*100</f>
        <v>5.8339566192969334</v>
      </c>
      <c r="J19" s="128">
        <f>SUM(J20:J28)</f>
        <v>23764</v>
      </c>
      <c r="K19" s="128">
        <f>SUM(K20:K28)</f>
        <v>15852</v>
      </c>
      <c r="L19" s="122">
        <f t="shared" ref="L19" si="75">K19/J19*100</f>
        <v>66.705941760646354</v>
      </c>
      <c r="M19" s="128">
        <f>SUM(M20:M28)</f>
        <v>6509</v>
      </c>
      <c r="N19" s="122">
        <f t="shared" ref="N19:N28" si="76">M19/J19*100</f>
        <v>27.390170005049658</v>
      </c>
      <c r="O19" s="128">
        <f>SUM(O20:O28)</f>
        <v>1403</v>
      </c>
      <c r="P19" s="122">
        <f>O19/J19*100</f>
        <v>5.9038882343039889</v>
      </c>
      <c r="Q19" s="435">
        <f>SUM(Q20:Q29)</f>
        <v>31367</v>
      </c>
      <c r="R19" s="128">
        <f>SUM(R20:R29)</f>
        <v>15432</v>
      </c>
      <c r="S19" s="122">
        <f t="shared" ref="S19:S28" si="77">R19/Q19*100</f>
        <v>49.198201931966715</v>
      </c>
      <c r="T19" s="128">
        <f>SUM(T20:T29)</f>
        <v>5404</v>
      </c>
      <c r="U19" s="122">
        <f t="shared" ref="U19:U28" si="78">T19/Q19*100</f>
        <v>17.228297255076992</v>
      </c>
      <c r="V19" s="128">
        <f>SUM(V20:V29)</f>
        <v>10531</v>
      </c>
      <c r="W19" s="122">
        <f>V19/Q19*100</f>
        <v>33.57350081295629</v>
      </c>
      <c r="X19" s="128">
        <f>SUM(X20:X28)</f>
        <v>16445</v>
      </c>
      <c r="Y19" s="128">
        <f>SUM(Y20:Y28)</f>
        <v>9858</v>
      </c>
      <c r="Z19" s="122">
        <f t="shared" ref="Z19:Z28" si="79">Y19/X19*100</f>
        <v>59.945272119185169</v>
      </c>
      <c r="AA19" s="128">
        <f>SUM(AA20:AA29)</f>
        <v>2174</v>
      </c>
      <c r="AB19" s="122">
        <f t="shared" ref="AB19:AB28" si="80">AA19/X19*100</f>
        <v>13.219823654606264</v>
      </c>
      <c r="AC19" s="128">
        <f>SUM(AC20:AC29)</f>
        <v>4413</v>
      </c>
      <c r="AD19" s="122">
        <f>AC19/X19*100</f>
        <v>26.834904226208572</v>
      </c>
      <c r="AE19" s="435">
        <f>SUM(AE20:AE29)</f>
        <v>13899</v>
      </c>
      <c r="AF19" s="128">
        <f>SUM(AF20:AF28)</f>
        <v>8152</v>
      </c>
      <c r="AG19" s="122">
        <f t="shared" ref="AG19:AG28" si="81">AF19/AE19*100</f>
        <v>58.651701561263401</v>
      </c>
      <c r="AH19" s="128">
        <f>SUM(AH20:AH29)</f>
        <v>2182</v>
      </c>
      <c r="AI19" s="122">
        <f t="shared" ref="AI19:AI28" si="82">AH19/AE19*100</f>
        <v>15.698971149003526</v>
      </c>
      <c r="AJ19" s="128">
        <f>SUM(AJ20:AJ29)</f>
        <v>3565</v>
      </c>
      <c r="AK19" s="122">
        <f>AJ19/AE19*100</f>
        <v>25.649327289733076</v>
      </c>
      <c r="AL19" s="435">
        <f>SUM(AL20:AL29)</f>
        <v>25126</v>
      </c>
      <c r="AM19" s="128">
        <f>SUM(AM20:AM28)</f>
        <v>13448</v>
      </c>
      <c r="AN19" s="122">
        <f t="shared" ref="AN19:AN28" si="83">AM19/AL19*100</f>
        <v>53.522247870731512</v>
      </c>
      <c r="AO19" s="128">
        <f>SUM(AO20:AO29)</f>
        <v>4074</v>
      </c>
      <c r="AP19" s="122">
        <f t="shared" ref="AP19:AP28" si="84">AO19/AL19*100</f>
        <v>16.214280028655576</v>
      </c>
      <c r="AQ19" s="128">
        <f>SUM(AQ20:AQ29)</f>
        <v>7604</v>
      </c>
      <c r="AR19" s="122">
        <f>AQ19/AL19*100</f>
        <v>30.263472100612908</v>
      </c>
      <c r="AS19" s="435">
        <f>SUM(AS20:AS29)</f>
        <v>23678</v>
      </c>
      <c r="AT19" s="128">
        <f>SUM(AT20:AT28)</f>
        <v>12023</v>
      </c>
      <c r="AU19" s="122">
        <f t="shared" ref="AU19:AU28" si="85">AT19/AS19*100</f>
        <v>50.777092659853032</v>
      </c>
      <c r="AV19" s="128">
        <f>SUM(AV20:AV29)</f>
        <v>4374</v>
      </c>
      <c r="AW19" s="122">
        <f t="shared" ref="AW19:AW28" si="86">AV19/AS19*100</f>
        <v>18.472843990201877</v>
      </c>
      <c r="AX19" s="128">
        <f>SUM(AX20:AX29)</f>
        <v>7281</v>
      </c>
      <c r="AY19" s="122">
        <f>AX19/AS19*100</f>
        <v>30.750063349945094</v>
      </c>
      <c r="AZ19" s="435">
        <f>SUM(AZ20:AZ29)</f>
        <v>19124</v>
      </c>
      <c r="BA19" s="128">
        <f>SUM(BA20:BA28)</f>
        <v>9746</v>
      </c>
      <c r="BB19" s="122">
        <f t="shared" ref="BB19:BB28" si="87">BA19/AZ19*100</f>
        <v>50.962141811336537</v>
      </c>
      <c r="BC19" s="128">
        <f>SUM(BC20:BC29)</f>
        <v>4109</v>
      </c>
      <c r="BD19" s="122">
        <f t="shared" ref="BD19:BD28" si="88">BC19/AZ19*100</f>
        <v>21.486090775988288</v>
      </c>
      <c r="BE19" s="128">
        <f>SUM(BE20:BE29)</f>
        <v>5269</v>
      </c>
      <c r="BF19" s="122">
        <f>BE19/AZ19*100</f>
        <v>27.551767412675172</v>
      </c>
      <c r="BG19" s="435">
        <f>SUM(BG20:BG29)</f>
        <v>40076</v>
      </c>
      <c r="BH19" s="128">
        <f>SUM(BH20:BH28)</f>
        <v>25177</v>
      </c>
      <c r="BI19" s="122">
        <f t="shared" ref="BI19:BI28" si="89">BH19/BG19*100</f>
        <v>62.82313604152111</v>
      </c>
      <c r="BJ19" s="128">
        <f>SUM(BJ20:BJ29)</f>
        <v>6492</v>
      </c>
      <c r="BK19" s="122">
        <f t="shared" ref="BK19:BK28" si="90">BJ19/BG19*100</f>
        <v>16.199221479189539</v>
      </c>
      <c r="BL19" s="128">
        <f>SUM(BL20:BL29)</f>
        <v>8407</v>
      </c>
      <c r="BM19" s="122">
        <f>BL19/BG19*100</f>
        <v>20.977642479289351</v>
      </c>
      <c r="BN19" s="435">
        <f t="shared" si="46"/>
        <v>39276</v>
      </c>
      <c r="BO19" s="435">
        <f>SUM(BO20:BO29)</f>
        <v>23964</v>
      </c>
      <c r="BP19" s="122">
        <f t="shared" ref="BP19" si="91">BO19/BN19*100</f>
        <v>61.014359914451575</v>
      </c>
      <c r="BQ19" s="435">
        <f>SUM(BQ20:BQ29)</f>
        <v>7449</v>
      </c>
      <c r="BR19" s="122">
        <f t="shared" ref="BR19:BR28" si="92">BQ19/BN19*100</f>
        <v>18.965780629391997</v>
      </c>
      <c r="BS19" s="435">
        <f>SUM(BS20:BS29)</f>
        <v>7863</v>
      </c>
      <c r="BT19" s="122">
        <f>BS19/BN19*100</f>
        <v>20.019859456156432</v>
      </c>
      <c r="BU19" s="435">
        <f t="shared" si="48"/>
        <v>31934</v>
      </c>
      <c r="BV19" s="435">
        <f>SUM(BV20:BV29)</f>
        <v>18486</v>
      </c>
      <c r="BW19" s="122">
        <f t="shared" ref="BW19" si="93">BV19/BU19*100</f>
        <v>57.888144297613827</v>
      </c>
      <c r="BX19" s="435">
        <f>SUM(BX20:BX29)</f>
        <v>6502</v>
      </c>
      <c r="BY19" s="122">
        <f t="shared" ref="BY19:BY28" si="94">BX19/BU19*100</f>
        <v>20.360744034571304</v>
      </c>
      <c r="BZ19" s="435">
        <f>SUM(BZ20:BZ29)</f>
        <v>6946</v>
      </c>
      <c r="CA19" s="122">
        <f>BZ19/BU19*100</f>
        <v>21.751111667814868</v>
      </c>
      <c r="CB19" s="435">
        <f>SUM(CB20:CB29)</f>
        <v>53997</v>
      </c>
      <c r="CC19" s="435">
        <f>SUM(CC20:CC29)</f>
        <v>29740</v>
      </c>
      <c r="CD19" s="122">
        <f t="shared" ref="CD19" si="95">CC19/CB19*100</f>
        <v>55.077133914847124</v>
      </c>
      <c r="CE19" s="435">
        <f>SUM(CE20:CE29)</f>
        <v>10712</v>
      </c>
      <c r="CF19" s="122">
        <f t="shared" ref="CF19:CF28" si="96">CE19/CB19*100</f>
        <v>19.838139155879031</v>
      </c>
      <c r="CG19" s="435">
        <f>SUM(CG20:CG29)</f>
        <v>13545</v>
      </c>
      <c r="CH19" s="122">
        <f>CG19/CB19*100</f>
        <v>25.084726929273849</v>
      </c>
      <c r="CI19" s="435">
        <f>SUM(CI20:CI29)</f>
        <v>69554</v>
      </c>
      <c r="CJ19" s="435">
        <f>SUM(CJ20:CJ29)</f>
        <v>35713</v>
      </c>
      <c r="CK19" s="122">
        <f t="shared" ref="CK19" si="97">CJ19/CI19*100</f>
        <v>51.34571699686574</v>
      </c>
      <c r="CL19" s="435">
        <f>SUM(CL20:CL29)</f>
        <v>14396</v>
      </c>
      <c r="CM19" s="122">
        <f t="shared" ref="CM19:CM28" si="98">CL19/CI19*100</f>
        <v>20.697587485982112</v>
      </c>
      <c r="CN19" s="435">
        <f>SUM(CN20:CN29)</f>
        <v>19445</v>
      </c>
      <c r="CO19" s="122">
        <f>CN19/CI19*100</f>
        <v>27.956695517152141</v>
      </c>
      <c r="CP19" s="436">
        <f>SUM(CP20:CP31)</f>
        <v>66269</v>
      </c>
      <c r="CQ19" s="435">
        <f>SUM(CQ20:CQ31)</f>
        <v>33149</v>
      </c>
      <c r="CR19" s="122">
        <f t="shared" ref="CR19" si="99">CQ19/CP19*100</f>
        <v>50.021880517285609</v>
      </c>
      <c r="CS19" s="435">
        <f>SUM(CS20:CS31)</f>
        <v>14652</v>
      </c>
      <c r="CT19" s="122">
        <f t="shared" ref="CT19:CT28" si="100">CS19/CP19*100</f>
        <v>22.109885466809519</v>
      </c>
      <c r="CU19" s="435">
        <f>SUM(CU20:CU31)</f>
        <v>18468</v>
      </c>
      <c r="CV19" s="122">
        <f>CU19/CP19*100</f>
        <v>27.868234015904875</v>
      </c>
      <c r="CW19" s="436">
        <f>SUM(CW20:CW31)</f>
        <v>54089</v>
      </c>
      <c r="CX19" s="435">
        <f>SUM(CX20:CX31)</f>
        <v>29602</v>
      </c>
      <c r="CY19" s="122">
        <f t="shared" ref="CY19" si="101">CX19/CW19*100</f>
        <v>54.728318142320987</v>
      </c>
      <c r="CZ19" s="435">
        <f>SUM(CZ20:CZ31)</f>
        <v>17579</v>
      </c>
      <c r="DA19" s="122">
        <f t="shared" ref="DA19:DA30" si="102">CZ19/CW19*100</f>
        <v>32.500138660356079</v>
      </c>
      <c r="DB19" s="435">
        <f>SUM(DB20:DB31)</f>
        <v>6908</v>
      </c>
      <c r="DC19" s="122">
        <f>DB19/CW19*100</f>
        <v>12.771543197322933</v>
      </c>
      <c r="DD19" s="437"/>
    </row>
    <row r="20" spans="1:108" s="412" customFormat="1" ht="12" customHeight="1" x14ac:dyDescent="0.2">
      <c r="A20" s="438"/>
      <c r="B20" s="439" t="s">
        <v>470</v>
      </c>
      <c r="C20" s="440">
        <f t="shared" si="30"/>
        <v>10354</v>
      </c>
      <c r="D20" s="58">
        <v>7740</v>
      </c>
      <c r="E20" s="123">
        <f>D20/C20*100</f>
        <v>74.753718369712189</v>
      </c>
      <c r="F20" s="58">
        <v>2021</v>
      </c>
      <c r="G20" s="123">
        <f t="shared" si="74"/>
        <v>19.519026463202628</v>
      </c>
      <c r="H20" s="58">
        <v>593</v>
      </c>
      <c r="I20" s="123">
        <f t="shared" ref="I20:I28" si="103">H20/C20*100</f>
        <v>5.7272551670851843</v>
      </c>
      <c r="J20" s="58">
        <f t="shared" ref="J20:J28" si="104">SUM(K20+M20+O20)</f>
        <v>12260</v>
      </c>
      <c r="K20" s="58">
        <v>8463</v>
      </c>
      <c r="L20" s="123">
        <f>K20/J20*100</f>
        <v>69.029363784665577</v>
      </c>
      <c r="M20" s="58">
        <v>3183</v>
      </c>
      <c r="N20" s="123">
        <f t="shared" si="76"/>
        <v>25.96247960848287</v>
      </c>
      <c r="O20" s="58">
        <v>614</v>
      </c>
      <c r="P20" s="123">
        <f t="shared" ref="P20:P28" si="105">O20/J20*100</f>
        <v>5.00815660685155</v>
      </c>
      <c r="Q20" s="58">
        <f>R20+T20+V20</f>
        <v>16222</v>
      </c>
      <c r="R20" s="58">
        <v>8343</v>
      </c>
      <c r="S20" s="123">
        <f t="shared" si="77"/>
        <v>51.430156577487359</v>
      </c>
      <c r="T20" s="58">
        <v>2266</v>
      </c>
      <c r="U20" s="123">
        <f t="shared" si="78"/>
        <v>13.968684502527431</v>
      </c>
      <c r="V20" s="58">
        <v>5613</v>
      </c>
      <c r="W20" s="123">
        <f t="shared" ref="W20:W28" si="106">V20/Q20*100</f>
        <v>34.601158919985203</v>
      </c>
      <c r="X20" s="58">
        <f t="shared" ref="X20:X28" si="107">Y20+AA20+AC20</f>
        <v>8901</v>
      </c>
      <c r="Y20" s="58">
        <v>5298</v>
      </c>
      <c r="Z20" s="123">
        <f t="shared" si="79"/>
        <v>59.521402089652852</v>
      </c>
      <c r="AA20" s="58">
        <v>1085</v>
      </c>
      <c r="AB20" s="123">
        <f t="shared" si="80"/>
        <v>12.189641613301875</v>
      </c>
      <c r="AC20" s="58">
        <v>2518</v>
      </c>
      <c r="AD20" s="123">
        <f t="shared" ref="AD20:AD28" si="108">AC20/X20*100</f>
        <v>28.288956297045274</v>
      </c>
      <c r="AE20" s="440">
        <f t="shared" ref="AE20:AE28" si="109">AF20+AH20+AJ20</f>
        <v>7889</v>
      </c>
      <c r="AF20" s="58">
        <v>4831</v>
      </c>
      <c r="AG20" s="123">
        <f t="shared" si="81"/>
        <v>61.237165673722906</v>
      </c>
      <c r="AH20" s="58">
        <v>1027</v>
      </c>
      <c r="AI20" s="123">
        <f t="shared" si="82"/>
        <v>13.018126505260488</v>
      </c>
      <c r="AJ20" s="58">
        <v>2031</v>
      </c>
      <c r="AK20" s="123">
        <f t="shared" ref="AK20:AK28" si="110">AJ20/AE20*100</f>
        <v>25.744707821016604</v>
      </c>
      <c r="AL20" s="440">
        <f t="shared" ref="AL20:AL28" si="111">AM20+AO20+AQ20</f>
        <v>13649</v>
      </c>
      <c r="AM20" s="58">
        <v>7509</v>
      </c>
      <c r="AN20" s="123">
        <f t="shared" si="83"/>
        <v>55.015019415341783</v>
      </c>
      <c r="AO20" s="58">
        <v>1845</v>
      </c>
      <c r="AP20" s="123">
        <f t="shared" si="84"/>
        <v>13.517473807604951</v>
      </c>
      <c r="AQ20" s="58">
        <v>4295</v>
      </c>
      <c r="AR20" s="123">
        <f t="shared" ref="AR20:AR28" si="112">AQ20/AL20*100</f>
        <v>31.467506777053263</v>
      </c>
      <c r="AS20" s="440">
        <f t="shared" ref="AS20:AS28" si="113">AT20+AV20+AX20</f>
        <v>12814</v>
      </c>
      <c r="AT20" s="58">
        <v>6921</v>
      </c>
      <c r="AU20" s="123">
        <f t="shared" si="85"/>
        <v>54.011237708756042</v>
      </c>
      <c r="AV20" s="58">
        <v>1908</v>
      </c>
      <c r="AW20" s="123">
        <f t="shared" si="86"/>
        <v>14.889964101763695</v>
      </c>
      <c r="AX20" s="58">
        <v>3985</v>
      </c>
      <c r="AY20" s="123">
        <f t="shared" ref="AY20:AY28" si="114">AX20/AS20*100</f>
        <v>31.098798189480252</v>
      </c>
      <c r="AZ20" s="440">
        <f t="shared" ref="AZ20:AZ28" si="115">BA20+BC20+BE20</f>
        <v>9766</v>
      </c>
      <c r="BA20" s="58">
        <v>5195</v>
      </c>
      <c r="BB20" s="123">
        <f t="shared" si="87"/>
        <v>53.19475732131886</v>
      </c>
      <c r="BC20" s="58">
        <v>1487</v>
      </c>
      <c r="BD20" s="123">
        <f t="shared" si="88"/>
        <v>15.226295310260085</v>
      </c>
      <c r="BE20" s="58">
        <v>3084</v>
      </c>
      <c r="BF20" s="123">
        <f t="shared" ref="BF20:BF28" si="116">BE20/AZ20*100</f>
        <v>31.578947368421051</v>
      </c>
      <c r="BG20" s="440">
        <f t="shared" ref="BG20:BG28" si="117">BH20+BJ20+BL20</f>
        <v>20538</v>
      </c>
      <c r="BH20" s="58">
        <v>13721</v>
      </c>
      <c r="BI20" s="123">
        <f t="shared" si="89"/>
        <v>66.807868341610671</v>
      </c>
      <c r="BJ20" s="58">
        <v>2784</v>
      </c>
      <c r="BK20" s="123">
        <f t="shared" si="90"/>
        <v>13.555360794624599</v>
      </c>
      <c r="BL20" s="58">
        <v>4033</v>
      </c>
      <c r="BM20" s="123">
        <f t="shared" ref="BM20:BM28" si="118">BL20/BG20*100</f>
        <v>19.636770863764731</v>
      </c>
      <c r="BN20" s="440">
        <f t="shared" si="46"/>
        <v>21790</v>
      </c>
      <c r="BO20" s="58">
        <v>13835</v>
      </c>
      <c r="BP20" s="123">
        <f>BO20/BN20*100</f>
        <v>63.492427719137225</v>
      </c>
      <c r="BQ20" s="58">
        <v>3441</v>
      </c>
      <c r="BR20" s="123">
        <f t="shared" si="92"/>
        <v>15.791647544745297</v>
      </c>
      <c r="BS20" s="58">
        <v>4514</v>
      </c>
      <c r="BT20" s="123">
        <f t="shared" ref="BT20:BT28" si="119">BS20/BN20*100</f>
        <v>20.715924736117486</v>
      </c>
      <c r="BU20" s="440">
        <f t="shared" si="48"/>
        <v>15951</v>
      </c>
      <c r="BV20" s="58">
        <v>9780</v>
      </c>
      <c r="BW20" s="123">
        <f>BV20/BU20*100</f>
        <v>61.312770359225119</v>
      </c>
      <c r="BX20" s="58">
        <v>2841</v>
      </c>
      <c r="BY20" s="123">
        <f t="shared" si="94"/>
        <v>17.81079556140681</v>
      </c>
      <c r="BZ20" s="58">
        <v>3330</v>
      </c>
      <c r="CA20" s="123">
        <f t="shared" ref="CA20:CA28" si="120">BZ20/BU20*100</f>
        <v>20.876434079368064</v>
      </c>
      <c r="CB20" s="440">
        <f t="shared" ref="CB20:CB31" si="121">CC20+CE20+CG20</f>
        <v>24876</v>
      </c>
      <c r="CC20" s="58">
        <v>14339</v>
      </c>
      <c r="CD20" s="123">
        <f>CC20/CB20*100</f>
        <v>57.641903843061584</v>
      </c>
      <c r="CE20" s="58">
        <v>4437</v>
      </c>
      <c r="CF20" s="123">
        <f t="shared" si="96"/>
        <v>17.836468885672936</v>
      </c>
      <c r="CG20" s="58">
        <v>6100</v>
      </c>
      <c r="CH20" s="123">
        <f t="shared" ref="CH20:CH28" si="122">CG20/CB20*100</f>
        <v>24.52162727126548</v>
      </c>
      <c r="CI20" s="440">
        <f t="shared" ref="CI20:CI29" si="123">CJ20+CL20+CN20</f>
        <v>33752</v>
      </c>
      <c r="CJ20" s="58">
        <v>18071</v>
      </c>
      <c r="CK20" s="123">
        <f>CJ20/CI20*100</f>
        <v>53.540530931500349</v>
      </c>
      <c r="CL20" s="58">
        <v>6493</v>
      </c>
      <c r="CM20" s="123">
        <f t="shared" si="98"/>
        <v>19.237378525716995</v>
      </c>
      <c r="CN20" s="58">
        <v>9188</v>
      </c>
      <c r="CO20" s="123">
        <f t="shared" ref="CO20:CO28" si="124">CN20/CI20*100</f>
        <v>27.222090542782652</v>
      </c>
      <c r="CP20" s="441">
        <f>CQ20+CS20+CU20</f>
        <v>31348</v>
      </c>
      <c r="CQ20" s="58">
        <v>16752</v>
      </c>
      <c r="CR20" s="123">
        <f>CQ20/CP20*100</f>
        <v>53.43881587342095</v>
      </c>
      <c r="CS20" s="58">
        <v>5948</v>
      </c>
      <c r="CT20" s="123">
        <f t="shared" si="100"/>
        <v>18.974097231083324</v>
      </c>
      <c r="CU20" s="58">
        <v>8648</v>
      </c>
      <c r="CV20" s="123">
        <f t="shared" ref="CV20:CV28" si="125">CU20/CP20*100</f>
        <v>27.587086895495727</v>
      </c>
      <c r="CW20" s="441">
        <f>CX20+CZ20+DB20</f>
        <v>26889</v>
      </c>
      <c r="CX20" s="58">
        <v>15221</v>
      </c>
      <c r="CY20" s="123">
        <f>CX20/CW20*100</f>
        <v>56.606790881029411</v>
      </c>
      <c r="CZ20" s="58">
        <v>7844</v>
      </c>
      <c r="DA20" s="123">
        <f t="shared" si="102"/>
        <v>29.171780281899661</v>
      </c>
      <c r="DB20" s="58">
        <v>3824</v>
      </c>
      <c r="DC20" s="123">
        <f t="shared" ref="DC20:DC28" si="126">DB20/CW20*100</f>
        <v>14.221428837070921</v>
      </c>
      <c r="DD20" s="437"/>
    </row>
    <row r="21" spans="1:108" s="412" customFormat="1" ht="12" customHeight="1" x14ac:dyDescent="0.2">
      <c r="A21" s="438"/>
      <c r="B21" s="439" t="s">
        <v>471</v>
      </c>
      <c r="C21" s="440">
        <f t="shared" si="30"/>
        <v>7432</v>
      </c>
      <c r="D21" s="58">
        <v>5406</v>
      </c>
      <c r="E21" s="123">
        <f>D21/C21*100</f>
        <v>72.739504843918183</v>
      </c>
      <c r="F21" s="58">
        <v>1590</v>
      </c>
      <c r="G21" s="123">
        <f t="shared" si="74"/>
        <v>21.393972012917114</v>
      </c>
      <c r="H21" s="58">
        <v>436</v>
      </c>
      <c r="I21" s="123">
        <f t="shared" si="103"/>
        <v>5.8665231431646934</v>
      </c>
      <c r="J21" s="58">
        <f t="shared" si="104"/>
        <v>8755</v>
      </c>
      <c r="K21" s="58">
        <v>5791</v>
      </c>
      <c r="L21" s="123">
        <f>K21/J21*100</f>
        <v>66.145059965733864</v>
      </c>
      <c r="M21" s="58">
        <v>2316</v>
      </c>
      <c r="N21" s="123">
        <f t="shared" si="76"/>
        <v>26.453455168475159</v>
      </c>
      <c r="O21" s="58">
        <v>648</v>
      </c>
      <c r="P21" s="123">
        <f t="shared" si="105"/>
        <v>7.4014848657909766</v>
      </c>
      <c r="Q21" s="58">
        <f t="shared" ref="Q21:Q29" si="127">R21+T21+V21</f>
        <v>12070</v>
      </c>
      <c r="R21" s="58">
        <v>5619</v>
      </c>
      <c r="S21" s="123">
        <f t="shared" si="77"/>
        <v>46.553438276719142</v>
      </c>
      <c r="T21" s="58">
        <v>2419</v>
      </c>
      <c r="U21" s="123">
        <f t="shared" si="78"/>
        <v>20.041425020712509</v>
      </c>
      <c r="V21" s="58">
        <v>4032</v>
      </c>
      <c r="W21" s="123">
        <f t="shared" si="106"/>
        <v>33.405136702568349</v>
      </c>
      <c r="X21" s="58">
        <f t="shared" si="107"/>
        <v>5827</v>
      </c>
      <c r="Y21" s="58">
        <v>3668</v>
      </c>
      <c r="Z21" s="123">
        <f t="shared" si="79"/>
        <v>62.948343916251929</v>
      </c>
      <c r="AA21" s="58">
        <v>708</v>
      </c>
      <c r="AB21" s="123">
        <f t="shared" si="80"/>
        <v>12.150334649047537</v>
      </c>
      <c r="AC21" s="58">
        <v>1451</v>
      </c>
      <c r="AD21" s="123">
        <f t="shared" si="108"/>
        <v>24.901321434700531</v>
      </c>
      <c r="AE21" s="440">
        <f t="shared" si="109"/>
        <v>4455</v>
      </c>
      <c r="AF21" s="58">
        <v>2464</v>
      </c>
      <c r="AG21" s="123">
        <f t="shared" si="81"/>
        <v>55.308641975308639</v>
      </c>
      <c r="AH21" s="58">
        <v>781</v>
      </c>
      <c r="AI21" s="123">
        <f t="shared" si="82"/>
        <v>17.530864197530864</v>
      </c>
      <c r="AJ21" s="58">
        <v>1210</v>
      </c>
      <c r="AK21" s="123">
        <f t="shared" si="110"/>
        <v>27.160493827160494</v>
      </c>
      <c r="AL21" s="440">
        <f t="shared" si="111"/>
        <v>8754</v>
      </c>
      <c r="AM21" s="58">
        <v>4650</v>
      </c>
      <c r="AN21" s="123">
        <f t="shared" si="83"/>
        <v>53.118574366004111</v>
      </c>
      <c r="AO21" s="58">
        <v>1604</v>
      </c>
      <c r="AP21" s="123">
        <f t="shared" si="84"/>
        <v>18.323052318939915</v>
      </c>
      <c r="AQ21" s="58">
        <v>2500</v>
      </c>
      <c r="AR21" s="123">
        <f t="shared" si="112"/>
        <v>28.558373315055974</v>
      </c>
      <c r="AS21" s="440">
        <f t="shared" si="113"/>
        <v>8406</v>
      </c>
      <c r="AT21" s="58">
        <v>4100</v>
      </c>
      <c r="AU21" s="123">
        <f t="shared" si="85"/>
        <v>48.774684748988818</v>
      </c>
      <c r="AV21" s="58">
        <v>1887</v>
      </c>
      <c r="AW21" s="123">
        <f t="shared" si="86"/>
        <v>22.448251249107781</v>
      </c>
      <c r="AX21" s="58">
        <v>2419</v>
      </c>
      <c r="AY21" s="123">
        <f t="shared" si="114"/>
        <v>28.777064001903401</v>
      </c>
      <c r="AZ21" s="440">
        <f t="shared" si="115"/>
        <v>7200</v>
      </c>
      <c r="BA21" s="58">
        <v>3570</v>
      </c>
      <c r="BB21" s="123">
        <f t="shared" si="87"/>
        <v>49.583333333333336</v>
      </c>
      <c r="BC21" s="58">
        <v>2027</v>
      </c>
      <c r="BD21" s="123">
        <f t="shared" si="88"/>
        <v>28.152777777777775</v>
      </c>
      <c r="BE21" s="58">
        <v>1603</v>
      </c>
      <c r="BF21" s="123">
        <f t="shared" si="116"/>
        <v>22.263888888888889</v>
      </c>
      <c r="BG21" s="440">
        <f t="shared" si="117"/>
        <v>14934</v>
      </c>
      <c r="BH21" s="58">
        <v>8744</v>
      </c>
      <c r="BI21" s="123">
        <f t="shared" si="89"/>
        <v>58.550957546538093</v>
      </c>
      <c r="BJ21" s="58">
        <v>2930</v>
      </c>
      <c r="BK21" s="123">
        <f t="shared" si="90"/>
        <v>19.619659836614435</v>
      </c>
      <c r="BL21" s="58">
        <v>3260</v>
      </c>
      <c r="BM21" s="123">
        <f t="shared" si="118"/>
        <v>21.829382616847461</v>
      </c>
      <c r="BN21" s="440">
        <f t="shared" si="46"/>
        <v>13521</v>
      </c>
      <c r="BO21" s="58">
        <v>7775</v>
      </c>
      <c r="BP21" s="123">
        <f>BO21/BN21*100</f>
        <v>57.503143258634715</v>
      </c>
      <c r="BQ21" s="58">
        <v>3253</v>
      </c>
      <c r="BR21" s="123">
        <f t="shared" si="92"/>
        <v>24.058871385252569</v>
      </c>
      <c r="BS21" s="58">
        <v>2493</v>
      </c>
      <c r="BT21" s="123">
        <f t="shared" si="119"/>
        <v>18.437985356112712</v>
      </c>
      <c r="BU21" s="440">
        <f t="shared" si="48"/>
        <v>11961</v>
      </c>
      <c r="BV21" s="58">
        <v>6471</v>
      </c>
      <c r="BW21" s="123">
        <f>BV21/BU21*100</f>
        <v>54.100827689992471</v>
      </c>
      <c r="BX21" s="58">
        <v>2951</v>
      </c>
      <c r="BY21" s="123">
        <f t="shared" si="94"/>
        <v>24.671850179750855</v>
      </c>
      <c r="BZ21" s="58">
        <v>2539</v>
      </c>
      <c r="CA21" s="123">
        <f t="shared" si="120"/>
        <v>21.227322130256667</v>
      </c>
      <c r="CB21" s="440">
        <f t="shared" si="121"/>
        <v>22706</v>
      </c>
      <c r="CC21" s="58">
        <v>12128</v>
      </c>
      <c r="CD21" s="123">
        <f>CC21/CB21*100</f>
        <v>53.413194750286266</v>
      </c>
      <c r="CE21" s="58">
        <v>5073</v>
      </c>
      <c r="CF21" s="123">
        <f t="shared" si="96"/>
        <v>22.342112217035144</v>
      </c>
      <c r="CG21" s="58">
        <v>5505</v>
      </c>
      <c r="CH21" s="123">
        <f t="shared" si="122"/>
        <v>24.244693032678587</v>
      </c>
      <c r="CI21" s="440">
        <f t="shared" si="123"/>
        <v>27651</v>
      </c>
      <c r="CJ21" s="58">
        <v>13854</v>
      </c>
      <c r="CK21" s="123">
        <f>CJ21/CI21*100</f>
        <v>50.103070413366602</v>
      </c>
      <c r="CL21" s="58">
        <v>6257</v>
      </c>
      <c r="CM21" s="123">
        <f t="shared" si="98"/>
        <v>22.62847636613504</v>
      </c>
      <c r="CN21" s="58">
        <v>7540</v>
      </c>
      <c r="CO21" s="123">
        <f t="shared" si="124"/>
        <v>27.268453220498358</v>
      </c>
      <c r="CP21" s="441">
        <f t="shared" ref="CP21:CP31" si="128">CQ21+CS21+CU21</f>
        <v>26882</v>
      </c>
      <c r="CQ21" s="58">
        <v>12769</v>
      </c>
      <c r="CR21" s="123">
        <f>CQ21/CP21*100</f>
        <v>47.500185998065618</v>
      </c>
      <c r="CS21" s="58">
        <v>6868</v>
      </c>
      <c r="CT21" s="123">
        <f t="shared" si="100"/>
        <v>25.548694293579349</v>
      </c>
      <c r="CU21" s="58">
        <v>7245</v>
      </c>
      <c r="CV21" s="123">
        <f t="shared" si="125"/>
        <v>26.95111970835503</v>
      </c>
      <c r="CW21" s="441">
        <f t="shared" ref="CW21:CW31" si="129">CX21+CZ21+DB21</f>
        <v>21405</v>
      </c>
      <c r="CX21" s="58">
        <v>11382</v>
      </c>
      <c r="CY21" s="123">
        <f>CX21/CW21*100</f>
        <v>53.174491941135251</v>
      </c>
      <c r="CZ21" s="58">
        <v>7821</v>
      </c>
      <c r="DA21" s="123">
        <f t="shared" si="102"/>
        <v>36.538192011212331</v>
      </c>
      <c r="DB21" s="58">
        <v>2202</v>
      </c>
      <c r="DC21" s="123">
        <f t="shared" si="126"/>
        <v>10.287316047652418</v>
      </c>
      <c r="DD21" s="437"/>
    </row>
    <row r="22" spans="1:108" s="412" customFormat="1" ht="12" customHeight="1" x14ac:dyDescent="0.2">
      <c r="A22" s="438"/>
      <c r="B22" s="439" t="s">
        <v>472</v>
      </c>
      <c r="C22" s="440">
        <f t="shared" si="30"/>
        <v>344</v>
      </c>
      <c r="D22" s="58">
        <v>266</v>
      </c>
      <c r="E22" s="123">
        <f t="shared" ref="E22:E28" si="130">D22/C22*100</f>
        <v>77.325581395348848</v>
      </c>
      <c r="F22" s="58">
        <v>57</v>
      </c>
      <c r="G22" s="123">
        <f t="shared" si="74"/>
        <v>16.569767441860463</v>
      </c>
      <c r="H22" s="58">
        <v>21</v>
      </c>
      <c r="I22" s="123">
        <f t="shared" si="103"/>
        <v>6.104651162790697</v>
      </c>
      <c r="J22" s="58">
        <f t="shared" si="104"/>
        <v>93</v>
      </c>
      <c r="K22" s="58">
        <v>77</v>
      </c>
      <c r="L22" s="123">
        <f t="shared" ref="L22:L28" si="131">K22/J22*100</f>
        <v>82.795698924731184</v>
      </c>
      <c r="M22" s="58">
        <v>15</v>
      </c>
      <c r="N22" s="123">
        <f t="shared" si="76"/>
        <v>16.129032258064516</v>
      </c>
      <c r="O22" s="58">
        <v>1</v>
      </c>
      <c r="P22" s="123">
        <f t="shared" si="105"/>
        <v>1.0752688172043012</v>
      </c>
      <c r="Q22" s="58">
        <f t="shared" si="127"/>
        <v>189</v>
      </c>
      <c r="R22" s="58">
        <v>87</v>
      </c>
      <c r="S22" s="123">
        <f t="shared" si="77"/>
        <v>46.031746031746032</v>
      </c>
      <c r="T22" s="58">
        <v>35</v>
      </c>
      <c r="U22" s="123">
        <f t="shared" si="78"/>
        <v>18.518518518518519</v>
      </c>
      <c r="V22" s="58">
        <v>67</v>
      </c>
      <c r="W22" s="123">
        <f t="shared" si="106"/>
        <v>35.449735449735449</v>
      </c>
      <c r="X22" s="58">
        <f t="shared" si="107"/>
        <v>107</v>
      </c>
      <c r="Y22" s="58">
        <v>53</v>
      </c>
      <c r="Z22" s="123">
        <f t="shared" si="79"/>
        <v>49.532710280373834</v>
      </c>
      <c r="AA22" s="58">
        <v>23</v>
      </c>
      <c r="AB22" s="123">
        <f t="shared" si="80"/>
        <v>21.495327102803738</v>
      </c>
      <c r="AC22" s="58">
        <v>31</v>
      </c>
      <c r="AD22" s="123">
        <f t="shared" si="108"/>
        <v>28.971962616822427</v>
      </c>
      <c r="AE22" s="440">
        <f t="shared" si="109"/>
        <v>107</v>
      </c>
      <c r="AF22" s="58">
        <v>73</v>
      </c>
      <c r="AG22" s="123">
        <f t="shared" si="81"/>
        <v>68.224299065420553</v>
      </c>
      <c r="AH22" s="58">
        <v>21</v>
      </c>
      <c r="AI22" s="123">
        <f t="shared" si="82"/>
        <v>19.626168224299064</v>
      </c>
      <c r="AJ22" s="58">
        <v>13</v>
      </c>
      <c r="AK22" s="123">
        <f t="shared" si="110"/>
        <v>12.149532710280374</v>
      </c>
      <c r="AL22" s="440">
        <f t="shared" si="111"/>
        <v>150</v>
      </c>
      <c r="AM22" s="58">
        <v>43</v>
      </c>
      <c r="AN22" s="123">
        <f t="shared" si="83"/>
        <v>28.666666666666668</v>
      </c>
      <c r="AO22" s="58">
        <v>31</v>
      </c>
      <c r="AP22" s="123">
        <f t="shared" si="84"/>
        <v>20.666666666666668</v>
      </c>
      <c r="AQ22" s="58">
        <v>76</v>
      </c>
      <c r="AR22" s="123">
        <f t="shared" si="112"/>
        <v>50.666666666666671</v>
      </c>
      <c r="AS22" s="440">
        <f t="shared" si="113"/>
        <v>191</v>
      </c>
      <c r="AT22" s="58">
        <v>38</v>
      </c>
      <c r="AU22" s="123">
        <f t="shared" si="85"/>
        <v>19.895287958115183</v>
      </c>
      <c r="AV22" s="58">
        <v>30</v>
      </c>
      <c r="AW22" s="123">
        <f t="shared" si="86"/>
        <v>15.706806282722512</v>
      </c>
      <c r="AX22" s="58">
        <v>123</v>
      </c>
      <c r="AY22" s="123">
        <f t="shared" si="114"/>
        <v>64.397905759162299</v>
      </c>
      <c r="AZ22" s="440">
        <f t="shared" si="115"/>
        <v>144</v>
      </c>
      <c r="BA22" s="58">
        <v>49</v>
      </c>
      <c r="BB22" s="123">
        <f t="shared" si="87"/>
        <v>34.027777777777779</v>
      </c>
      <c r="BC22" s="58">
        <v>31</v>
      </c>
      <c r="BD22" s="123">
        <f t="shared" si="88"/>
        <v>21.527777777777779</v>
      </c>
      <c r="BE22" s="58">
        <v>64</v>
      </c>
      <c r="BF22" s="123">
        <f t="shared" si="116"/>
        <v>44.444444444444443</v>
      </c>
      <c r="BG22" s="440">
        <f t="shared" si="117"/>
        <v>329</v>
      </c>
      <c r="BH22" s="58">
        <v>216</v>
      </c>
      <c r="BI22" s="123">
        <f t="shared" si="89"/>
        <v>65.653495440729486</v>
      </c>
      <c r="BJ22" s="58">
        <v>62</v>
      </c>
      <c r="BK22" s="123">
        <f t="shared" si="90"/>
        <v>18.844984802431611</v>
      </c>
      <c r="BL22" s="58">
        <v>51</v>
      </c>
      <c r="BM22" s="123">
        <f t="shared" si="118"/>
        <v>15.501519756838904</v>
      </c>
      <c r="BN22" s="440">
        <f t="shared" si="46"/>
        <v>247</v>
      </c>
      <c r="BO22" s="58">
        <v>133</v>
      </c>
      <c r="BP22" s="123">
        <f t="shared" ref="BP22:BP28" si="132">BO22/BN22*100</f>
        <v>53.846153846153847</v>
      </c>
      <c r="BQ22" s="58">
        <v>58</v>
      </c>
      <c r="BR22" s="123">
        <f t="shared" si="92"/>
        <v>23.481781376518217</v>
      </c>
      <c r="BS22" s="58">
        <v>56</v>
      </c>
      <c r="BT22" s="123">
        <f t="shared" si="119"/>
        <v>22.672064777327936</v>
      </c>
      <c r="BU22" s="440">
        <f t="shared" si="48"/>
        <v>253</v>
      </c>
      <c r="BV22" s="58">
        <v>136</v>
      </c>
      <c r="BW22" s="123">
        <f t="shared" ref="BW22:BW28" si="133">BV22/BU22*100</f>
        <v>53.754940711462453</v>
      </c>
      <c r="BX22" s="58">
        <v>52</v>
      </c>
      <c r="BY22" s="123">
        <f t="shared" si="94"/>
        <v>20.553359683794469</v>
      </c>
      <c r="BZ22" s="58">
        <v>65</v>
      </c>
      <c r="CA22" s="123">
        <f t="shared" si="120"/>
        <v>25.691699604743086</v>
      </c>
      <c r="CB22" s="440">
        <f t="shared" si="121"/>
        <v>304</v>
      </c>
      <c r="CC22" s="58">
        <v>171</v>
      </c>
      <c r="CD22" s="123">
        <f t="shared" ref="CD22:CD28" si="134">CC22/CB22*100</f>
        <v>56.25</v>
      </c>
      <c r="CE22" s="58">
        <v>50</v>
      </c>
      <c r="CF22" s="123">
        <f t="shared" si="96"/>
        <v>16.447368421052634</v>
      </c>
      <c r="CG22" s="58">
        <v>83</v>
      </c>
      <c r="CH22" s="123">
        <f t="shared" si="122"/>
        <v>27.302631578947366</v>
      </c>
      <c r="CI22" s="440">
        <f t="shared" si="123"/>
        <v>498</v>
      </c>
      <c r="CJ22" s="58">
        <v>226</v>
      </c>
      <c r="CK22" s="123">
        <f t="shared" ref="CK22:CK28" si="135">CJ22/CI22*100</f>
        <v>45.381526104417667</v>
      </c>
      <c r="CL22" s="58">
        <v>99</v>
      </c>
      <c r="CM22" s="123">
        <f t="shared" si="98"/>
        <v>19.879518072289155</v>
      </c>
      <c r="CN22" s="58">
        <v>173</v>
      </c>
      <c r="CO22" s="123">
        <f t="shared" si="124"/>
        <v>34.738955823293175</v>
      </c>
      <c r="CP22" s="441">
        <f t="shared" si="128"/>
        <v>587</v>
      </c>
      <c r="CQ22" s="58">
        <v>270</v>
      </c>
      <c r="CR22" s="123">
        <f t="shared" ref="CR22:CR28" si="136">CQ22/CP22*100</f>
        <v>45.996592844974451</v>
      </c>
      <c r="CS22" s="58">
        <v>133</v>
      </c>
      <c r="CT22" s="123">
        <f t="shared" si="100"/>
        <v>22.657580919931856</v>
      </c>
      <c r="CU22" s="58">
        <v>184</v>
      </c>
      <c r="CV22" s="123">
        <f t="shared" si="125"/>
        <v>31.3458262350937</v>
      </c>
      <c r="CW22" s="441">
        <f t="shared" si="129"/>
        <v>447</v>
      </c>
      <c r="CX22" s="58">
        <v>222</v>
      </c>
      <c r="CY22" s="123">
        <f t="shared" ref="CY22:CY30" si="137">CX22/CW22*100</f>
        <v>49.664429530201346</v>
      </c>
      <c r="CZ22" s="58">
        <v>176</v>
      </c>
      <c r="DA22" s="123">
        <f t="shared" si="102"/>
        <v>39.37360178970917</v>
      </c>
      <c r="DB22" s="58">
        <v>49</v>
      </c>
      <c r="DC22" s="123">
        <f t="shared" si="126"/>
        <v>10.961968680089486</v>
      </c>
      <c r="DD22" s="437"/>
    </row>
    <row r="23" spans="1:108" s="412" customFormat="1" ht="12" customHeight="1" x14ac:dyDescent="0.2">
      <c r="A23" s="438"/>
      <c r="B23" s="439" t="s">
        <v>473</v>
      </c>
      <c r="C23" s="440">
        <f t="shared" si="30"/>
        <v>1127</v>
      </c>
      <c r="D23" s="58">
        <v>824</v>
      </c>
      <c r="E23" s="123">
        <f t="shared" si="130"/>
        <v>73.114463176574972</v>
      </c>
      <c r="F23" s="58">
        <v>214</v>
      </c>
      <c r="G23" s="123">
        <f t="shared" si="74"/>
        <v>18.988464951197869</v>
      </c>
      <c r="H23" s="58">
        <v>89</v>
      </c>
      <c r="I23" s="123">
        <f t="shared" si="103"/>
        <v>7.8970718722271513</v>
      </c>
      <c r="J23" s="58">
        <f t="shared" si="104"/>
        <v>766</v>
      </c>
      <c r="K23" s="58">
        <v>536</v>
      </c>
      <c r="L23" s="123">
        <f t="shared" si="131"/>
        <v>69.973890339425594</v>
      </c>
      <c r="M23" s="58">
        <v>194</v>
      </c>
      <c r="N23" s="123">
        <f t="shared" si="76"/>
        <v>25.326370757180154</v>
      </c>
      <c r="O23" s="58">
        <v>36</v>
      </c>
      <c r="P23" s="123">
        <f t="shared" si="105"/>
        <v>4.6997389033942554</v>
      </c>
      <c r="Q23" s="58">
        <f t="shared" si="127"/>
        <v>476</v>
      </c>
      <c r="R23" s="58">
        <v>257</v>
      </c>
      <c r="S23" s="123">
        <f t="shared" si="77"/>
        <v>53.991596638655459</v>
      </c>
      <c r="T23" s="58">
        <v>116</v>
      </c>
      <c r="U23" s="123">
        <f t="shared" si="78"/>
        <v>24.369747899159663</v>
      </c>
      <c r="V23" s="58">
        <v>103</v>
      </c>
      <c r="W23" s="123">
        <f t="shared" si="106"/>
        <v>21.638655462184875</v>
      </c>
      <c r="X23" s="58">
        <f t="shared" si="107"/>
        <v>307</v>
      </c>
      <c r="Y23" s="58">
        <v>165</v>
      </c>
      <c r="Z23" s="123">
        <f t="shared" si="79"/>
        <v>53.745928338762219</v>
      </c>
      <c r="AA23" s="58">
        <v>58</v>
      </c>
      <c r="AB23" s="123">
        <f t="shared" si="80"/>
        <v>18.892508143322477</v>
      </c>
      <c r="AC23" s="58">
        <v>84</v>
      </c>
      <c r="AD23" s="123">
        <f t="shared" si="108"/>
        <v>27.361563517915311</v>
      </c>
      <c r="AE23" s="440">
        <f t="shared" si="109"/>
        <v>186</v>
      </c>
      <c r="AF23" s="58">
        <v>81</v>
      </c>
      <c r="AG23" s="123">
        <f t="shared" si="81"/>
        <v>43.548387096774192</v>
      </c>
      <c r="AH23" s="58">
        <v>57</v>
      </c>
      <c r="AI23" s="123">
        <f t="shared" si="82"/>
        <v>30.64516129032258</v>
      </c>
      <c r="AJ23" s="58">
        <v>48</v>
      </c>
      <c r="AK23" s="123">
        <f t="shared" si="110"/>
        <v>25.806451612903224</v>
      </c>
      <c r="AL23" s="440">
        <f t="shared" si="111"/>
        <v>435</v>
      </c>
      <c r="AM23" s="58">
        <v>199</v>
      </c>
      <c r="AN23" s="123">
        <f t="shared" si="83"/>
        <v>45.747126436781613</v>
      </c>
      <c r="AO23" s="58">
        <v>120</v>
      </c>
      <c r="AP23" s="123">
        <f t="shared" si="84"/>
        <v>27.586206896551722</v>
      </c>
      <c r="AQ23" s="58">
        <v>116</v>
      </c>
      <c r="AR23" s="123">
        <f t="shared" si="112"/>
        <v>26.666666666666668</v>
      </c>
      <c r="AS23" s="440">
        <f t="shared" si="113"/>
        <v>394</v>
      </c>
      <c r="AT23" s="58">
        <v>143</v>
      </c>
      <c r="AU23" s="123">
        <f t="shared" si="85"/>
        <v>36.294416243654823</v>
      </c>
      <c r="AV23" s="58">
        <v>75</v>
      </c>
      <c r="AW23" s="123">
        <f t="shared" si="86"/>
        <v>19.035532994923855</v>
      </c>
      <c r="AX23" s="58">
        <v>176</v>
      </c>
      <c r="AY23" s="123">
        <f t="shared" si="114"/>
        <v>44.670050761421322</v>
      </c>
      <c r="AZ23" s="440">
        <f t="shared" si="115"/>
        <v>442</v>
      </c>
      <c r="BA23" s="58">
        <v>221</v>
      </c>
      <c r="BB23" s="123">
        <f t="shared" si="87"/>
        <v>50</v>
      </c>
      <c r="BC23" s="58">
        <v>80</v>
      </c>
      <c r="BD23" s="123">
        <f t="shared" si="88"/>
        <v>18.099547511312217</v>
      </c>
      <c r="BE23" s="58">
        <v>141</v>
      </c>
      <c r="BF23" s="123">
        <f t="shared" si="116"/>
        <v>31.90045248868778</v>
      </c>
      <c r="BG23" s="440">
        <f t="shared" si="117"/>
        <v>991</v>
      </c>
      <c r="BH23" s="58">
        <v>606</v>
      </c>
      <c r="BI23" s="123">
        <f t="shared" si="89"/>
        <v>61.15035317860746</v>
      </c>
      <c r="BJ23" s="58">
        <v>156</v>
      </c>
      <c r="BK23" s="123">
        <f t="shared" si="90"/>
        <v>15.74167507568113</v>
      </c>
      <c r="BL23" s="58">
        <v>229</v>
      </c>
      <c r="BM23" s="123">
        <f t="shared" si="118"/>
        <v>23.107971745711403</v>
      </c>
      <c r="BN23" s="440">
        <f t="shared" si="46"/>
        <v>1183</v>
      </c>
      <c r="BO23" s="58">
        <v>717</v>
      </c>
      <c r="BP23" s="123">
        <f t="shared" si="132"/>
        <v>60.608622147083693</v>
      </c>
      <c r="BQ23" s="58">
        <v>224</v>
      </c>
      <c r="BR23" s="123">
        <f t="shared" si="92"/>
        <v>18.934911242603551</v>
      </c>
      <c r="BS23" s="58">
        <v>242</v>
      </c>
      <c r="BT23" s="123">
        <f t="shared" si="119"/>
        <v>20.456466610312766</v>
      </c>
      <c r="BU23" s="440">
        <f t="shared" si="48"/>
        <v>1157</v>
      </c>
      <c r="BV23" s="58">
        <v>690</v>
      </c>
      <c r="BW23" s="123">
        <f t="shared" si="133"/>
        <v>59.636992221261885</v>
      </c>
      <c r="BX23" s="58">
        <v>160</v>
      </c>
      <c r="BY23" s="123">
        <f t="shared" si="94"/>
        <v>13.828867761452033</v>
      </c>
      <c r="BZ23" s="58">
        <v>307</v>
      </c>
      <c r="CA23" s="123">
        <f t="shared" si="120"/>
        <v>26.534140017286084</v>
      </c>
      <c r="CB23" s="440">
        <f t="shared" si="121"/>
        <v>1711</v>
      </c>
      <c r="CC23" s="58">
        <v>864</v>
      </c>
      <c r="CD23" s="123">
        <f t="shared" si="134"/>
        <v>50.49678550555231</v>
      </c>
      <c r="CE23" s="58">
        <v>292</v>
      </c>
      <c r="CF23" s="123">
        <f t="shared" si="96"/>
        <v>17.066043249561659</v>
      </c>
      <c r="CG23" s="58">
        <v>555</v>
      </c>
      <c r="CH23" s="123">
        <f t="shared" si="122"/>
        <v>32.437171244886031</v>
      </c>
      <c r="CI23" s="440">
        <f t="shared" si="123"/>
        <v>1960</v>
      </c>
      <c r="CJ23" s="58">
        <v>977</v>
      </c>
      <c r="CK23" s="123">
        <f t="shared" si="135"/>
        <v>49.846938775510203</v>
      </c>
      <c r="CL23" s="58">
        <v>330</v>
      </c>
      <c r="CM23" s="123">
        <f t="shared" si="98"/>
        <v>16.836734693877549</v>
      </c>
      <c r="CN23" s="58">
        <v>653</v>
      </c>
      <c r="CO23" s="123">
        <f t="shared" si="124"/>
        <v>33.316326530612244</v>
      </c>
      <c r="CP23" s="441">
        <f t="shared" si="128"/>
        <v>1820</v>
      </c>
      <c r="CQ23" s="58">
        <v>898</v>
      </c>
      <c r="CR23" s="123">
        <f t="shared" si="136"/>
        <v>49.340659340659343</v>
      </c>
      <c r="CS23" s="58">
        <v>340</v>
      </c>
      <c r="CT23" s="123">
        <f t="shared" si="100"/>
        <v>18.681318681318682</v>
      </c>
      <c r="CU23" s="58">
        <v>582</v>
      </c>
      <c r="CV23" s="123">
        <f t="shared" si="125"/>
        <v>31.978021978021975</v>
      </c>
      <c r="CW23" s="441">
        <f t="shared" si="129"/>
        <v>1355</v>
      </c>
      <c r="CX23" s="58">
        <v>826</v>
      </c>
      <c r="CY23" s="123">
        <f t="shared" si="137"/>
        <v>60.959409594095938</v>
      </c>
      <c r="CZ23" s="58">
        <v>394</v>
      </c>
      <c r="DA23" s="123">
        <f t="shared" si="102"/>
        <v>29.077490774907748</v>
      </c>
      <c r="DB23" s="58">
        <v>135</v>
      </c>
      <c r="DC23" s="123">
        <f t="shared" si="126"/>
        <v>9.9630996309963091</v>
      </c>
      <c r="DD23" s="437"/>
    </row>
    <row r="24" spans="1:108" s="412" customFormat="1" ht="12" customHeight="1" x14ac:dyDescent="0.2">
      <c r="A24" s="438"/>
      <c r="B24" s="439" t="s">
        <v>474</v>
      </c>
      <c r="C24" s="440">
        <f t="shared" si="30"/>
        <v>1041</v>
      </c>
      <c r="D24" s="58">
        <v>684</v>
      </c>
      <c r="E24" s="123">
        <f t="shared" si="130"/>
        <v>65.706051873198845</v>
      </c>
      <c r="F24" s="58">
        <v>316</v>
      </c>
      <c r="G24" s="123">
        <f t="shared" si="74"/>
        <v>30.355427473583092</v>
      </c>
      <c r="H24" s="58">
        <v>41</v>
      </c>
      <c r="I24" s="123">
        <f t="shared" si="103"/>
        <v>3.9385206532180597</v>
      </c>
      <c r="J24" s="58">
        <f t="shared" si="104"/>
        <v>1246</v>
      </c>
      <c r="K24" s="58">
        <v>594</v>
      </c>
      <c r="L24" s="123">
        <f t="shared" si="131"/>
        <v>47.672552166934189</v>
      </c>
      <c r="M24" s="58">
        <v>574</v>
      </c>
      <c r="N24" s="123">
        <f t="shared" si="76"/>
        <v>46.067415730337082</v>
      </c>
      <c r="O24" s="58">
        <v>78</v>
      </c>
      <c r="P24" s="123">
        <f t="shared" si="105"/>
        <v>6.2600321027287329</v>
      </c>
      <c r="Q24" s="58">
        <f t="shared" si="127"/>
        <v>1308</v>
      </c>
      <c r="R24" s="58">
        <v>625</v>
      </c>
      <c r="S24" s="123">
        <f t="shared" si="77"/>
        <v>47.782874617737001</v>
      </c>
      <c r="T24" s="58">
        <v>372</v>
      </c>
      <c r="U24" s="123">
        <f t="shared" si="78"/>
        <v>28.440366972477065</v>
      </c>
      <c r="V24" s="58">
        <v>311</v>
      </c>
      <c r="W24" s="123">
        <f t="shared" si="106"/>
        <v>23.776758409785934</v>
      </c>
      <c r="X24" s="58">
        <f t="shared" si="107"/>
        <v>659</v>
      </c>
      <c r="Y24" s="58">
        <v>321</v>
      </c>
      <c r="Z24" s="123">
        <f t="shared" si="79"/>
        <v>48.710166919575116</v>
      </c>
      <c r="AA24" s="58">
        <v>184</v>
      </c>
      <c r="AB24" s="123">
        <f t="shared" si="80"/>
        <v>27.921092564491655</v>
      </c>
      <c r="AC24" s="58">
        <v>154</v>
      </c>
      <c r="AD24" s="123">
        <f t="shared" si="108"/>
        <v>23.368740515933233</v>
      </c>
      <c r="AE24" s="440">
        <f t="shared" si="109"/>
        <v>738</v>
      </c>
      <c r="AF24" s="58">
        <v>411</v>
      </c>
      <c r="AG24" s="123">
        <f t="shared" si="81"/>
        <v>55.691056910569102</v>
      </c>
      <c r="AH24" s="58">
        <v>158</v>
      </c>
      <c r="AI24" s="123">
        <f t="shared" si="82"/>
        <v>21.409214092140921</v>
      </c>
      <c r="AJ24" s="58">
        <v>169</v>
      </c>
      <c r="AK24" s="123">
        <f t="shared" si="110"/>
        <v>22.899728997289973</v>
      </c>
      <c r="AL24" s="440">
        <f t="shared" si="111"/>
        <v>1028</v>
      </c>
      <c r="AM24" s="58">
        <v>539</v>
      </c>
      <c r="AN24" s="123">
        <f t="shared" si="83"/>
        <v>52.431906614785994</v>
      </c>
      <c r="AO24" s="58">
        <v>278</v>
      </c>
      <c r="AP24" s="123">
        <f t="shared" si="84"/>
        <v>27.042801556420233</v>
      </c>
      <c r="AQ24" s="58">
        <v>211</v>
      </c>
      <c r="AR24" s="123">
        <f t="shared" si="112"/>
        <v>20.525291828793772</v>
      </c>
      <c r="AS24" s="440">
        <f t="shared" si="113"/>
        <v>1057</v>
      </c>
      <c r="AT24" s="58">
        <v>465</v>
      </c>
      <c r="AU24" s="123">
        <f t="shared" si="85"/>
        <v>43.992431409649953</v>
      </c>
      <c r="AV24" s="58">
        <v>303</v>
      </c>
      <c r="AW24" s="123">
        <f t="shared" si="86"/>
        <v>28.666035950804165</v>
      </c>
      <c r="AX24" s="58">
        <v>289</v>
      </c>
      <c r="AY24" s="123">
        <f t="shared" si="114"/>
        <v>27.341532639545886</v>
      </c>
      <c r="AZ24" s="440">
        <f t="shared" si="115"/>
        <v>769</v>
      </c>
      <c r="BA24" s="58">
        <v>336</v>
      </c>
      <c r="BB24" s="123">
        <f t="shared" si="87"/>
        <v>43.693107932379718</v>
      </c>
      <c r="BC24" s="58">
        <v>254</v>
      </c>
      <c r="BD24" s="123">
        <f t="shared" si="88"/>
        <v>33.029908972691807</v>
      </c>
      <c r="BE24" s="58">
        <v>179</v>
      </c>
      <c r="BF24" s="123">
        <f t="shared" si="116"/>
        <v>23.276983094928479</v>
      </c>
      <c r="BG24" s="440">
        <f t="shared" si="117"/>
        <v>1503</v>
      </c>
      <c r="BH24" s="58">
        <v>857</v>
      </c>
      <c r="BI24" s="123">
        <f t="shared" si="89"/>
        <v>57.019294743845641</v>
      </c>
      <c r="BJ24" s="58">
        <v>212</v>
      </c>
      <c r="BK24" s="123">
        <f t="shared" si="90"/>
        <v>14.105123087159017</v>
      </c>
      <c r="BL24" s="58">
        <v>434</v>
      </c>
      <c r="BM24" s="123">
        <f t="shared" si="118"/>
        <v>28.875582168995344</v>
      </c>
      <c r="BN24" s="440">
        <f t="shared" si="46"/>
        <v>721</v>
      </c>
      <c r="BO24" s="58">
        <v>411</v>
      </c>
      <c r="BP24" s="123">
        <f t="shared" si="132"/>
        <v>57.004160887656028</v>
      </c>
      <c r="BQ24" s="58">
        <v>104</v>
      </c>
      <c r="BR24" s="123">
        <f t="shared" si="92"/>
        <v>14.424410540915394</v>
      </c>
      <c r="BS24" s="58">
        <v>206</v>
      </c>
      <c r="BT24" s="123">
        <f t="shared" si="119"/>
        <v>28.571428571428569</v>
      </c>
      <c r="BU24" s="440">
        <f t="shared" si="48"/>
        <v>1206</v>
      </c>
      <c r="BV24" s="58">
        <v>640</v>
      </c>
      <c r="BW24" s="123">
        <f t="shared" si="133"/>
        <v>53.067993366500829</v>
      </c>
      <c r="BX24" s="58">
        <v>125</v>
      </c>
      <c r="BY24" s="123">
        <f t="shared" si="94"/>
        <v>10.364842454394694</v>
      </c>
      <c r="BZ24" s="58">
        <v>441</v>
      </c>
      <c r="CA24" s="123">
        <f t="shared" si="120"/>
        <v>36.567164179104481</v>
      </c>
      <c r="CB24" s="440">
        <f t="shared" si="121"/>
        <v>1605</v>
      </c>
      <c r="CC24" s="58">
        <v>873</v>
      </c>
      <c r="CD24" s="123">
        <f t="shared" si="134"/>
        <v>54.392523364485982</v>
      </c>
      <c r="CE24" s="58">
        <v>228</v>
      </c>
      <c r="CF24" s="123">
        <f t="shared" si="96"/>
        <v>14.205607476635516</v>
      </c>
      <c r="CG24" s="58">
        <v>504</v>
      </c>
      <c r="CH24" s="123">
        <f t="shared" si="122"/>
        <v>31.401869158878505</v>
      </c>
      <c r="CI24" s="440">
        <f t="shared" si="123"/>
        <v>1632</v>
      </c>
      <c r="CJ24" s="58">
        <v>758</v>
      </c>
      <c r="CK24" s="123">
        <f t="shared" si="135"/>
        <v>46.446078431372548</v>
      </c>
      <c r="CL24" s="58">
        <v>231</v>
      </c>
      <c r="CM24" s="123">
        <f t="shared" si="98"/>
        <v>14.154411764705882</v>
      </c>
      <c r="CN24" s="58">
        <v>643</v>
      </c>
      <c r="CO24" s="123">
        <f t="shared" si="124"/>
        <v>39.399509803921568</v>
      </c>
      <c r="CP24" s="441">
        <f t="shared" si="128"/>
        <v>1566</v>
      </c>
      <c r="CQ24" s="58">
        <v>701</v>
      </c>
      <c r="CR24" s="123">
        <f t="shared" si="136"/>
        <v>44.763729246487863</v>
      </c>
      <c r="CS24" s="58">
        <v>287</v>
      </c>
      <c r="CT24" s="123">
        <f t="shared" si="100"/>
        <v>18.326947637292466</v>
      </c>
      <c r="CU24" s="58">
        <v>578</v>
      </c>
      <c r="CV24" s="123">
        <f t="shared" si="125"/>
        <v>36.909323116219667</v>
      </c>
      <c r="CW24" s="441">
        <f t="shared" si="129"/>
        <v>1512</v>
      </c>
      <c r="CX24" s="58">
        <v>684</v>
      </c>
      <c r="CY24" s="123">
        <f t="shared" si="137"/>
        <v>45.238095238095241</v>
      </c>
      <c r="CZ24" s="58">
        <v>415</v>
      </c>
      <c r="DA24" s="123">
        <f t="shared" si="102"/>
        <v>27.447089947089946</v>
      </c>
      <c r="DB24" s="58">
        <v>413</v>
      </c>
      <c r="DC24" s="123">
        <f t="shared" si="126"/>
        <v>27.314814814814813</v>
      </c>
      <c r="DD24" s="437"/>
    </row>
    <row r="25" spans="1:108" s="412" customFormat="1" ht="12" customHeight="1" x14ac:dyDescent="0.2">
      <c r="A25" s="438"/>
      <c r="B25" s="439" t="s">
        <v>475</v>
      </c>
      <c r="C25" s="440">
        <f t="shared" si="30"/>
        <v>214</v>
      </c>
      <c r="D25" s="58">
        <v>151</v>
      </c>
      <c r="E25" s="123">
        <f t="shared" si="130"/>
        <v>70.56074766355141</v>
      </c>
      <c r="F25" s="58">
        <v>59</v>
      </c>
      <c r="G25" s="123">
        <f t="shared" si="74"/>
        <v>27.570093457943923</v>
      </c>
      <c r="H25" s="58">
        <v>4</v>
      </c>
      <c r="I25" s="123">
        <f t="shared" si="103"/>
        <v>1.8691588785046727</v>
      </c>
      <c r="J25" s="58">
        <f t="shared" si="104"/>
        <v>113</v>
      </c>
      <c r="K25" s="58">
        <v>72</v>
      </c>
      <c r="L25" s="123">
        <f t="shared" si="131"/>
        <v>63.716814159292035</v>
      </c>
      <c r="M25" s="58">
        <v>39</v>
      </c>
      <c r="N25" s="123">
        <f t="shared" si="76"/>
        <v>34.513274336283182</v>
      </c>
      <c r="O25" s="58">
        <v>2</v>
      </c>
      <c r="P25" s="123">
        <f t="shared" si="105"/>
        <v>1.7699115044247788</v>
      </c>
      <c r="Q25" s="58">
        <f t="shared" si="127"/>
        <v>114</v>
      </c>
      <c r="R25" s="58">
        <v>41</v>
      </c>
      <c r="S25" s="123">
        <f t="shared" si="77"/>
        <v>35.964912280701753</v>
      </c>
      <c r="T25" s="58">
        <v>54</v>
      </c>
      <c r="U25" s="123">
        <f t="shared" si="78"/>
        <v>47.368421052631575</v>
      </c>
      <c r="V25" s="58">
        <v>19</v>
      </c>
      <c r="W25" s="123">
        <f t="shared" si="106"/>
        <v>16.666666666666664</v>
      </c>
      <c r="X25" s="58">
        <f t="shared" si="107"/>
        <v>44</v>
      </c>
      <c r="Y25" s="58">
        <v>27</v>
      </c>
      <c r="Z25" s="123">
        <f t="shared" si="79"/>
        <v>61.363636363636367</v>
      </c>
      <c r="AA25" s="58">
        <v>10</v>
      </c>
      <c r="AB25" s="123">
        <f t="shared" si="80"/>
        <v>22.727272727272727</v>
      </c>
      <c r="AC25" s="58">
        <v>7</v>
      </c>
      <c r="AD25" s="123">
        <f t="shared" si="108"/>
        <v>15.909090909090908</v>
      </c>
      <c r="AE25" s="440">
        <f t="shared" si="109"/>
        <v>42</v>
      </c>
      <c r="AF25" s="58">
        <v>25</v>
      </c>
      <c r="AG25" s="123">
        <f t="shared" si="81"/>
        <v>59.523809523809526</v>
      </c>
      <c r="AH25" s="58">
        <v>11</v>
      </c>
      <c r="AI25" s="123">
        <f t="shared" si="82"/>
        <v>26.190476190476193</v>
      </c>
      <c r="AJ25" s="58">
        <v>6</v>
      </c>
      <c r="AK25" s="123">
        <f t="shared" si="110"/>
        <v>14.285714285714285</v>
      </c>
      <c r="AL25" s="440">
        <f t="shared" si="111"/>
        <v>338</v>
      </c>
      <c r="AM25" s="58">
        <v>103</v>
      </c>
      <c r="AN25" s="123">
        <f t="shared" si="83"/>
        <v>30.473372781065088</v>
      </c>
      <c r="AO25" s="58">
        <v>45</v>
      </c>
      <c r="AP25" s="123">
        <f t="shared" si="84"/>
        <v>13.313609467455622</v>
      </c>
      <c r="AQ25" s="58">
        <v>190</v>
      </c>
      <c r="AR25" s="123">
        <f t="shared" si="112"/>
        <v>56.213017751479285</v>
      </c>
      <c r="AS25" s="440">
        <f t="shared" si="113"/>
        <v>75</v>
      </c>
      <c r="AT25" s="58">
        <v>33</v>
      </c>
      <c r="AU25" s="123">
        <f t="shared" si="85"/>
        <v>44</v>
      </c>
      <c r="AV25" s="58">
        <v>23</v>
      </c>
      <c r="AW25" s="123">
        <f t="shared" si="86"/>
        <v>30.666666666666664</v>
      </c>
      <c r="AX25" s="58">
        <v>19</v>
      </c>
      <c r="AY25" s="123">
        <f t="shared" si="114"/>
        <v>25.333333333333336</v>
      </c>
      <c r="AZ25" s="440">
        <f t="shared" si="115"/>
        <v>66</v>
      </c>
      <c r="BA25" s="58">
        <v>28</v>
      </c>
      <c r="BB25" s="123">
        <f t="shared" si="87"/>
        <v>42.424242424242422</v>
      </c>
      <c r="BC25" s="58">
        <v>16</v>
      </c>
      <c r="BD25" s="123">
        <f t="shared" si="88"/>
        <v>24.242424242424242</v>
      </c>
      <c r="BE25" s="58">
        <v>22</v>
      </c>
      <c r="BF25" s="123">
        <f t="shared" si="116"/>
        <v>33.333333333333329</v>
      </c>
      <c r="BG25" s="440">
        <f t="shared" si="117"/>
        <v>315</v>
      </c>
      <c r="BH25" s="58">
        <v>142</v>
      </c>
      <c r="BI25" s="123">
        <f t="shared" si="89"/>
        <v>45.079365079365083</v>
      </c>
      <c r="BJ25" s="58">
        <v>70</v>
      </c>
      <c r="BK25" s="123">
        <f t="shared" si="90"/>
        <v>22.222222222222221</v>
      </c>
      <c r="BL25" s="58">
        <v>103</v>
      </c>
      <c r="BM25" s="123">
        <f t="shared" si="118"/>
        <v>32.698412698412696</v>
      </c>
      <c r="BN25" s="440">
        <f t="shared" si="46"/>
        <v>108</v>
      </c>
      <c r="BO25" s="58">
        <v>62</v>
      </c>
      <c r="BP25" s="123">
        <f t="shared" si="132"/>
        <v>57.407407407407405</v>
      </c>
      <c r="BQ25" s="58">
        <v>18</v>
      </c>
      <c r="BR25" s="123">
        <f t="shared" si="92"/>
        <v>16.666666666666664</v>
      </c>
      <c r="BS25" s="58">
        <v>28</v>
      </c>
      <c r="BT25" s="123">
        <f t="shared" si="119"/>
        <v>25.925925925925924</v>
      </c>
      <c r="BU25" s="440">
        <f t="shared" si="48"/>
        <v>75</v>
      </c>
      <c r="BV25" s="58">
        <v>38</v>
      </c>
      <c r="BW25" s="123">
        <f t="shared" si="133"/>
        <v>50.666666666666671</v>
      </c>
      <c r="BX25" s="58">
        <v>22</v>
      </c>
      <c r="BY25" s="123">
        <f t="shared" si="94"/>
        <v>29.333333333333332</v>
      </c>
      <c r="BZ25" s="58">
        <v>15</v>
      </c>
      <c r="CA25" s="123">
        <f t="shared" si="120"/>
        <v>20</v>
      </c>
      <c r="CB25" s="440">
        <f t="shared" si="121"/>
        <v>269</v>
      </c>
      <c r="CC25" s="58">
        <v>141</v>
      </c>
      <c r="CD25" s="123">
        <f t="shared" si="134"/>
        <v>52.416356877323423</v>
      </c>
      <c r="CE25" s="58">
        <v>23</v>
      </c>
      <c r="CF25" s="123">
        <f t="shared" si="96"/>
        <v>8.5501858736059475</v>
      </c>
      <c r="CG25" s="58">
        <v>105</v>
      </c>
      <c r="CH25" s="123">
        <f t="shared" si="122"/>
        <v>39.033457249070629</v>
      </c>
      <c r="CI25" s="440">
        <f t="shared" si="123"/>
        <v>162</v>
      </c>
      <c r="CJ25" s="58">
        <v>51</v>
      </c>
      <c r="CK25" s="123">
        <f t="shared" si="135"/>
        <v>31.481481481481481</v>
      </c>
      <c r="CL25" s="58">
        <v>40</v>
      </c>
      <c r="CM25" s="123">
        <f t="shared" si="98"/>
        <v>24.691358024691358</v>
      </c>
      <c r="CN25" s="58">
        <v>71</v>
      </c>
      <c r="CO25" s="123">
        <f t="shared" si="124"/>
        <v>43.827160493827158</v>
      </c>
      <c r="CP25" s="441">
        <f t="shared" si="128"/>
        <v>458</v>
      </c>
      <c r="CQ25" s="58">
        <v>214</v>
      </c>
      <c r="CR25" s="123">
        <f t="shared" si="136"/>
        <v>46.724890829694324</v>
      </c>
      <c r="CS25" s="58">
        <v>69</v>
      </c>
      <c r="CT25" s="123">
        <f t="shared" si="100"/>
        <v>15.065502183406112</v>
      </c>
      <c r="CU25" s="58">
        <v>175</v>
      </c>
      <c r="CV25" s="123">
        <f t="shared" si="125"/>
        <v>38.209606986899566</v>
      </c>
      <c r="CW25" s="441">
        <f t="shared" si="129"/>
        <v>124</v>
      </c>
      <c r="CX25" s="58">
        <v>71</v>
      </c>
      <c r="CY25" s="123">
        <f t="shared" si="137"/>
        <v>57.258064516129039</v>
      </c>
      <c r="CZ25" s="58">
        <v>30</v>
      </c>
      <c r="DA25" s="123">
        <f t="shared" si="102"/>
        <v>24.193548387096776</v>
      </c>
      <c r="DB25" s="58">
        <v>23</v>
      </c>
      <c r="DC25" s="123">
        <f t="shared" si="126"/>
        <v>18.548387096774192</v>
      </c>
      <c r="DD25" s="437"/>
    </row>
    <row r="26" spans="1:108" s="412" customFormat="1" ht="12" customHeight="1" x14ac:dyDescent="0.2">
      <c r="A26" s="438"/>
      <c r="B26" s="439" t="s">
        <v>476</v>
      </c>
      <c r="C26" s="440">
        <f t="shared" si="30"/>
        <v>220</v>
      </c>
      <c r="D26" s="58">
        <v>149</v>
      </c>
      <c r="E26" s="123">
        <f t="shared" si="130"/>
        <v>67.72727272727272</v>
      </c>
      <c r="F26" s="58">
        <v>50</v>
      </c>
      <c r="G26" s="123">
        <f t="shared" si="74"/>
        <v>22.727272727272727</v>
      </c>
      <c r="H26" s="58">
        <v>21</v>
      </c>
      <c r="I26" s="123">
        <f t="shared" si="103"/>
        <v>9.5454545454545467</v>
      </c>
      <c r="J26" s="58">
        <f t="shared" si="104"/>
        <v>106</v>
      </c>
      <c r="K26" s="58">
        <v>69</v>
      </c>
      <c r="L26" s="123">
        <f t="shared" si="131"/>
        <v>65.094339622641513</v>
      </c>
      <c r="M26" s="58">
        <v>32</v>
      </c>
      <c r="N26" s="123">
        <f t="shared" si="76"/>
        <v>30.188679245283019</v>
      </c>
      <c r="O26" s="58">
        <v>5</v>
      </c>
      <c r="P26" s="123">
        <f t="shared" si="105"/>
        <v>4.716981132075472</v>
      </c>
      <c r="Q26" s="58">
        <f t="shared" si="127"/>
        <v>480</v>
      </c>
      <c r="R26" s="58">
        <v>263</v>
      </c>
      <c r="S26" s="123">
        <f t="shared" si="77"/>
        <v>54.791666666666671</v>
      </c>
      <c r="T26" s="58">
        <v>73</v>
      </c>
      <c r="U26" s="123">
        <f t="shared" si="78"/>
        <v>15.208333333333332</v>
      </c>
      <c r="V26" s="58">
        <v>144</v>
      </c>
      <c r="W26" s="123">
        <f t="shared" si="106"/>
        <v>30</v>
      </c>
      <c r="X26" s="58">
        <f t="shared" si="107"/>
        <v>294</v>
      </c>
      <c r="Y26" s="58">
        <v>162</v>
      </c>
      <c r="Z26" s="123">
        <f t="shared" si="79"/>
        <v>55.102040816326522</v>
      </c>
      <c r="AA26" s="58">
        <v>52</v>
      </c>
      <c r="AB26" s="123">
        <f t="shared" si="80"/>
        <v>17.687074829931973</v>
      </c>
      <c r="AC26" s="58">
        <v>80</v>
      </c>
      <c r="AD26" s="123">
        <f t="shared" si="108"/>
        <v>27.210884353741498</v>
      </c>
      <c r="AE26" s="440">
        <f t="shared" si="109"/>
        <v>209</v>
      </c>
      <c r="AF26" s="58">
        <v>126</v>
      </c>
      <c r="AG26" s="123">
        <f t="shared" si="81"/>
        <v>60.28708133971292</v>
      </c>
      <c r="AH26" s="58">
        <v>58</v>
      </c>
      <c r="AI26" s="123">
        <f t="shared" si="82"/>
        <v>27.751196172248804</v>
      </c>
      <c r="AJ26" s="58">
        <v>25</v>
      </c>
      <c r="AK26" s="123">
        <f t="shared" si="110"/>
        <v>11.961722488038278</v>
      </c>
      <c r="AL26" s="440">
        <f t="shared" si="111"/>
        <v>405</v>
      </c>
      <c r="AM26" s="58">
        <v>232</v>
      </c>
      <c r="AN26" s="123">
        <f t="shared" si="83"/>
        <v>57.283950617283949</v>
      </c>
      <c r="AO26" s="58">
        <v>70</v>
      </c>
      <c r="AP26" s="123">
        <f t="shared" si="84"/>
        <v>17.283950617283949</v>
      </c>
      <c r="AQ26" s="58">
        <v>103</v>
      </c>
      <c r="AR26" s="123">
        <f t="shared" si="112"/>
        <v>25.432098765432098</v>
      </c>
      <c r="AS26" s="440">
        <f t="shared" si="113"/>
        <v>330</v>
      </c>
      <c r="AT26" s="58">
        <v>157</v>
      </c>
      <c r="AU26" s="123">
        <f t="shared" si="85"/>
        <v>47.575757575757578</v>
      </c>
      <c r="AV26" s="58">
        <v>73</v>
      </c>
      <c r="AW26" s="123">
        <f t="shared" si="86"/>
        <v>22.121212121212121</v>
      </c>
      <c r="AX26" s="58">
        <v>100</v>
      </c>
      <c r="AY26" s="123">
        <f t="shared" si="114"/>
        <v>30.303030303030305</v>
      </c>
      <c r="AZ26" s="440">
        <f t="shared" si="115"/>
        <v>443</v>
      </c>
      <c r="BA26" s="58">
        <v>219</v>
      </c>
      <c r="BB26" s="123">
        <f t="shared" si="87"/>
        <v>49.435665914221218</v>
      </c>
      <c r="BC26" s="58">
        <v>122</v>
      </c>
      <c r="BD26" s="123">
        <f t="shared" si="88"/>
        <v>27.539503386004515</v>
      </c>
      <c r="BE26" s="58">
        <v>102</v>
      </c>
      <c r="BF26" s="123">
        <f t="shared" si="116"/>
        <v>23.024830699774267</v>
      </c>
      <c r="BG26" s="440">
        <f t="shared" si="117"/>
        <v>914</v>
      </c>
      <c r="BH26" s="58">
        <v>581</v>
      </c>
      <c r="BI26" s="123">
        <f t="shared" si="89"/>
        <v>63.566739606126909</v>
      </c>
      <c r="BJ26" s="58">
        <v>159</v>
      </c>
      <c r="BK26" s="123">
        <f t="shared" si="90"/>
        <v>17.39606126914661</v>
      </c>
      <c r="BL26" s="58">
        <v>174</v>
      </c>
      <c r="BM26" s="123">
        <f t="shared" si="118"/>
        <v>19.037199124726477</v>
      </c>
      <c r="BN26" s="440">
        <f t="shared" si="46"/>
        <v>1109</v>
      </c>
      <c r="BO26" s="58">
        <v>679</v>
      </c>
      <c r="BP26" s="123">
        <f t="shared" si="132"/>
        <v>61.226330027051404</v>
      </c>
      <c r="BQ26" s="58">
        <v>219</v>
      </c>
      <c r="BR26" s="123">
        <f t="shared" si="92"/>
        <v>19.747520288548241</v>
      </c>
      <c r="BS26" s="58">
        <v>211</v>
      </c>
      <c r="BT26" s="123">
        <f t="shared" si="119"/>
        <v>19.026149684400362</v>
      </c>
      <c r="BU26" s="440">
        <f t="shared" si="48"/>
        <v>910</v>
      </c>
      <c r="BV26" s="58">
        <v>493</v>
      </c>
      <c r="BW26" s="123">
        <f t="shared" si="133"/>
        <v>54.175824175824175</v>
      </c>
      <c r="BX26" s="58">
        <v>253</v>
      </c>
      <c r="BY26" s="123">
        <f t="shared" si="94"/>
        <v>27.802197802197803</v>
      </c>
      <c r="BZ26" s="58">
        <v>164</v>
      </c>
      <c r="CA26" s="123">
        <f t="shared" si="120"/>
        <v>18.021978021978022</v>
      </c>
      <c r="CB26" s="440">
        <f t="shared" si="121"/>
        <v>1831</v>
      </c>
      <c r="CC26" s="58">
        <v>870</v>
      </c>
      <c r="CD26" s="123">
        <f t="shared" si="134"/>
        <v>47.515019115237578</v>
      </c>
      <c r="CE26" s="58">
        <v>448</v>
      </c>
      <c r="CF26" s="123">
        <f t="shared" si="96"/>
        <v>24.46750409612234</v>
      </c>
      <c r="CG26" s="58">
        <v>513</v>
      </c>
      <c r="CH26" s="123">
        <f t="shared" si="122"/>
        <v>28.017476788640089</v>
      </c>
      <c r="CI26" s="440">
        <f t="shared" si="123"/>
        <v>2905</v>
      </c>
      <c r="CJ26" s="58">
        <v>1346</v>
      </c>
      <c r="CK26" s="123">
        <f t="shared" si="135"/>
        <v>46.333907056798623</v>
      </c>
      <c r="CL26" s="58">
        <v>677</v>
      </c>
      <c r="CM26" s="123">
        <f t="shared" si="98"/>
        <v>23.304647160068846</v>
      </c>
      <c r="CN26" s="58">
        <v>882</v>
      </c>
      <c r="CO26" s="123">
        <f t="shared" si="124"/>
        <v>30.361445783132528</v>
      </c>
      <c r="CP26" s="441">
        <f t="shared" si="128"/>
        <v>2345</v>
      </c>
      <c r="CQ26" s="58">
        <v>970</v>
      </c>
      <c r="CR26" s="123">
        <f t="shared" si="136"/>
        <v>41.36460554371002</v>
      </c>
      <c r="CS26" s="58">
        <v>689</v>
      </c>
      <c r="CT26" s="123">
        <f t="shared" si="100"/>
        <v>29.381663113006397</v>
      </c>
      <c r="CU26" s="58">
        <v>686</v>
      </c>
      <c r="CV26" s="123">
        <f t="shared" si="125"/>
        <v>29.253731343283583</v>
      </c>
      <c r="CW26" s="441">
        <f t="shared" si="129"/>
        <v>1276</v>
      </c>
      <c r="CX26" s="58">
        <v>697</v>
      </c>
      <c r="CY26" s="123">
        <f t="shared" si="137"/>
        <v>54.623824451410663</v>
      </c>
      <c r="CZ26" s="58">
        <v>443</v>
      </c>
      <c r="DA26" s="123">
        <f t="shared" si="102"/>
        <v>34.717868338557992</v>
      </c>
      <c r="DB26" s="58">
        <v>136</v>
      </c>
      <c r="DC26" s="123">
        <f t="shared" si="126"/>
        <v>10.658307210031348</v>
      </c>
      <c r="DD26" s="437"/>
    </row>
    <row r="27" spans="1:108" s="412" customFormat="1" ht="12" customHeight="1" x14ac:dyDescent="0.2">
      <c r="A27" s="438"/>
      <c r="B27" s="439" t="s">
        <v>477</v>
      </c>
      <c r="C27" s="440">
        <f t="shared" si="30"/>
        <v>90</v>
      </c>
      <c r="D27" s="58">
        <v>84</v>
      </c>
      <c r="E27" s="123">
        <f t="shared" si="130"/>
        <v>93.333333333333329</v>
      </c>
      <c r="F27" s="58">
        <v>6</v>
      </c>
      <c r="G27" s="123">
        <f t="shared" si="74"/>
        <v>6.666666666666667</v>
      </c>
      <c r="H27" s="58">
        <v>0</v>
      </c>
      <c r="I27" s="123">
        <f t="shared" si="103"/>
        <v>0</v>
      </c>
      <c r="J27" s="58">
        <f t="shared" si="104"/>
        <v>16</v>
      </c>
      <c r="K27" s="58">
        <v>12</v>
      </c>
      <c r="L27" s="123">
        <f t="shared" si="131"/>
        <v>75</v>
      </c>
      <c r="M27" s="58">
        <v>2</v>
      </c>
      <c r="N27" s="123">
        <f t="shared" si="76"/>
        <v>12.5</v>
      </c>
      <c r="O27" s="58">
        <v>2</v>
      </c>
      <c r="P27" s="123">
        <f t="shared" si="105"/>
        <v>12.5</v>
      </c>
      <c r="Q27" s="58">
        <f t="shared" si="127"/>
        <v>55</v>
      </c>
      <c r="R27" s="58">
        <v>1</v>
      </c>
      <c r="S27" s="123">
        <f t="shared" si="77"/>
        <v>1.8181818181818181</v>
      </c>
      <c r="T27" s="58">
        <v>3</v>
      </c>
      <c r="U27" s="123">
        <f t="shared" si="78"/>
        <v>5.4545454545454541</v>
      </c>
      <c r="V27" s="58">
        <v>51</v>
      </c>
      <c r="W27" s="123">
        <f t="shared" si="106"/>
        <v>92.72727272727272</v>
      </c>
      <c r="X27" s="58">
        <f t="shared" si="107"/>
        <v>11</v>
      </c>
      <c r="Y27" s="58">
        <v>0</v>
      </c>
      <c r="Z27" s="123">
        <f t="shared" si="79"/>
        <v>0</v>
      </c>
      <c r="AA27" s="58">
        <v>0</v>
      </c>
      <c r="AB27" s="123">
        <f t="shared" si="80"/>
        <v>0</v>
      </c>
      <c r="AC27" s="58">
        <v>11</v>
      </c>
      <c r="AD27" s="58">
        <f t="shared" si="108"/>
        <v>100</v>
      </c>
      <c r="AE27" s="440">
        <f t="shared" si="109"/>
        <v>1</v>
      </c>
      <c r="AF27" s="58">
        <v>0</v>
      </c>
      <c r="AG27" s="123">
        <f t="shared" si="81"/>
        <v>0</v>
      </c>
      <c r="AH27" s="58">
        <v>1</v>
      </c>
      <c r="AI27" s="58">
        <f t="shared" si="82"/>
        <v>100</v>
      </c>
      <c r="AJ27" s="58">
        <v>0</v>
      </c>
      <c r="AK27" s="58">
        <f t="shared" si="110"/>
        <v>0</v>
      </c>
      <c r="AL27" s="440">
        <f t="shared" si="111"/>
        <v>26</v>
      </c>
      <c r="AM27" s="58">
        <v>12</v>
      </c>
      <c r="AN27" s="123">
        <f t="shared" si="83"/>
        <v>46.153846153846153</v>
      </c>
      <c r="AO27" s="58">
        <v>5</v>
      </c>
      <c r="AP27" s="58">
        <f t="shared" si="84"/>
        <v>19.230769230769234</v>
      </c>
      <c r="AQ27" s="58">
        <v>9</v>
      </c>
      <c r="AR27" s="58">
        <f t="shared" si="112"/>
        <v>34.615384615384613</v>
      </c>
      <c r="AS27" s="440">
        <f t="shared" si="113"/>
        <v>13</v>
      </c>
      <c r="AT27" s="58">
        <v>9</v>
      </c>
      <c r="AU27" s="123">
        <f t="shared" si="85"/>
        <v>69.230769230769226</v>
      </c>
      <c r="AV27" s="58">
        <v>4</v>
      </c>
      <c r="AW27" s="123">
        <f t="shared" si="86"/>
        <v>30.76923076923077</v>
      </c>
      <c r="AX27" s="58">
        <v>0</v>
      </c>
      <c r="AY27" s="58">
        <f t="shared" si="114"/>
        <v>0</v>
      </c>
      <c r="AZ27" s="440">
        <f t="shared" si="115"/>
        <v>12</v>
      </c>
      <c r="BA27" s="58">
        <v>6</v>
      </c>
      <c r="BB27" s="123">
        <f t="shared" si="87"/>
        <v>50</v>
      </c>
      <c r="BC27" s="58">
        <v>1</v>
      </c>
      <c r="BD27" s="123">
        <f t="shared" si="88"/>
        <v>8.3333333333333321</v>
      </c>
      <c r="BE27" s="58">
        <v>5</v>
      </c>
      <c r="BF27" s="58">
        <f t="shared" si="116"/>
        <v>41.666666666666671</v>
      </c>
      <c r="BG27" s="440">
        <f t="shared" si="117"/>
        <v>20</v>
      </c>
      <c r="BH27" s="58">
        <v>10</v>
      </c>
      <c r="BI27" s="123">
        <f t="shared" si="89"/>
        <v>50</v>
      </c>
      <c r="BJ27" s="58">
        <v>7</v>
      </c>
      <c r="BK27" s="123">
        <f t="shared" si="90"/>
        <v>35</v>
      </c>
      <c r="BL27" s="58">
        <v>3</v>
      </c>
      <c r="BM27" s="58">
        <f t="shared" si="118"/>
        <v>15</v>
      </c>
      <c r="BN27" s="440">
        <f t="shared" si="46"/>
        <v>46</v>
      </c>
      <c r="BO27" s="58">
        <v>26</v>
      </c>
      <c r="BP27" s="123">
        <f t="shared" si="132"/>
        <v>56.521739130434781</v>
      </c>
      <c r="BQ27" s="58">
        <v>9</v>
      </c>
      <c r="BR27" s="123">
        <f t="shared" si="92"/>
        <v>19.565217391304348</v>
      </c>
      <c r="BS27" s="58">
        <v>11</v>
      </c>
      <c r="BT27" s="123">
        <f t="shared" si="119"/>
        <v>23.913043478260871</v>
      </c>
      <c r="BU27" s="440">
        <f t="shared" si="48"/>
        <v>73</v>
      </c>
      <c r="BV27" s="58">
        <v>58</v>
      </c>
      <c r="BW27" s="123">
        <f t="shared" si="133"/>
        <v>79.452054794520549</v>
      </c>
      <c r="BX27" s="58">
        <v>11</v>
      </c>
      <c r="BY27" s="123">
        <f t="shared" si="94"/>
        <v>15.068493150684931</v>
      </c>
      <c r="BZ27" s="58">
        <v>4</v>
      </c>
      <c r="CA27" s="123">
        <f t="shared" si="120"/>
        <v>5.4794520547945202</v>
      </c>
      <c r="CB27" s="440">
        <f t="shared" si="121"/>
        <v>50</v>
      </c>
      <c r="CC27" s="58">
        <v>11</v>
      </c>
      <c r="CD27" s="123">
        <f t="shared" si="134"/>
        <v>22</v>
      </c>
      <c r="CE27" s="58">
        <v>22</v>
      </c>
      <c r="CF27" s="123">
        <f t="shared" si="96"/>
        <v>44</v>
      </c>
      <c r="CG27" s="58">
        <v>17</v>
      </c>
      <c r="CH27" s="123">
        <f t="shared" si="122"/>
        <v>34</v>
      </c>
      <c r="CI27" s="440">
        <f t="shared" si="123"/>
        <v>41</v>
      </c>
      <c r="CJ27" s="58">
        <v>23</v>
      </c>
      <c r="CK27" s="123">
        <f t="shared" si="135"/>
        <v>56.09756097560976</v>
      </c>
      <c r="CL27" s="58">
        <v>9</v>
      </c>
      <c r="CM27" s="123">
        <f t="shared" si="98"/>
        <v>21.951219512195124</v>
      </c>
      <c r="CN27" s="58">
        <v>9</v>
      </c>
      <c r="CO27" s="123">
        <f t="shared" si="124"/>
        <v>21.951219512195124</v>
      </c>
      <c r="CP27" s="441">
        <f t="shared" si="128"/>
        <v>28</v>
      </c>
      <c r="CQ27" s="58">
        <v>19</v>
      </c>
      <c r="CR27" s="123">
        <f t="shared" si="136"/>
        <v>67.857142857142861</v>
      </c>
      <c r="CS27" s="58">
        <v>5</v>
      </c>
      <c r="CT27" s="123">
        <f t="shared" si="100"/>
        <v>17.857142857142858</v>
      </c>
      <c r="CU27" s="58">
        <v>4</v>
      </c>
      <c r="CV27" s="123">
        <f t="shared" si="125"/>
        <v>14.285714285714285</v>
      </c>
      <c r="CW27" s="441">
        <f t="shared" si="129"/>
        <v>14</v>
      </c>
      <c r="CX27" s="58">
        <v>4</v>
      </c>
      <c r="CY27" s="123">
        <f t="shared" si="137"/>
        <v>28.571428571428569</v>
      </c>
      <c r="CZ27" s="58">
        <v>10</v>
      </c>
      <c r="DA27" s="123">
        <f t="shared" si="102"/>
        <v>71.428571428571431</v>
      </c>
      <c r="DB27" s="58">
        <v>0</v>
      </c>
      <c r="DC27" s="123">
        <f t="shared" si="126"/>
        <v>0</v>
      </c>
      <c r="DD27" s="437"/>
    </row>
    <row r="28" spans="1:108" s="412" customFormat="1" ht="12" customHeight="1" x14ac:dyDescent="0.2">
      <c r="A28" s="438"/>
      <c r="B28" s="442" t="s">
        <v>478</v>
      </c>
      <c r="C28" s="440">
        <f t="shared" si="30"/>
        <v>570</v>
      </c>
      <c r="D28" s="58">
        <v>401</v>
      </c>
      <c r="E28" s="123">
        <f t="shared" si="130"/>
        <v>70.350877192982452</v>
      </c>
      <c r="F28" s="58">
        <v>126</v>
      </c>
      <c r="G28" s="123">
        <f t="shared" si="74"/>
        <v>22.105263157894736</v>
      </c>
      <c r="H28" s="58">
        <v>43</v>
      </c>
      <c r="I28" s="123">
        <f t="shared" si="103"/>
        <v>7.5438596491228065</v>
      </c>
      <c r="J28" s="58">
        <f t="shared" si="104"/>
        <v>409</v>
      </c>
      <c r="K28" s="58">
        <v>238</v>
      </c>
      <c r="L28" s="123">
        <f t="shared" si="131"/>
        <v>58.190709046454771</v>
      </c>
      <c r="M28" s="58">
        <v>154</v>
      </c>
      <c r="N28" s="123">
        <f t="shared" si="76"/>
        <v>37.65281173594132</v>
      </c>
      <c r="O28" s="58">
        <v>17</v>
      </c>
      <c r="P28" s="123">
        <f t="shared" si="105"/>
        <v>4.1564792176039118</v>
      </c>
      <c r="Q28" s="58">
        <f t="shared" si="127"/>
        <v>453</v>
      </c>
      <c r="R28" s="58">
        <v>196</v>
      </c>
      <c r="S28" s="123">
        <f t="shared" si="77"/>
        <v>43.267108167770417</v>
      </c>
      <c r="T28" s="58">
        <v>66</v>
      </c>
      <c r="U28" s="123">
        <f t="shared" si="78"/>
        <v>14.569536423841059</v>
      </c>
      <c r="V28" s="58">
        <v>191</v>
      </c>
      <c r="W28" s="123">
        <f t="shared" si="106"/>
        <v>42.163355408388519</v>
      </c>
      <c r="X28" s="58">
        <f t="shared" si="107"/>
        <v>295</v>
      </c>
      <c r="Y28" s="58">
        <v>164</v>
      </c>
      <c r="Z28" s="123">
        <f t="shared" si="79"/>
        <v>55.593220338983052</v>
      </c>
      <c r="AA28" s="58">
        <v>54</v>
      </c>
      <c r="AB28" s="123">
        <f t="shared" si="80"/>
        <v>18.305084745762713</v>
      </c>
      <c r="AC28" s="58">
        <v>77</v>
      </c>
      <c r="AD28" s="123">
        <f t="shared" si="108"/>
        <v>26.101694915254235</v>
      </c>
      <c r="AE28" s="440">
        <f t="shared" si="109"/>
        <v>272</v>
      </c>
      <c r="AF28" s="58">
        <v>141</v>
      </c>
      <c r="AG28" s="123">
        <f t="shared" si="81"/>
        <v>51.838235294117652</v>
      </c>
      <c r="AH28" s="58">
        <v>68</v>
      </c>
      <c r="AI28" s="123">
        <f t="shared" si="82"/>
        <v>25</v>
      </c>
      <c r="AJ28" s="58">
        <v>63</v>
      </c>
      <c r="AK28" s="123">
        <f t="shared" si="110"/>
        <v>23.161764705882355</v>
      </c>
      <c r="AL28" s="440">
        <f t="shared" si="111"/>
        <v>341</v>
      </c>
      <c r="AM28" s="58">
        <v>161</v>
      </c>
      <c r="AN28" s="123">
        <f t="shared" si="83"/>
        <v>47.214076246334315</v>
      </c>
      <c r="AO28" s="58">
        <v>76</v>
      </c>
      <c r="AP28" s="123">
        <f t="shared" si="84"/>
        <v>22.287390029325511</v>
      </c>
      <c r="AQ28" s="58">
        <v>104</v>
      </c>
      <c r="AR28" s="123">
        <f t="shared" si="112"/>
        <v>30.498533724340177</v>
      </c>
      <c r="AS28" s="440">
        <f t="shared" si="113"/>
        <v>398</v>
      </c>
      <c r="AT28" s="58">
        <v>157</v>
      </c>
      <c r="AU28" s="123">
        <f t="shared" si="85"/>
        <v>39.447236180904518</v>
      </c>
      <c r="AV28" s="58">
        <v>71</v>
      </c>
      <c r="AW28" s="123">
        <f t="shared" si="86"/>
        <v>17.839195979899497</v>
      </c>
      <c r="AX28" s="58">
        <v>170</v>
      </c>
      <c r="AY28" s="123">
        <f t="shared" si="114"/>
        <v>42.713567839195981</v>
      </c>
      <c r="AZ28" s="440">
        <f t="shared" si="115"/>
        <v>282</v>
      </c>
      <c r="BA28" s="58">
        <v>122</v>
      </c>
      <c r="BB28" s="123">
        <f t="shared" si="87"/>
        <v>43.262411347517734</v>
      </c>
      <c r="BC28" s="58">
        <v>91</v>
      </c>
      <c r="BD28" s="123">
        <f t="shared" si="88"/>
        <v>32.269503546099294</v>
      </c>
      <c r="BE28" s="58">
        <v>69</v>
      </c>
      <c r="BF28" s="123">
        <f t="shared" si="116"/>
        <v>24.468085106382979</v>
      </c>
      <c r="BG28" s="440">
        <f t="shared" si="117"/>
        <v>532</v>
      </c>
      <c r="BH28" s="58">
        <v>300</v>
      </c>
      <c r="BI28" s="123">
        <f t="shared" si="89"/>
        <v>56.390977443609025</v>
      </c>
      <c r="BJ28" s="58">
        <v>112</v>
      </c>
      <c r="BK28" s="123">
        <f t="shared" si="90"/>
        <v>21.052631578947366</v>
      </c>
      <c r="BL28" s="58">
        <v>120</v>
      </c>
      <c r="BM28" s="123">
        <f t="shared" si="118"/>
        <v>22.556390977443609</v>
      </c>
      <c r="BN28" s="440">
        <f t="shared" si="46"/>
        <v>551</v>
      </c>
      <c r="BO28" s="58">
        <v>326</v>
      </c>
      <c r="BP28" s="123">
        <f t="shared" si="132"/>
        <v>59.165154264972777</v>
      </c>
      <c r="BQ28" s="58">
        <v>123</v>
      </c>
      <c r="BR28" s="123">
        <f t="shared" si="92"/>
        <v>22.323049001814883</v>
      </c>
      <c r="BS28" s="58">
        <v>102</v>
      </c>
      <c r="BT28" s="123">
        <f t="shared" si="119"/>
        <v>18.511796733212339</v>
      </c>
      <c r="BU28" s="440">
        <f t="shared" si="48"/>
        <v>348</v>
      </c>
      <c r="BV28" s="58">
        <v>180</v>
      </c>
      <c r="BW28" s="123">
        <f t="shared" si="133"/>
        <v>51.724137931034484</v>
      </c>
      <c r="BX28" s="58">
        <v>87</v>
      </c>
      <c r="BY28" s="123">
        <f t="shared" si="94"/>
        <v>25</v>
      </c>
      <c r="BZ28" s="58">
        <v>81</v>
      </c>
      <c r="CA28" s="123">
        <f t="shared" si="120"/>
        <v>23.275862068965516</v>
      </c>
      <c r="CB28" s="440">
        <f t="shared" si="121"/>
        <v>645</v>
      </c>
      <c r="CC28" s="58">
        <v>343</v>
      </c>
      <c r="CD28" s="123">
        <f t="shared" si="134"/>
        <v>53.178294573643413</v>
      </c>
      <c r="CE28" s="58">
        <v>139</v>
      </c>
      <c r="CF28" s="123">
        <f t="shared" si="96"/>
        <v>21.550387596899228</v>
      </c>
      <c r="CG28" s="58">
        <v>163</v>
      </c>
      <c r="CH28" s="123">
        <f t="shared" si="122"/>
        <v>25.271317829457363</v>
      </c>
      <c r="CI28" s="440">
        <f t="shared" si="123"/>
        <v>953</v>
      </c>
      <c r="CJ28" s="58">
        <v>407</v>
      </c>
      <c r="CK28" s="123">
        <f t="shared" si="135"/>
        <v>42.707240293809022</v>
      </c>
      <c r="CL28" s="58">
        <v>260</v>
      </c>
      <c r="CM28" s="123">
        <f t="shared" si="98"/>
        <v>27.28226652675761</v>
      </c>
      <c r="CN28" s="58">
        <v>286</v>
      </c>
      <c r="CO28" s="123">
        <f t="shared" si="124"/>
        <v>30.010493179433368</v>
      </c>
      <c r="CP28" s="441">
        <f t="shared" si="128"/>
        <v>1117</v>
      </c>
      <c r="CQ28" s="58">
        <v>475</v>
      </c>
      <c r="CR28" s="123">
        <f t="shared" si="136"/>
        <v>42.524619516562218</v>
      </c>
      <c r="CS28" s="58">
        <v>303</v>
      </c>
      <c r="CT28" s="123">
        <f t="shared" si="100"/>
        <v>27.126230975828108</v>
      </c>
      <c r="CU28" s="58">
        <v>339</v>
      </c>
      <c r="CV28" s="123">
        <f t="shared" si="125"/>
        <v>30.349149507609667</v>
      </c>
      <c r="CW28" s="441">
        <f t="shared" si="129"/>
        <v>965</v>
      </c>
      <c r="CX28" s="58">
        <v>407</v>
      </c>
      <c r="CY28" s="123">
        <f t="shared" si="137"/>
        <v>42.176165803108809</v>
      </c>
      <c r="CZ28" s="58">
        <v>435</v>
      </c>
      <c r="DA28" s="123">
        <f t="shared" si="102"/>
        <v>45.077720207253883</v>
      </c>
      <c r="DB28" s="58">
        <v>123</v>
      </c>
      <c r="DC28" s="123">
        <f t="shared" si="126"/>
        <v>12.746113989637307</v>
      </c>
      <c r="DD28" s="437"/>
    </row>
    <row r="29" spans="1:108" s="412" customFormat="1" ht="12" customHeight="1" x14ac:dyDescent="0.2">
      <c r="A29" s="438"/>
      <c r="B29" s="442" t="s">
        <v>479</v>
      </c>
      <c r="C29" s="443">
        <f t="shared" si="30"/>
        <v>0</v>
      </c>
      <c r="D29" s="124">
        <v>0</v>
      </c>
      <c r="E29" s="125">
        <v>0</v>
      </c>
      <c r="F29" s="124">
        <v>0</v>
      </c>
      <c r="G29" s="125">
        <v>0</v>
      </c>
      <c r="H29" s="124">
        <v>0</v>
      </c>
      <c r="I29" s="126">
        <v>0</v>
      </c>
      <c r="J29" s="124">
        <v>0</v>
      </c>
      <c r="K29" s="124">
        <v>0</v>
      </c>
      <c r="L29" s="125">
        <v>0</v>
      </c>
      <c r="M29" s="124">
        <v>0</v>
      </c>
      <c r="N29" s="125">
        <v>0</v>
      </c>
      <c r="O29" s="124">
        <v>0</v>
      </c>
      <c r="P29" s="126">
        <v>0</v>
      </c>
      <c r="Q29" s="129">
        <f t="shared" si="127"/>
        <v>0</v>
      </c>
      <c r="R29" s="124">
        <v>0</v>
      </c>
      <c r="S29" s="125">
        <v>0</v>
      </c>
      <c r="T29" s="124">
        <v>0</v>
      </c>
      <c r="U29" s="125">
        <v>0</v>
      </c>
      <c r="V29" s="124">
        <v>0</v>
      </c>
      <c r="W29" s="126">
        <v>0</v>
      </c>
      <c r="X29" s="124">
        <v>0</v>
      </c>
      <c r="Y29" s="124">
        <v>0</v>
      </c>
      <c r="Z29" s="130">
        <v>0</v>
      </c>
      <c r="AA29" s="124">
        <v>0</v>
      </c>
      <c r="AB29" s="130">
        <v>0</v>
      </c>
      <c r="AC29" s="124">
        <v>0</v>
      </c>
      <c r="AD29" s="126">
        <v>0</v>
      </c>
      <c r="AE29" s="124">
        <v>0</v>
      </c>
      <c r="AF29" s="124">
        <v>0</v>
      </c>
      <c r="AG29" s="130">
        <v>0</v>
      </c>
      <c r="AH29" s="124">
        <v>0</v>
      </c>
      <c r="AI29" s="130">
        <v>0</v>
      </c>
      <c r="AJ29" s="124">
        <v>0</v>
      </c>
      <c r="AK29" s="126">
        <v>0</v>
      </c>
      <c r="AL29" s="124">
        <v>0</v>
      </c>
      <c r="AM29" s="124">
        <v>0</v>
      </c>
      <c r="AN29" s="130">
        <v>0</v>
      </c>
      <c r="AO29" s="124">
        <v>0</v>
      </c>
      <c r="AP29" s="130">
        <v>0</v>
      </c>
      <c r="AQ29" s="124">
        <v>0</v>
      </c>
      <c r="AR29" s="126">
        <v>0</v>
      </c>
      <c r="AS29" s="124">
        <v>0</v>
      </c>
      <c r="AT29" s="124">
        <v>0</v>
      </c>
      <c r="AU29" s="130">
        <v>0</v>
      </c>
      <c r="AV29" s="124">
        <v>0</v>
      </c>
      <c r="AW29" s="130">
        <v>0</v>
      </c>
      <c r="AX29" s="124">
        <v>0</v>
      </c>
      <c r="AY29" s="126">
        <v>0</v>
      </c>
      <c r="AZ29" s="124">
        <v>0</v>
      </c>
      <c r="BA29" s="124">
        <v>0</v>
      </c>
      <c r="BB29" s="130">
        <v>0</v>
      </c>
      <c r="BC29" s="124">
        <v>0</v>
      </c>
      <c r="BD29" s="130">
        <v>0</v>
      </c>
      <c r="BE29" s="124">
        <v>0</v>
      </c>
      <c r="BF29" s="126">
        <v>0</v>
      </c>
      <c r="BG29" s="131">
        <v>0</v>
      </c>
      <c r="BH29" s="124">
        <v>0</v>
      </c>
      <c r="BI29" s="130">
        <v>0</v>
      </c>
      <c r="BJ29" s="132">
        <f t="shared" ref="BJ29" si="138">BK29+BM29</f>
        <v>0</v>
      </c>
      <c r="BK29" s="130">
        <v>0</v>
      </c>
      <c r="BL29" s="131">
        <v>0</v>
      </c>
      <c r="BM29" s="126">
        <v>0</v>
      </c>
      <c r="BN29" s="131">
        <v>0</v>
      </c>
      <c r="BO29" s="132">
        <f t="shared" ref="BO29" si="139">BP29+BR29</f>
        <v>0</v>
      </c>
      <c r="BP29" s="124">
        <v>0</v>
      </c>
      <c r="BQ29" s="131">
        <v>0</v>
      </c>
      <c r="BR29" s="124">
        <v>0</v>
      </c>
      <c r="BS29" s="131">
        <v>0</v>
      </c>
      <c r="BT29" s="126">
        <v>0</v>
      </c>
      <c r="BU29" s="443">
        <f t="shared" si="48"/>
        <v>0</v>
      </c>
      <c r="BV29" s="127">
        <v>0</v>
      </c>
      <c r="BW29" s="125">
        <v>0</v>
      </c>
      <c r="BX29" s="127">
        <v>0</v>
      </c>
      <c r="BY29" s="125">
        <v>0</v>
      </c>
      <c r="BZ29" s="443">
        <v>0</v>
      </c>
      <c r="CA29" s="126">
        <v>0</v>
      </c>
      <c r="CB29" s="443">
        <f t="shared" si="121"/>
        <v>0</v>
      </c>
      <c r="CC29" s="127">
        <v>0</v>
      </c>
      <c r="CD29" s="125">
        <v>0</v>
      </c>
      <c r="CE29" s="127">
        <v>0</v>
      </c>
      <c r="CF29" s="125">
        <v>0</v>
      </c>
      <c r="CG29" s="443">
        <v>0</v>
      </c>
      <c r="CH29" s="126">
        <v>0</v>
      </c>
      <c r="CI29" s="443">
        <f t="shared" si="123"/>
        <v>0</v>
      </c>
      <c r="CJ29" s="127">
        <v>0</v>
      </c>
      <c r="CK29" s="125">
        <v>0</v>
      </c>
      <c r="CL29" s="127">
        <v>0</v>
      </c>
      <c r="CM29" s="125">
        <v>0</v>
      </c>
      <c r="CN29" s="443">
        <v>0</v>
      </c>
      <c r="CO29" s="126">
        <v>0</v>
      </c>
      <c r="CP29" s="441">
        <f t="shared" si="128"/>
        <v>0</v>
      </c>
      <c r="CQ29" s="127">
        <v>0</v>
      </c>
      <c r="CR29" s="123">
        <v>0</v>
      </c>
      <c r="CS29" s="127">
        <v>0</v>
      </c>
      <c r="CT29" s="123">
        <v>0</v>
      </c>
      <c r="CU29" s="443">
        <v>0</v>
      </c>
      <c r="CV29" s="123">
        <v>0</v>
      </c>
      <c r="CW29" s="441">
        <f t="shared" si="129"/>
        <v>8</v>
      </c>
      <c r="CX29" s="127">
        <v>5</v>
      </c>
      <c r="CY29" s="123">
        <f t="shared" si="137"/>
        <v>62.5</v>
      </c>
      <c r="CZ29" s="127">
        <v>3</v>
      </c>
      <c r="DA29" s="123">
        <f t="shared" si="102"/>
        <v>37.5</v>
      </c>
      <c r="DB29" s="443">
        <v>0</v>
      </c>
      <c r="DC29" s="123">
        <v>0</v>
      </c>
      <c r="DD29" s="437"/>
    </row>
    <row r="30" spans="1:108" s="412" customFormat="1" ht="12" customHeight="1" x14ac:dyDescent="0.2">
      <c r="A30" s="438"/>
      <c r="B30" s="439" t="s">
        <v>484</v>
      </c>
      <c r="C30" s="440">
        <f t="shared" si="30"/>
        <v>0</v>
      </c>
      <c r="D30" s="60"/>
      <c r="E30" s="123"/>
      <c r="F30" s="60"/>
      <c r="G30" s="123"/>
      <c r="H30" s="60"/>
      <c r="I30" s="123"/>
      <c r="J30" s="60"/>
      <c r="K30" s="60"/>
      <c r="L30" s="123"/>
      <c r="M30" s="60"/>
      <c r="N30" s="123"/>
      <c r="O30" s="60"/>
      <c r="P30" s="123"/>
      <c r="Q30" s="58"/>
      <c r="R30" s="60"/>
      <c r="S30" s="123"/>
      <c r="T30" s="60"/>
      <c r="U30" s="123"/>
      <c r="V30" s="60"/>
      <c r="W30" s="123"/>
      <c r="X30" s="60"/>
      <c r="Y30" s="60"/>
      <c r="Z30" s="133"/>
      <c r="AA30" s="60"/>
      <c r="AB30" s="133"/>
      <c r="AC30" s="60"/>
      <c r="AD30" s="123"/>
      <c r="AE30" s="60"/>
      <c r="AF30" s="60"/>
      <c r="AG30" s="133"/>
      <c r="AH30" s="60"/>
      <c r="AI30" s="133"/>
      <c r="AJ30" s="60"/>
      <c r="AK30" s="123"/>
      <c r="AL30" s="60"/>
      <c r="AM30" s="60"/>
      <c r="AN30" s="133"/>
      <c r="AO30" s="60"/>
      <c r="AP30" s="133"/>
      <c r="AQ30" s="60"/>
      <c r="AR30" s="123"/>
      <c r="AS30" s="60"/>
      <c r="AT30" s="60"/>
      <c r="AU30" s="133"/>
      <c r="AV30" s="60"/>
      <c r="AW30" s="133"/>
      <c r="AX30" s="60"/>
      <c r="AY30" s="123"/>
      <c r="AZ30" s="60"/>
      <c r="BA30" s="60"/>
      <c r="BB30" s="133"/>
      <c r="BC30" s="60"/>
      <c r="BD30" s="133"/>
      <c r="BE30" s="60"/>
      <c r="BF30" s="123"/>
      <c r="BG30" s="133"/>
      <c r="BH30" s="60"/>
      <c r="BI30" s="133"/>
      <c r="BJ30" s="60"/>
      <c r="BK30" s="133"/>
      <c r="BL30" s="133"/>
      <c r="BM30" s="123"/>
      <c r="BN30" s="133"/>
      <c r="BO30" s="60"/>
      <c r="BP30" s="60"/>
      <c r="BQ30" s="133"/>
      <c r="BR30" s="60"/>
      <c r="BS30" s="133"/>
      <c r="BT30" s="123"/>
      <c r="BU30" s="440"/>
      <c r="BV30" s="58"/>
      <c r="BW30" s="123"/>
      <c r="BX30" s="58"/>
      <c r="BY30" s="123"/>
      <c r="BZ30" s="440"/>
      <c r="CA30" s="123"/>
      <c r="CB30" s="440">
        <f t="shared" si="121"/>
        <v>0</v>
      </c>
      <c r="CC30" s="58"/>
      <c r="CD30" s="123"/>
      <c r="CE30" s="58"/>
      <c r="CF30" s="123"/>
      <c r="CG30" s="440"/>
      <c r="CH30" s="123"/>
      <c r="CI30" s="440"/>
      <c r="CJ30" s="58"/>
      <c r="CK30" s="123"/>
      <c r="CL30" s="58"/>
      <c r="CM30" s="123"/>
      <c r="CN30" s="440"/>
      <c r="CO30" s="123"/>
      <c r="CP30" s="441">
        <f t="shared" si="128"/>
        <v>118</v>
      </c>
      <c r="CQ30" s="58">
        <v>81</v>
      </c>
      <c r="CR30" s="123">
        <f t="shared" ref="CR30" si="140">CQ30/CP30*100</f>
        <v>68.644067796610159</v>
      </c>
      <c r="CS30" s="58">
        <v>10</v>
      </c>
      <c r="CT30" s="123">
        <f t="shared" ref="CT30" si="141">CS30/CP30*100</f>
        <v>8.4745762711864394</v>
      </c>
      <c r="CU30" s="440">
        <v>27</v>
      </c>
      <c r="CV30" s="123">
        <f t="shared" ref="CV30" si="142">CU30/CP30*100</f>
        <v>22.881355932203391</v>
      </c>
      <c r="CW30" s="441">
        <f t="shared" si="129"/>
        <v>94</v>
      </c>
      <c r="CX30" s="58">
        <v>83</v>
      </c>
      <c r="CY30" s="123">
        <f t="shared" si="137"/>
        <v>88.297872340425528</v>
      </c>
      <c r="CZ30" s="58">
        <v>8</v>
      </c>
      <c r="DA30" s="123">
        <f t="shared" si="102"/>
        <v>8.5106382978723403</v>
      </c>
      <c r="DB30" s="440">
        <v>3</v>
      </c>
      <c r="DC30" s="123">
        <f t="shared" ref="DC30" si="143">DB30/CW30*100</f>
        <v>3.1914893617021276</v>
      </c>
      <c r="DD30" s="437"/>
    </row>
    <row r="31" spans="1:108" s="412" customFormat="1" ht="12" customHeight="1" x14ac:dyDescent="0.2">
      <c r="A31" s="438"/>
      <c r="B31" s="444" t="s">
        <v>485</v>
      </c>
      <c r="C31" s="443">
        <f t="shared" si="30"/>
        <v>0</v>
      </c>
      <c r="D31" s="124"/>
      <c r="E31" s="126"/>
      <c r="F31" s="124"/>
      <c r="G31" s="126"/>
      <c r="H31" s="124"/>
      <c r="I31" s="126"/>
      <c r="J31" s="124"/>
      <c r="K31" s="124"/>
      <c r="L31" s="126"/>
      <c r="M31" s="124"/>
      <c r="N31" s="126"/>
      <c r="O31" s="124"/>
      <c r="P31" s="126"/>
      <c r="Q31" s="127"/>
      <c r="R31" s="124"/>
      <c r="S31" s="126"/>
      <c r="T31" s="124"/>
      <c r="U31" s="126"/>
      <c r="V31" s="124"/>
      <c r="W31" s="126"/>
      <c r="X31" s="124"/>
      <c r="Y31" s="124"/>
      <c r="Z31" s="130"/>
      <c r="AA31" s="124"/>
      <c r="AB31" s="130"/>
      <c r="AC31" s="124"/>
      <c r="AD31" s="126"/>
      <c r="AE31" s="124"/>
      <c r="AF31" s="124"/>
      <c r="AG31" s="130"/>
      <c r="AH31" s="124"/>
      <c r="AI31" s="130"/>
      <c r="AJ31" s="124"/>
      <c r="AK31" s="126"/>
      <c r="AL31" s="124"/>
      <c r="AM31" s="124"/>
      <c r="AN31" s="130"/>
      <c r="AO31" s="124"/>
      <c r="AP31" s="130"/>
      <c r="AQ31" s="124"/>
      <c r="AR31" s="126"/>
      <c r="AS31" s="124"/>
      <c r="AT31" s="124"/>
      <c r="AU31" s="130"/>
      <c r="AV31" s="124"/>
      <c r="AW31" s="130"/>
      <c r="AX31" s="124"/>
      <c r="AY31" s="126"/>
      <c r="AZ31" s="124"/>
      <c r="BA31" s="124"/>
      <c r="BB31" s="130"/>
      <c r="BC31" s="124"/>
      <c r="BD31" s="130"/>
      <c r="BE31" s="124"/>
      <c r="BF31" s="126"/>
      <c r="BG31" s="130"/>
      <c r="BH31" s="124"/>
      <c r="BI31" s="130"/>
      <c r="BJ31" s="124"/>
      <c r="BK31" s="130"/>
      <c r="BL31" s="130"/>
      <c r="BM31" s="126"/>
      <c r="BN31" s="130"/>
      <c r="BO31" s="124"/>
      <c r="BP31" s="124"/>
      <c r="BQ31" s="130"/>
      <c r="BR31" s="124"/>
      <c r="BS31" s="130"/>
      <c r="BT31" s="126"/>
      <c r="BU31" s="443"/>
      <c r="BV31" s="127"/>
      <c r="BW31" s="126"/>
      <c r="BX31" s="127"/>
      <c r="BY31" s="126"/>
      <c r="BZ31" s="443"/>
      <c r="CA31" s="126"/>
      <c r="CB31" s="443">
        <f t="shared" si="121"/>
        <v>0</v>
      </c>
      <c r="CC31" s="127"/>
      <c r="CD31" s="126"/>
      <c r="CE31" s="127"/>
      <c r="CF31" s="126"/>
      <c r="CG31" s="443"/>
      <c r="CH31" s="126"/>
      <c r="CI31" s="443"/>
      <c r="CJ31" s="127"/>
      <c r="CK31" s="126"/>
      <c r="CL31" s="127"/>
      <c r="CM31" s="126"/>
      <c r="CN31" s="443"/>
      <c r="CO31" s="126"/>
      <c r="CP31" s="441">
        <f t="shared" si="128"/>
        <v>0</v>
      </c>
      <c r="CQ31" s="127">
        <v>0</v>
      </c>
      <c r="CR31" s="126"/>
      <c r="CS31" s="127">
        <v>0</v>
      </c>
      <c r="CT31" s="126"/>
      <c r="CU31" s="443">
        <v>0</v>
      </c>
      <c r="CV31" s="126"/>
      <c r="CW31" s="441">
        <f t="shared" si="129"/>
        <v>0</v>
      </c>
      <c r="CX31" s="127">
        <v>0</v>
      </c>
      <c r="CY31" s="126"/>
      <c r="CZ31" s="127">
        <v>0</v>
      </c>
      <c r="DA31" s="126"/>
      <c r="DB31" s="443">
        <v>0</v>
      </c>
      <c r="DC31" s="126"/>
      <c r="DD31" s="437"/>
    </row>
    <row r="32" spans="1:108" s="412" customFormat="1" ht="12" customHeight="1" x14ac:dyDescent="0.2">
      <c r="A32" s="433" t="s">
        <v>340</v>
      </c>
      <c r="B32" s="434" t="s">
        <v>2</v>
      </c>
      <c r="C32" s="435">
        <v>0</v>
      </c>
      <c r="D32" s="128">
        <v>0</v>
      </c>
      <c r="E32" s="122">
        <v>0</v>
      </c>
      <c r="F32" s="128">
        <v>0</v>
      </c>
      <c r="G32" s="122">
        <v>0</v>
      </c>
      <c r="H32" s="128">
        <f>SUM(H37:H41)</f>
        <v>0</v>
      </c>
      <c r="I32" s="128">
        <v>0</v>
      </c>
      <c r="J32" s="128">
        <v>0</v>
      </c>
      <c r="K32" s="128">
        <v>0</v>
      </c>
      <c r="L32" s="122">
        <v>0</v>
      </c>
      <c r="M32" s="128">
        <v>0</v>
      </c>
      <c r="N32" s="122">
        <v>0</v>
      </c>
      <c r="O32" s="128">
        <f>SUM(O37:O41)</f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  <c r="V32" s="128">
        <v>0</v>
      </c>
      <c r="W32" s="128">
        <v>0</v>
      </c>
      <c r="X32" s="128">
        <v>0</v>
      </c>
      <c r="Y32" s="128">
        <v>0</v>
      </c>
      <c r="Z32" s="128">
        <v>0</v>
      </c>
      <c r="AA32" s="128">
        <v>0</v>
      </c>
      <c r="AB32" s="128">
        <v>0</v>
      </c>
      <c r="AC32" s="128">
        <v>0</v>
      </c>
      <c r="AD32" s="128">
        <v>0</v>
      </c>
      <c r="AE32" s="128">
        <v>0</v>
      </c>
      <c r="AF32" s="128">
        <v>0</v>
      </c>
      <c r="AG32" s="128">
        <v>0</v>
      </c>
      <c r="AH32" s="128">
        <v>0</v>
      </c>
      <c r="AI32" s="128">
        <v>0</v>
      </c>
      <c r="AJ32" s="128">
        <v>0</v>
      </c>
      <c r="AK32" s="128">
        <v>0</v>
      </c>
      <c r="AL32" s="128">
        <v>0</v>
      </c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0</v>
      </c>
      <c r="AZ32" s="128">
        <v>0</v>
      </c>
      <c r="BA32" s="128">
        <v>0</v>
      </c>
      <c r="BB32" s="128">
        <v>0</v>
      </c>
      <c r="BC32" s="128">
        <v>0</v>
      </c>
      <c r="BD32" s="128">
        <v>0</v>
      </c>
      <c r="BE32" s="128">
        <v>0</v>
      </c>
      <c r="BF32" s="128">
        <v>0</v>
      </c>
      <c r="BG32" s="435">
        <f>SUM(BG33:BG42)</f>
        <v>877</v>
      </c>
      <c r="BH32" s="128">
        <f>SUM(BH33:BH42)</f>
        <v>629</v>
      </c>
      <c r="BI32" s="122">
        <f t="shared" ref="BI32:BI39" si="144">BH32/BG32*100</f>
        <v>71.721778791334089</v>
      </c>
      <c r="BJ32" s="128">
        <f>SUM(BJ33:BJ42)</f>
        <v>120</v>
      </c>
      <c r="BK32" s="122">
        <f t="shared" ref="BK32:BK39" si="145">BJ32/BG32*100</f>
        <v>13.683010262257698</v>
      </c>
      <c r="BL32" s="128">
        <f>SUM(BL33:BL42)</f>
        <v>128</v>
      </c>
      <c r="BM32" s="122">
        <f>BL32/BG32*100</f>
        <v>14.59521094640821</v>
      </c>
      <c r="BN32" s="435">
        <f t="shared" ref="BN32:BN41" si="146">BO32+BQ32+BS32</f>
        <v>1330</v>
      </c>
      <c r="BO32" s="128">
        <f>SUM(BO33:BO42)</f>
        <v>1000</v>
      </c>
      <c r="BP32" s="122">
        <f t="shared" ref="BP32" si="147">BO32/BN32*100</f>
        <v>75.187969924812023</v>
      </c>
      <c r="BQ32" s="128">
        <f>SUM(BQ33:BQ42)</f>
        <v>127</v>
      </c>
      <c r="BR32" s="122">
        <f t="shared" ref="BR32:BR39" si="148">BQ32/BN32*100</f>
        <v>9.5488721804511272</v>
      </c>
      <c r="BS32" s="128">
        <f>SUM(BS33:BS42)</f>
        <v>203</v>
      </c>
      <c r="BT32" s="122">
        <f>BS32/BN32*100</f>
        <v>15.263157894736842</v>
      </c>
      <c r="BU32" s="435">
        <f t="shared" ref="BU32:BU41" si="149">BV32+BX32+BZ32</f>
        <v>1320</v>
      </c>
      <c r="BV32" s="128">
        <f>SUM(BV33:BV42)</f>
        <v>999</v>
      </c>
      <c r="BW32" s="122">
        <f t="shared" ref="BW32" si="150">BV32/BU32*100</f>
        <v>75.681818181818187</v>
      </c>
      <c r="BX32" s="128">
        <f>SUM(BX33:BX42)</f>
        <v>124</v>
      </c>
      <c r="BY32" s="122">
        <f t="shared" ref="BY32:BY37" si="151">BX32/BU32*100</f>
        <v>9.3939393939393927</v>
      </c>
      <c r="BZ32" s="128">
        <f>SUM(BZ33:BZ42)</f>
        <v>197</v>
      </c>
      <c r="CA32" s="122">
        <f>BZ32/BU32*100</f>
        <v>14.924242424242424</v>
      </c>
      <c r="CB32" s="435">
        <f>SUM(CB33:CB42)</f>
        <v>1477</v>
      </c>
      <c r="CC32" s="128">
        <f>SUM(CC33:CC42)</f>
        <v>1029</v>
      </c>
      <c r="CD32" s="122">
        <f t="shared" ref="CD32" si="152">CC32/CB32*100</f>
        <v>69.66824644549763</v>
      </c>
      <c r="CE32" s="128">
        <f>SUM(CE33:CE42)</f>
        <v>155</v>
      </c>
      <c r="CF32" s="122">
        <f t="shared" ref="CF32:CF39" si="153">CE32/CB32*100</f>
        <v>10.49424509140149</v>
      </c>
      <c r="CG32" s="128">
        <f>SUM(CG33:CG42)</f>
        <v>293</v>
      </c>
      <c r="CH32" s="122">
        <f>CG32/CB32*100</f>
        <v>19.837508463100882</v>
      </c>
      <c r="CI32" s="435">
        <f>SUM(CI33:CI42)</f>
        <v>1558</v>
      </c>
      <c r="CJ32" s="435">
        <f>SUM(CJ33:CJ42)</f>
        <v>1053</v>
      </c>
      <c r="CK32" s="122">
        <f t="shared" ref="CK32" si="154">CJ32/CI32*100</f>
        <v>67.586649550706028</v>
      </c>
      <c r="CL32" s="435">
        <f>SUM(CL33:CL42)</f>
        <v>115</v>
      </c>
      <c r="CM32" s="122">
        <f t="shared" ref="CM32:CM39" si="155">CL32/CI32*100</f>
        <v>7.3812580231065477</v>
      </c>
      <c r="CN32" s="435">
        <f>SUM(CN33:CN42)</f>
        <v>390</v>
      </c>
      <c r="CO32" s="122">
        <f>CN32/CI32*100</f>
        <v>25.032092426187418</v>
      </c>
      <c r="CP32" s="436">
        <f>SUM(CP33:CP44)</f>
        <v>1517</v>
      </c>
      <c r="CQ32" s="435">
        <f>SUM(CQ33:CQ44)</f>
        <v>936</v>
      </c>
      <c r="CR32" s="122">
        <f t="shared" ref="CR32" si="156">CQ32/CP32*100</f>
        <v>61.700725115359255</v>
      </c>
      <c r="CS32" s="435">
        <f>SUM(CS33:CS44)</f>
        <v>232</v>
      </c>
      <c r="CT32" s="122">
        <f t="shared" ref="CT32:CT39" si="157">CS32/CP32*100</f>
        <v>15.293342122610415</v>
      </c>
      <c r="CU32" s="435">
        <f>SUM(CU33:CU44)</f>
        <v>349</v>
      </c>
      <c r="CV32" s="122">
        <f>CU32/CP32*100</f>
        <v>23.005932762030323</v>
      </c>
      <c r="CW32" s="436">
        <f>SUM(CW33:CW44)</f>
        <v>2488</v>
      </c>
      <c r="CX32" s="435">
        <f>SUM(CX33:CX44)</f>
        <v>1729</v>
      </c>
      <c r="CY32" s="122">
        <f t="shared" ref="CY32" si="158">CX32/CW32*100</f>
        <v>69.4935691318328</v>
      </c>
      <c r="CZ32" s="435">
        <f>SUM(CZ33:CZ44)</f>
        <v>440</v>
      </c>
      <c r="DA32" s="122">
        <f t="shared" ref="DA32:DA41" si="159">CZ32/CW32*100</f>
        <v>17.684887459807076</v>
      </c>
      <c r="DB32" s="435">
        <f>SUM(DB33:DB44)</f>
        <v>319</v>
      </c>
      <c r="DC32" s="122">
        <f>DB32/CW32*100</f>
        <v>12.821543408360128</v>
      </c>
      <c r="DD32" s="437"/>
    </row>
    <row r="33" spans="1:108" s="412" customFormat="1" ht="12" customHeight="1" x14ac:dyDescent="0.2">
      <c r="A33" s="438"/>
      <c r="B33" s="439" t="s">
        <v>470</v>
      </c>
      <c r="C33" s="58">
        <v>0</v>
      </c>
      <c r="D33" s="58">
        <v>0</v>
      </c>
      <c r="E33" s="123">
        <v>0</v>
      </c>
      <c r="F33" s="58">
        <v>0</v>
      </c>
      <c r="G33" s="123">
        <v>0</v>
      </c>
      <c r="H33" s="58">
        <v>0</v>
      </c>
      <c r="I33" s="58">
        <v>0</v>
      </c>
      <c r="J33" s="58">
        <v>0</v>
      </c>
      <c r="K33" s="58">
        <v>0</v>
      </c>
      <c r="L33" s="123">
        <v>0</v>
      </c>
      <c r="M33" s="58">
        <v>0</v>
      </c>
      <c r="N33" s="123">
        <v>0</v>
      </c>
      <c r="O33" s="123">
        <v>0</v>
      </c>
      <c r="P33" s="58">
        <v>0</v>
      </c>
      <c r="Q33" s="123">
        <v>0</v>
      </c>
      <c r="R33" s="123">
        <v>0</v>
      </c>
      <c r="S33" s="123">
        <v>0</v>
      </c>
      <c r="T33" s="123">
        <v>0</v>
      </c>
      <c r="U33" s="123">
        <v>0</v>
      </c>
      <c r="V33" s="123">
        <v>0</v>
      </c>
      <c r="W33" s="58">
        <v>0</v>
      </c>
      <c r="X33" s="123">
        <v>0</v>
      </c>
      <c r="Y33" s="123">
        <v>0</v>
      </c>
      <c r="Z33" s="123">
        <v>0</v>
      </c>
      <c r="AA33" s="123">
        <v>0</v>
      </c>
      <c r="AB33" s="123">
        <v>0</v>
      </c>
      <c r="AC33" s="123">
        <v>0</v>
      </c>
      <c r="AD33" s="58">
        <v>0</v>
      </c>
      <c r="AE33" s="123">
        <v>0</v>
      </c>
      <c r="AF33" s="123">
        <v>0</v>
      </c>
      <c r="AG33" s="123">
        <v>0</v>
      </c>
      <c r="AH33" s="123">
        <v>0</v>
      </c>
      <c r="AI33" s="123">
        <v>0</v>
      </c>
      <c r="AJ33" s="123">
        <v>0</v>
      </c>
      <c r="AK33" s="58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58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58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58">
        <v>0</v>
      </c>
      <c r="BG33" s="440">
        <f t="shared" ref="BG33:BG41" si="160">BH33+BJ33+BL33</f>
        <v>468</v>
      </c>
      <c r="BH33" s="58">
        <v>359</v>
      </c>
      <c r="BI33" s="123">
        <f t="shared" si="144"/>
        <v>76.709401709401718</v>
      </c>
      <c r="BJ33" s="58">
        <v>53</v>
      </c>
      <c r="BK33" s="123">
        <f t="shared" si="145"/>
        <v>11.324786324786325</v>
      </c>
      <c r="BL33" s="58">
        <v>56</v>
      </c>
      <c r="BM33" s="123">
        <f t="shared" ref="BM33:BM39" si="161">BL33/BG33*100</f>
        <v>11.965811965811966</v>
      </c>
      <c r="BN33" s="440">
        <f t="shared" si="146"/>
        <v>813</v>
      </c>
      <c r="BO33" s="58">
        <v>624</v>
      </c>
      <c r="BP33" s="123">
        <f>BO33/BN33*100</f>
        <v>76.752767527675275</v>
      </c>
      <c r="BQ33" s="58">
        <v>63</v>
      </c>
      <c r="BR33" s="123">
        <f t="shared" si="148"/>
        <v>7.7490774907749085</v>
      </c>
      <c r="BS33" s="58">
        <v>126</v>
      </c>
      <c r="BT33" s="123">
        <f t="shared" ref="BT33:BT39" si="162">BS33/BN33*100</f>
        <v>15.498154981549817</v>
      </c>
      <c r="BU33" s="440">
        <f t="shared" si="149"/>
        <v>697</v>
      </c>
      <c r="BV33" s="58">
        <v>514</v>
      </c>
      <c r="BW33" s="123">
        <f>BV33/BU33*100</f>
        <v>73.744619799139173</v>
      </c>
      <c r="BX33" s="58">
        <v>76</v>
      </c>
      <c r="BY33" s="123">
        <f t="shared" si="151"/>
        <v>10.9038737446198</v>
      </c>
      <c r="BZ33" s="58">
        <v>107</v>
      </c>
      <c r="CA33" s="123">
        <f t="shared" ref="CA33:CA37" si="163">BZ33/BU33*100</f>
        <v>15.351506456241031</v>
      </c>
      <c r="CB33" s="440">
        <f t="shared" ref="CB33:CB41" si="164">CC33+CE33+CG33</f>
        <v>560</v>
      </c>
      <c r="CC33" s="58">
        <v>432</v>
      </c>
      <c r="CD33" s="123">
        <f>CC33/CB33*100</f>
        <v>77.142857142857153</v>
      </c>
      <c r="CE33" s="58">
        <v>32</v>
      </c>
      <c r="CF33" s="123">
        <f t="shared" si="153"/>
        <v>5.7142857142857144</v>
      </c>
      <c r="CG33" s="58">
        <v>96</v>
      </c>
      <c r="CH33" s="123">
        <f t="shared" ref="CH33:CH39" si="165">CG33/CB33*100</f>
        <v>17.142857142857142</v>
      </c>
      <c r="CI33" s="440">
        <f t="shared" ref="CI33:CI42" si="166">CJ33+CL33+CN33</f>
        <v>568</v>
      </c>
      <c r="CJ33" s="58">
        <v>382</v>
      </c>
      <c r="CK33" s="123">
        <f>CJ33/CI33*100</f>
        <v>67.25352112676056</v>
      </c>
      <c r="CL33" s="58">
        <v>40</v>
      </c>
      <c r="CM33" s="123">
        <f t="shared" si="155"/>
        <v>7.042253521126761</v>
      </c>
      <c r="CN33" s="58">
        <v>146</v>
      </c>
      <c r="CO33" s="123">
        <f t="shared" ref="CO33:CO39" si="167">CN33/CI33*100</f>
        <v>25.704225352112676</v>
      </c>
      <c r="CP33" s="441">
        <f>CQ33+CS33+CU33</f>
        <v>588</v>
      </c>
      <c r="CQ33" s="58">
        <v>380</v>
      </c>
      <c r="CR33" s="123">
        <f>CQ33/CP33*100</f>
        <v>64.625850340136054</v>
      </c>
      <c r="CS33" s="58">
        <v>76</v>
      </c>
      <c r="CT33" s="123">
        <f t="shared" si="157"/>
        <v>12.925170068027212</v>
      </c>
      <c r="CU33" s="58">
        <v>132</v>
      </c>
      <c r="CV33" s="123">
        <f t="shared" ref="CV33:CV39" si="168">CU33/CP33*100</f>
        <v>22.448979591836736</v>
      </c>
      <c r="CW33" s="441">
        <f>CX33+CZ33+DB33</f>
        <v>1305</v>
      </c>
      <c r="CX33" s="58">
        <v>932</v>
      </c>
      <c r="CY33" s="123">
        <f>CX33/CW33*100</f>
        <v>71.417624521072796</v>
      </c>
      <c r="CZ33" s="58">
        <v>211</v>
      </c>
      <c r="DA33" s="123">
        <f t="shared" si="159"/>
        <v>16.168582375478927</v>
      </c>
      <c r="DB33" s="58">
        <v>162</v>
      </c>
      <c r="DC33" s="123">
        <f t="shared" ref="DC33:DC41" si="169">DB33/CW33*100</f>
        <v>12.413793103448276</v>
      </c>
      <c r="DD33" s="437"/>
    </row>
    <row r="34" spans="1:108" s="412" customFormat="1" ht="12" customHeight="1" x14ac:dyDescent="0.2">
      <c r="A34" s="438"/>
      <c r="B34" s="439" t="s">
        <v>471</v>
      </c>
      <c r="C34" s="58">
        <v>0</v>
      </c>
      <c r="D34" s="123">
        <v>0</v>
      </c>
      <c r="E34" s="123">
        <v>0</v>
      </c>
      <c r="F34" s="123">
        <v>0</v>
      </c>
      <c r="G34" s="123">
        <v>0</v>
      </c>
      <c r="H34" s="123">
        <v>0</v>
      </c>
      <c r="I34" s="123">
        <v>0</v>
      </c>
      <c r="J34" s="58">
        <v>0</v>
      </c>
      <c r="K34" s="58">
        <v>0</v>
      </c>
      <c r="L34" s="123">
        <v>0</v>
      </c>
      <c r="M34" s="58">
        <v>0</v>
      </c>
      <c r="N34" s="123">
        <v>0</v>
      </c>
      <c r="O34" s="123">
        <v>0</v>
      </c>
      <c r="P34" s="123">
        <v>0</v>
      </c>
      <c r="Q34" s="123">
        <v>0</v>
      </c>
      <c r="R34" s="123">
        <v>0</v>
      </c>
      <c r="S34" s="123">
        <v>0</v>
      </c>
      <c r="T34" s="123">
        <v>0</v>
      </c>
      <c r="U34" s="123">
        <v>0</v>
      </c>
      <c r="V34" s="123">
        <v>0</v>
      </c>
      <c r="W34" s="123">
        <v>0</v>
      </c>
      <c r="X34" s="123">
        <v>0</v>
      </c>
      <c r="Y34" s="123">
        <v>0</v>
      </c>
      <c r="Z34" s="123">
        <v>0</v>
      </c>
      <c r="AA34" s="123">
        <v>0</v>
      </c>
      <c r="AB34" s="123">
        <v>0</v>
      </c>
      <c r="AC34" s="123">
        <v>0</v>
      </c>
      <c r="AD34" s="123">
        <v>0</v>
      </c>
      <c r="AE34" s="123">
        <v>0</v>
      </c>
      <c r="AF34" s="123">
        <v>0</v>
      </c>
      <c r="AG34" s="123">
        <v>0</v>
      </c>
      <c r="AH34" s="123">
        <v>0</v>
      </c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440">
        <f t="shared" si="160"/>
        <v>273</v>
      </c>
      <c r="BH34" s="58">
        <v>175</v>
      </c>
      <c r="BI34" s="123">
        <f t="shared" si="144"/>
        <v>64.102564102564102</v>
      </c>
      <c r="BJ34" s="58">
        <v>45</v>
      </c>
      <c r="BK34" s="123">
        <f t="shared" si="145"/>
        <v>16.483516483516482</v>
      </c>
      <c r="BL34" s="58">
        <v>53</v>
      </c>
      <c r="BM34" s="123">
        <f t="shared" si="161"/>
        <v>19.413919413919416</v>
      </c>
      <c r="BN34" s="440">
        <f t="shared" si="146"/>
        <v>296</v>
      </c>
      <c r="BO34" s="58">
        <v>229</v>
      </c>
      <c r="BP34" s="123">
        <f>BO34/BN34*100</f>
        <v>77.36486486486487</v>
      </c>
      <c r="BQ34" s="58">
        <v>31</v>
      </c>
      <c r="BR34" s="123">
        <f t="shared" si="148"/>
        <v>10.472972972972974</v>
      </c>
      <c r="BS34" s="58">
        <v>36</v>
      </c>
      <c r="BT34" s="123">
        <f t="shared" si="162"/>
        <v>12.162162162162163</v>
      </c>
      <c r="BU34" s="440">
        <f t="shared" si="149"/>
        <v>353</v>
      </c>
      <c r="BV34" s="58">
        <v>284</v>
      </c>
      <c r="BW34" s="123">
        <f>BV34/BU34*100</f>
        <v>80.453257790368269</v>
      </c>
      <c r="BX34" s="58">
        <v>32</v>
      </c>
      <c r="BY34" s="123">
        <f t="shared" si="151"/>
        <v>9.0651558073654392</v>
      </c>
      <c r="BZ34" s="58">
        <v>37</v>
      </c>
      <c r="CA34" s="123">
        <f t="shared" si="163"/>
        <v>10.48158640226629</v>
      </c>
      <c r="CB34" s="440">
        <f t="shared" si="164"/>
        <v>570</v>
      </c>
      <c r="CC34" s="58">
        <v>376</v>
      </c>
      <c r="CD34" s="123">
        <f>CC34/CB34*100</f>
        <v>65.964912280701753</v>
      </c>
      <c r="CE34" s="58">
        <v>87</v>
      </c>
      <c r="CF34" s="123">
        <f t="shared" si="153"/>
        <v>15.263157894736842</v>
      </c>
      <c r="CG34" s="58">
        <v>107</v>
      </c>
      <c r="CH34" s="123">
        <f t="shared" si="165"/>
        <v>18.771929824561404</v>
      </c>
      <c r="CI34" s="440">
        <f t="shared" si="166"/>
        <v>506</v>
      </c>
      <c r="CJ34" s="58">
        <v>362</v>
      </c>
      <c r="CK34" s="123">
        <f>CJ34/CI34*100</f>
        <v>71.541501976284579</v>
      </c>
      <c r="CL34" s="58">
        <v>56</v>
      </c>
      <c r="CM34" s="123">
        <f t="shared" si="155"/>
        <v>11.067193675889328</v>
      </c>
      <c r="CN34" s="58">
        <v>88</v>
      </c>
      <c r="CO34" s="123">
        <f t="shared" si="167"/>
        <v>17.391304347826086</v>
      </c>
      <c r="CP34" s="441">
        <f t="shared" ref="CP34:CP39" si="170">CQ34+CS34+CU34</f>
        <v>445</v>
      </c>
      <c r="CQ34" s="58">
        <v>285</v>
      </c>
      <c r="CR34" s="123">
        <f>CQ34/CP34*100</f>
        <v>64.044943820224717</v>
      </c>
      <c r="CS34" s="58">
        <v>78</v>
      </c>
      <c r="CT34" s="123">
        <f t="shared" si="157"/>
        <v>17.528089887640448</v>
      </c>
      <c r="CU34" s="58">
        <v>82</v>
      </c>
      <c r="CV34" s="123">
        <f t="shared" si="168"/>
        <v>18.426966292134832</v>
      </c>
      <c r="CW34" s="441">
        <f t="shared" ref="CW34:CW39" si="171">CX34+CZ34+DB34</f>
        <v>720</v>
      </c>
      <c r="CX34" s="58">
        <v>487</v>
      </c>
      <c r="CY34" s="123">
        <f>CX34/CW34*100</f>
        <v>67.638888888888886</v>
      </c>
      <c r="CZ34" s="58">
        <v>144</v>
      </c>
      <c r="DA34" s="123">
        <f t="shared" si="159"/>
        <v>20</v>
      </c>
      <c r="DB34" s="58">
        <v>89</v>
      </c>
      <c r="DC34" s="123">
        <f t="shared" si="169"/>
        <v>12.361111111111111</v>
      </c>
      <c r="DD34" s="437"/>
    </row>
    <row r="35" spans="1:108" s="412" customFormat="1" ht="12" customHeight="1" x14ac:dyDescent="0.2">
      <c r="A35" s="438"/>
      <c r="B35" s="439" t="s">
        <v>472</v>
      </c>
      <c r="C35" s="58">
        <v>0</v>
      </c>
      <c r="D35" s="123">
        <v>0</v>
      </c>
      <c r="E35" s="123">
        <v>0</v>
      </c>
      <c r="F35" s="123">
        <v>0</v>
      </c>
      <c r="G35" s="123">
        <v>0</v>
      </c>
      <c r="H35" s="123">
        <v>0</v>
      </c>
      <c r="I35" s="123">
        <v>0</v>
      </c>
      <c r="J35" s="58">
        <v>0</v>
      </c>
      <c r="K35" s="123">
        <v>0</v>
      </c>
      <c r="L35" s="123">
        <v>0</v>
      </c>
      <c r="M35" s="123">
        <v>0</v>
      </c>
      <c r="N35" s="123">
        <v>0</v>
      </c>
      <c r="O35" s="123">
        <v>0</v>
      </c>
      <c r="P35" s="123">
        <v>0</v>
      </c>
      <c r="Q35" s="123">
        <v>0</v>
      </c>
      <c r="R35" s="123">
        <v>0</v>
      </c>
      <c r="S35" s="123">
        <v>0</v>
      </c>
      <c r="T35" s="123">
        <v>0</v>
      </c>
      <c r="U35" s="123">
        <v>0</v>
      </c>
      <c r="V35" s="123">
        <v>0</v>
      </c>
      <c r="W35" s="123">
        <v>0</v>
      </c>
      <c r="X35" s="123">
        <v>0</v>
      </c>
      <c r="Y35" s="123">
        <v>0</v>
      </c>
      <c r="Z35" s="123">
        <v>0</v>
      </c>
      <c r="AA35" s="123">
        <v>0</v>
      </c>
      <c r="AB35" s="123">
        <v>0</v>
      </c>
      <c r="AC35" s="123">
        <v>0</v>
      </c>
      <c r="AD35" s="123">
        <v>0</v>
      </c>
      <c r="AE35" s="123">
        <v>0</v>
      </c>
      <c r="AF35" s="123">
        <v>0</v>
      </c>
      <c r="AG35" s="123">
        <v>0</v>
      </c>
      <c r="AH35" s="123">
        <v>0</v>
      </c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440">
        <f t="shared" si="160"/>
        <v>21</v>
      </c>
      <c r="BH35" s="58">
        <v>13</v>
      </c>
      <c r="BI35" s="123">
        <f t="shared" si="144"/>
        <v>61.904761904761905</v>
      </c>
      <c r="BJ35" s="58">
        <v>1</v>
      </c>
      <c r="BK35" s="123">
        <f t="shared" si="145"/>
        <v>4.7619047619047619</v>
      </c>
      <c r="BL35" s="58">
        <v>7</v>
      </c>
      <c r="BM35" s="123">
        <f t="shared" si="161"/>
        <v>33.333333333333329</v>
      </c>
      <c r="BN35" s="440">
        <f t="shared" si="146"/>
        <v>30</v>
      </c>
      <c r="BO35" s="58">
        <v>17</v>
      </c>
      <c r="BP35" s="123">
        <f t="shared" ref="BP35:BP39" si="172">BO35/BN35*100</f>
        <v>56.666666666666664</v>
      </c>
      <c r="BQ35" s="58">
        <v>7</v>
      </c>
      <c r="BR35" s="123">
        <f t="shared" si="148"/>
        <v>23.333333333333332</v>
      </c>
      <c r="BS35" s="58">
        <v>6</v>
      </c>
      <c r="BT35" s="123">
        <f t="shared" si="162"/>
        <v>20</v>
      </c>
      <c r="BU35" s="440">
        <f t="shared" si="149"/>
        <v>45</v>
      </c>
      <c r="BV35" s="58">
        <v>30</v>
      </c>
      <c r="BW35" s="123">
        <f t="shared" ref="BW35:BW37" si="173">BV35/BU35*100</f>
        <v>66.666666666666657</v>
      </c>
      <c r="BX35" s="58">
        <v>5</v>
      </c>
      <c r="BY35" s="123">
        <f t="shared" si="151"/>
        <v>11.111111111111111</v>
      </c>
      <c r="BZ35" s="58">
        <v>10</v>
      </c>
      <c r="CA35" s="123">
        <f t="shared" si="163"/>
        <v>22.222222222222221</v>
      </c>
      <c r="CB35" s="440">
        <f t="shared" si="164"/>
        <v>20</v>
      </c>
      <c r="CC35" s="58">
        <v>9</v>
      </c>
      <c r="CD35" s="123">
        <f t="shared" ref="CD35:CD39" si="174">CC35/CB35*100</f>
        <v>45</v>
      </c>
      <c r="CE35" s="58">
        <v>5</v>
      </c>
      <c r="CF35" s="123">
        <f t="shared" si="153"/>
        <v>25</v>
      </c>
      <c r="CG35" s="58">
        <v>6</v>
      </c>
      <c r="CH35" s="123">
        <f t="shared" si="165"/>
        <v>30</v>
      </c>
      <c r="CI35" s="440">
        <f t="shared" si="166"/>
        <v>22</v>
      </c>
      <c r="CJ35" s="58">
        <v>13</v>
      </c>
      <c r="CK35" s="123">
        <f t="shared" ref="CK35:CK39" si="175">CJ35/CI35*100</f>
        <v>59.090909090909093</v>
      </c>
      <c r="CL35" s="58">
        <v>1</v>
      </c>
      <c r="CM35" s="123">
        <f t="shared" si="155"/>
        <v>4.5454545454545459</v>
      </c>
      <c r="CN35" s="58">
        <v>8</v>
      </c>
      <c r="CO35" s="123">
        <f t="shared" si="167"/>
        <v>36.363636363636367</v>
      </c>
      <c r="CP35" s="441">
        <f t="shared" si="170"/>
        <v>16</v>
      </c>
      <c r="CQ35" s="58">
        <v>5</v>
      </c>
      <c r="CR35" s="123">
        <f t="shared" ref="CR35:CR39" si="176">CQ35/CP35*100</f>
        <v>31.25</v>
      </c>
      <c r="CS35" s="58">
        <v>7</v>
      </c>
      <c r="CT35" s="123">
        <f t="shared" si="157"/>
        <v>43.75</v>
      </c>
      <c r="CU35" s="58">
        <v>4</v>
      </c>
      <c r="CV35" s="123">
        <f t="shared" si="168"/>
        <v>25</v>
      </c>
      <c r="CW35" s="441">
        <f t="shared" si="171"/>
        <v>19</v>
      </c>
      <c r="CX35" s="58">
        <v>11</v>
      </c>
      <c r="CY35" s="123">
        <f t="shared" ref="CY35:CY39" si="177">CX35/CW35*100</f>
        <v>57.894736842105267</v>
      </c>
      <c r="CZ35" s="58">
        <v>2</v>
      </c>
      <c r="DA35" s="123">
        <f t="shared" si="159"/>
        <v>10.526315789473683</v>
      </c>
      <c r="DB35" s="58">
        <v>6</v>
      </c>
      <c r="DC35" s="123">
        <f t="shared" si="169"/>
        <v>31.578947368421051</v>
      </c>
      <c r="DD35" s="437"/>
    </row>
    <row r="36" spans="1:108" s="412" customFormat="1" ht="12" customHeight="1" x14ac:dyDescent="0.2">
      <c r="A36" s="438"/>
      <c r="B36" s="439" t="s">
        <v>473</v>
      </c>
      <c r="C36" s="58">
        <v>0</v>
      </c>
      <c r="D36" s="123">
        <v>0</v>
      </c>
      <c r="E36" s="123">
        <v>0</v>
      </c>
      <c r="F36" s="123">
        <v>0</v>
      </c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  <c r="N36" s="123">
        <v>0</v>
      </c>
      <c r="O36" s="123">
        <v>0</v>
      </c>
      <c r="P36" s="123">
        <v>0</v>
      </c>
      <c r="Q36" s="123">
        <v>0</v>
      </c>
      <c r="R36" s="123">
        <v>0</v>
      </c>
      <c r="S36" s="123">
        <v>0</v>
      </c>
      <c r="T36" s="123">
        <v>0</v>
      </c>
      <c r="U36" s="123">
        <v>0</v>
      </c>
      <c r="V36" s="123">
        <v>0</v>
      </c>
      <c r="W36" s="123">
        <v>0</v>
      </c>
      <c r="X36" s="123">
        <v>0</v>
      </c>
      <c r="Y36" s="123">
        <v>0</v>
      </c>
      <c r="Z36" s="123">
        <v>0</v>
      </c>
      <c r="AA36" s="123">
        <v>0</v>
      </c>
      <c r="AB36" s="123">
        <v>0</v>
      </c>
      <c r="AC36" s="123">
        <v>0</v>
      </c>
      <c r="AD36" s="123">
        <v>0</v>
      </c>
      <c r="AE36" s="123">
        <v>0</v>
      </c>
      <c r="AF36" s="123">
        <v>0</v>
      </c>
      <c r="AG36" s="123">
        <v>0</v>
      </c>
      <c r="AH36" s="123">
        <v>0</v>
      </c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440">
        <f t="shared" si="160"/>
        <v>18</v>
      </c>
      <c r="BH36" s="58">
        <v>17</v>
      </c>
      <c r="BI36" s="123">
        <f t="shared" si="144"/>
        <v>94.444444444444443</v>
      </c>
      <c r="BJ36" s="58">
        <v>0</v>
      </c>
      <c r="BK36" s="123">
        <f t="shared" si="145"/>
        <v>0</v>
      </c>
      <c r="BL36" s="58">
        <v>1</v>
      </c>
      <c r="BM36" s="123">
        <f t="shared" si="161"/>
        <v>5.5555555555555554</v>
      </c>
      <c r="BN36" s="440">
        <f t="shared" si="146"/>
        <v>67</v>
      </c>
      <c r="BO36" s="58">
        <v>48</v>
      </c>
      <c r="BP36" s="123">
        <f t="shared" si="172"/>
        <v>71.641791044776113</v>
      </c>
      <c r="BQ36" s="58">
        <v>8</v>
      </c>
      <c r="BR36" s="123">
        <f t="shared" si="148"/>
        <v>11.940298507462686</v>
      </c>
      <c r="BS36" s="58">
        <v>11</v>
      </c>
      <c r="BT36" s="123">
        <f t="shared" si="162"/>
        <v>16.417910447761194</v>
      </c>
      <c r="BU36" s="440">
        <f t="shared" si="149"/>
        <v>49</v>
      </c>
      <c r="BV36" s="58">
        <v>40</v>
      </c>
      <c r="BW36" s="123">
        <f t="shared" si="173"/>
        <v>81.632653061224488</v>
      </c>
      <c r="BX36" s="58">
        <v>0</v>
      </c>
      <c r="BY36" s="123">
        <f t="shared" si="151"/>
        <v>0</v>
      </c>
      <c r="BZ36" s="58">
        <v>9</v>
      </c>
      <c r="CA36" s="123">
        <f t="shared" si="163"/>
        <v>18.367346938775512</v>
      </c>
      <c r="CB36" s="440">
        <f t="shared" si="164"/>
        <v>110</v>
      </c>
      <c r="CC36" s="58">
        <v>68</v>
      </c>
      <c r="CD36" s="123">
        <f t="shared" si="174"/>
        <v>61.818181818181813</v>
      </c>
      <c r="CE36" s="58">
        <v>11</v>
      </c>
      <c r="CF36" s="123">
        <f t="shared" si="153"/>
        <v>10</v>
      </c>
      <c r="CG36" s="58">
        <v>31</v>
      </c>
      <c r="CH36" s="123">
        <f t="shared" si="165"/>
        <v>28.18181818181818</v>
      </c>
      <c r="CI36" s="440">
        <f t="shared" si="166"/>
        <v>198</v>
      </c>
      <c r="CJ36" s="58">
        <v>121</v>
      </c>
      <c r="CK36" s="123">
        <f t="shared" si="175"/>
        <v>61.111111111111114</v>
      </c>
      <c r="CL36" s="58">
        <v>4</v>
      </c>
      <c r="CM36" s="123">
        <f t="shared" si="155"/>
        <v>2.0202020202020203</v>
      </c>
      <c r="CN36" s="58">
        <v>73</v>
      </c>
      <c r="CO36" s="123">
        <f t="shared" si="167"/>
        <v>36.868686868686865</v>
      </c>
      <c r="CP36" s="441">
        <f t="shared" si="170"/>
        <v>216</v>
      </c>
      <c r="CQ36" s="58">
        <v>136</v>
      </c>
      <c r="CR36" s="123">
        <f t="shared" si="176"/>
        <v>62.962962962962962</v>
      </c>
      <c r="CS36" s="58">
        <v>32</v>
      </c>
      <c r="CT36" s="123">
        <f t="shared" si="157"/>
        <v>14.814814814814813</v>
      </c>
      <c r="CU36" s="58">
        <v>48</v>
      </c>
      <c r="CV36" s="123">
        <f t="shared" si="168"/>
        <v>22.222222222222221</v>
      </c>
      <c r="CW36" s="441">
        <f t="shared" si="171"/>
        <v>137</v>
      </c>
      <c r="CX36" s="58">
        <v>106</v>
      </c>
      <c r="CY36" s="123">
        <f t="shared" si="177"/>
        <v>77.372262773722639</v>
      </c>
      <c r="CZ36" s="58">
        <v>22</v>
      </c>
      <c r="DA36" s="123">
        <f t="shared" si="159"/>
        <v>16.058394160583941</v>
      </c>
      <c r="DB36" s="58">
        <v>9</v>
      </c>
      <c r="DC36" s="123">
        <f t="shared" si="169"/>
        <v>6.5693430656934311</v>
      </c>
      <c r="DD36" s="437"/>
    </row>
    <row r="37" spans="1:108" s="412" customFormat="1" ht="12" customHeight="1" x14ac:dyDescent="0.2">
      <c r="A37" s="438"/>
      <c r="B37" s="439" t="s">
        <v>474</v>
      </c>
      <c r="C37" s="58">
        <v>0</v>
      </c>
      <c r="D37" s="58">
        <v>0</v>
      </c>
      <c r="E37" s="123">
        <v>0</v>
      </c>
      <c r="F37" s="58">
        <v>0</v>
      </c>
      <c r="G37" s="58">
        <v>0</v>
      </c>
      <c r="H37" s="58">
        <v>0</v>
      </c>
      <c r="I37" s="58">
        <v>0</v>
      </c>
      <c r="J37" s="58">
        <f>SUM(K37+M37+O37)</f>
        <v>0</v>
      </c>
      <c r="K37" s="123">
        <v>0</v>
      </c>
      <c r="L37" s="123">
        <v>0</v>
      </c>
      <c r="M37" s="123">
        <v>0</v>
      </c>
      <c r="N37" s="58">
        <v>0</v>
      </c>
      <c r="O37" s="123">
        <v>0</v>
      </c>
      <c r="P37" s="58">
        <v>0</v>
      </c>
      <c r="Q37" s="123">
        <v>0</v>
      </c>
      <c r="R37" s="123">
        <v>0</v>
      </c>
      <c r="S37" s="123">
        <v>0</v>
      </c>
      <c r="T37" s="123">
        <v>0</v>
      </c>
      <c r="U37" s="123">
        <v>0</v>
      </c>
      <c r="V37" s="123">
        <v>0</v>
      </c>
      <c r="W37" s="58">
        <v>0</v>
      </c>
      <c r="X37" s="123">
        <v>0</v>
      </c>
      <c r="Y37" s="123">
        <v>0</v>
      </c>
      <c r="Z37" s="123">
        <v>0</v>
      </c>
      <c r="AA37" s="123">
        <v>0</v>
      </c>
      <c r="AB37" s="123">
        <v>0</v>
      </c>
      <c r="AC37" s="123">
        <v>0</v>
      </c>
      <c r="AD37" s="58">
        <v>0</v>
      </c>
      <c r="AE37" s="123">
        <v>0</v>
      </c>
      <c r="AF37" s="123">
        <v>0</v>
      </c>
      <c r="AG37" s="123">
        <v>0</v>
      </c>
      <c r="AH37" s="123">
        <v>0</v>
      </c>
      <c r="AI37" s="123">
        <v>0</v>
      </c>
      <c r="AJ37" s="123">
        <v>0</v>
      </c>
      <c r="AK37" s="58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58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58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58">
        <v>0</v>
      </c>
      <c r="BG37" s="440">
        <f t="shared" si="160"/>
        <v>15</v>
      </c>
      <c r="BH37" s="58">
        <v>3</v>
      </c>
      <c r="BI37" s="123">
        <f t="shared" si="144"/>
        <v>20</v>
      </c>
      <c r="BJ37" s="58">
        <v>12</v>
      </c>
      <c r="BK37" s="123">
        <f t="shared" si="145"/>
        <v>80</v>
      </c>
      <c r="BL37" s="58">
        <v>0</v>
      </c>
      <c r="BM37" s="123">
        <f t="shared" si="161"/>
        <v>0</v>
      </c>
      <c r="BN37" s="440">
        <f t="shared" si="146"/>
        <v>19</v>
      </c>
      <c r="BO37" s="58">
        <v>15</v>
      </c>
      <c r="BP37" s="123">
        <f t="shared" si="172"/>
        <v>78.94736842105263</v>
      </c>
      <c r="BQ37" s="58">
        <v>0</v>
      </c>
      <c r="BR37" s="123">
        <f t="shared" si="148"/>
        <v>0</v>
      </c>
      <c r="BS37" s="58">
        <v>4</v>
      </c>
      <c r="BT37" s="123">
        <f t="shared" si="162"/>
        <v>21.052631578947366</v>
      </c>
      <c r="BU37" s="440">
        <f t="shared" si="149"/>
        <v>39</v>
      </c>
      <c r="BV37" s="58">
        <v>23</v>
      </c>
      <c r="BW37" s="123">
        <f t="shared" si="173"/>
        <v>58.974358974358978</v>
      </c>
      <c r="BX37" s="58">
        <v>5</v>
      </c>
      <c r="BY37" s="123">
        <f t="shared" si="151"/>
        <v>12.820512820512819</v>
      </c>
      <c r="BZ37" s="58">
        <v>11</v>
      </c>
      <c r="CA37" s="123">
        <f t="shared" si="163"/>
        <v>28.205128205128204</v>
      </c>
      <c r="CB37" s="440">
        <f t="shared" si="164"/>
        <v>64</v>
      </c>
      <c r="CC37" s="58">
        <v>45</v>
      </c>
      <c r="CD37" s="123">
        <f t="shared" si="174"/>
        <v>70.3125</v>
      </c>
      <c r="CE37" s="58">
        <v>2</v>
      </c>
      <c r="CF37" s="123">
        <f t="shared" si="153"/>
        <v>3.125</v>
      </c>
      <c r="CG37" s="58">
        <v>17</v>
      </c>
      <c r="CH37" s="123">
        <f t="shared" si="165"/>
        <v>26.5625</v>
      </c>
      <c r="CI37" s="440">
        <f t="shared" si="166"/>
        <v>98</v>
      </c>
      <c r="CJ37" s="58">
        <v>69</v>
      </c>
      <c r="CK37" s="123">
        <f t="shared" si="175"/>
        <v>70.408163265306129</v>
      </c>
      <c r="CL37" s="58">
        <v>4</v>
      </c>
      <c r="CM37" s="123">
        <f t="shared" si="155"/>
        <v>4.0816326530612246</v>
      </c>
      <c r="CN37" s="58">
        <v>25</v>
      </c>
      <c r="CO37" s="123">
        <f t="shared" si="167"/>
        <v>25.510204081632654</v>
      </c>
      <c r="CP37" s="441">
        <f t="shared" si="170"/>
        <v>73</v>
      </c>
      <c r="CQ37" s="58">
        <v>46</v>
      </c>
      <c r="CR37" s="123">
        <f t="shared" si="176"/>
        <v>63.013698630136986</v>
      </c>
      <c r="CS37" s="58">
        <v>4</v>
      </c>
      <c r="CT37" s="123">
        <f t="shared" si="157"/>
        <v>5.4794520547945202</v>
      </c>
      <c r="CU37" s="58">
        <v>23</v>
      </c>
      <c r="CV37" s="123">
        <f t="shared" si="168"/>
        <v>31.506849315068493</v>
      </c>
      <c r="CW37" s="441">
        <f t="shared" si="171"/>
        <v>80</v>
      </c>
      <c r="CX37" s="58">
        <v>65</v>
      </c>
      <c r="CY37" s="123">
        <f t="shared" si="177"/>
        <v>81.25</v>
      </c>
      <c r="CZ37" s="58">
        <v>8</v>
      </c>
      <c r="DA37" s="123">
        <f t="shared" si="159"/>
        <v>10</v>
      </c>
      <c r="DB37" s="58">
        <v>7</v>
      </c>
      <c r="DC37" s="123">
        <f t="shared" si="169"/>
        <v>8.75</v>
      </c>
      <c r="DD37" s="437"/>
    </row>
    <row r="38" spans="1:108" s="412" customFormat="1" ht="12" customHeight="1" x14ac:dyDescent="0.2">
      <c r="A38" s="438"/>
      <c r="B38" s="439" t="s">
        <v>475</v>
      </c>
      <c r="C38" s="58">
        <v>0</v>
      </c>
      <c r="D38" s="58">
        <v>0</v>
      </c>
      <c r="E38" s="123">
        <v>0</v>
      </c>
      <c r="F38" s="58">
        <v>0</v>
      </c>
      <c r="G38" s="123">
        <v>0</v>
      </c>
      <c r="H38" s="58">
        <v>0</v>
      </c>
      <c r="I38" s="58">
        <v>0</v>
      </c>
      <c r="J38" s="58">
        <f>SUM(K38+M38+O38)</f>
        <v>0</v>
      </c>
      <c r="K38" s="123">
        <v>0</v>
      </c>
      <c r="L38" s="123">
        <v>0</v>
      </c>
      <c r="M38" s="123">
        <v>0</v>
      </c>
      <c r="N38" s="123">
        <v>0</v>
      </c>
      <c r="O38" s="123">
        <v>0</v>
      </c>
      <c r="P38" s="58">
        <v>0</v>
      </c>
      <c r="Q38" s="123">
        <v>0</v>
      </c>
      <c r="R38" s="123">
        <v>0</v>
      </c>
      <c r="S38" s="123">
        <v>0</v>
      </c>
      <c r="T38" s="123">
        <v>0</v>
      </c>
      <c r="U38" s="123">
        <v>0</v>
      </c>
      <c r="V38" s="123">
        <v>0</v>
      </c>
      <c r="W38" s="58">
        <v>0</v>
      </c>
      <c r="X38" s="123">
        <v>0</v>
      </c>
      <c r="Y38" s="123">
        <v>0</v>
      </c>
      <c r="Z38" s="123">
        <v>0</v>
      </c>
      <c r="AA38" s="123">
        <v>0</v>
      </c>
      <c r="AB38" s="123">
        <v>0</v>
      </c>
      <c r="AC38" s="123">
        <v>0</v>
      </c>
      <c r="AD38" s="58">
        <v>0</v>
      </c>
      <c r="AE38" s="123">
        <v>0</v>
      </c>
      <c r="AF38" s="123">
        <v>0</v>
      </c>
      <c r="AG38" s="123">
        <v>0</v>
      </c>
      <c r="AH38" s="123">
        <v>0</v>
      </c>
      <c r="AI38" s="123">
        <v>0</v>
      </c>
      <c r="AJ38" s="123">
        <v>0</v>
      </c>
      <c r="AK38" s="58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58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/>
      <c r="AY38" s="58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/>
      <c r="BF38" s="58">
        <v>0</v>
      </c>
      <c r="BG38" s="440">
        <f t="shared" si="160"/>
        <v>10</v>
      </c>
      <c r="BH38" s="58">
        <v>5</v>
      </c>
      <c r="BI38" s="123">
        <f t="shared" si="144"/>
        <v>50</v>
      </c>
      <c r="BJ38" s="58">
        <v>4</v>
      </c>
      <c r="BK38" s="123">
        <f t="shared" si="145"/>
        <v>40</v>
      </c>
      <c r="BL38" s="58">
        <v>1</v>
      </c>
      <c r="BM38" s="123">
        <f t="shared" si="161"/>
        <v>10</v>
      </c>
      <c r="BN38" s="440">
        <f t="shared" si="146"/>
        <v>21</v>
      </c>
      <c r="BO38" s="58">
        <v>13</v>
      </c>
      <c r="BP38" s="123">
        <f t="shared" si="172"/>
        <v>61.904761904761905</v>
      </c>
      <c r="BQ38" s="58">
        <v>2</v>
      </c>
      <c r="BR38" s="123">
        <f t="shared" si="148"/>
        <v>9.5238095238095237</v>
      </c>
      <c r="BS38" s="58">
        <v>6</v>
      </c>
      <c r="BT38" s="123">
        <f t="shared" si="162"/>
        <v>28.571428571428569</v>
      </c>
      <c r="BU38" s="440">
        <f t="shared" si="149"/>
        <v>0</v>
      </c>
      <c r="BV38" s="58">
        <v>0</v>
      </c>
      <c r="BW38" s="123">
        <v>0</v>
      </c>
      <c r="BX38" s="58">
        <v>0</v>
      </c>
      <c r="BY38" s="123">
        <v>0</v>
      </c>
      <c r="BZ38" s="58">
        <v>0</v>
      </c>
      <c r="CA38" s="123">
        <v>0</v>
      </c>
      <c r="CB38" s="440">
        <f t="shared" si="164"/>
        <v>12</v>
      </c>
      <c r="CC38" s="58">
        <v>6</v>
      </c>
      <c r="CD38" s="123">
        <f t="shared" si="174"/>
        <v>50</v>
      </c>
      <c r="CE38" s="58">
        <v>3</v>
      </c>
      <c r="CF38" s="123">
        <f t="shared" si="153"/>
        <v>25</v>
      </c>
      <c r="CG38" s="58">
        <v>3</v>
      </c>
      <c r="CH38" s="123">
        <f t="shared" si="165"/>
        <v>25</v>
      </c>
      <c r="CI38" s="440">
        <f t="shared" si="166"/>
        <v>6</v>
      </c>
      <c r="CJ38" s="58">
        <v>4</v>
      </c>
      <c r="CK38" s="123">
        <f t="shared" si="175"/>
        <v>66.666666666666657</v>
      </c>
      <c r="CL38" s="58">
        <v>0</v>
      </c>
      <c r="CM38" s="123">
        <f t="shared" si="155"/>
        <v>0</v>
      </c>
      <c r="CN38" s="58">
        <v>2</v>
      </c>
      <c r="CO38" s="123">
        <f t="shared" si="167"/>
        <v>33.333333333333329</v>
      </c>
      <c r="CP38" s="441">
        <f t="shared" si="170"/>
        <v>11</v>
      </c>
      <c r="CQ38" s="58">
        <v>8</v>
      </c>
      <c r="CR38" s="123">
        <f t="shared" si="176"/>
        <v>72.727272727272734</v>
      </c>
      <c r="CS38" s="58">
        <v>2</v>
      </c>
      <c r="CT38" s="123">
        <f t="shared" si="157"/>
        <v>18.181818181818183</v>
      </c>
      <c r="CU38" s="58">
        <v>1</v>
      </c>
      <c r="CV38" s="123">
        <f t="shared" si="168"/>
        <v>9.0909090909090917</v>
      </c>
      <c r="CW38" s="441">
        <f t="shared" si="171"/>
        <v>11</v>
      </c>
      <c r="CX38" s="58">
        <v>6</v>
      </c>
      <c r="CY38" s="123">
        <f t="shared" si="177"/>
        <v>54.54545454545454</v>
      </c>
      <c r="CZ38" s="58">
        <v>3</v>
      </c>
      <c r="DA38" s="123">
        <f t="shared" si="159"/>
        <v>27.27272727272727</v>
      </c>
      <c r="DB38" s="58">
        <v>2</v>
      </c>
      <c r="DC38" s="123">
        <f t="shared" si="169"/>
        <v>18.181818181818183</v>
      </c>
      <c r="DD38" s="437"/>
    </row>
    <row r="39" spans="1:108" s="412" customFormat="1" ht="12" customHeight="1" x14ac:dyDescent="0.2">
      <c r="A39" s="438"/>
      <c r="B39" s="439" t="s">
        <v>476</v>
      </c>
      <c r="C39" s="58">
        <v>0</v>
      </c>
      <c r="D39" s="123">
        <v>0</v>
      </c>
      <c r="E39" s="123">
        <v>0</v>
      </c>
      <c r="F39" s="123">
        <v>0</v>
      </c>
      <c r="G39" s="123">
        <v>0</v>
      </c>
      <c r="H39" s="123">
        <v>0</v>
      </c>
      <c r="I39" s="123">
        <v>0</v>
      </c>
      <c r="J39" s="58">
        <f>SUM(K39+M39+O39)</f>
        <v>0</v>
      </c>
      <c r="K39" s="123">
        <v>0</v>
      </c>
      <c r="L39" s="123">
        <v>0</v>
      </c>
      <c r="M39" s="123">
        <v>0</v>
      </c>
      <c r="N39" s="123">
        <v>0</v>
      </c>
      <c r="O39" s="123">
        <v>0</v>
      </c>
      <c r="P39" s="123">
        <v>0</v>
      </c>
      <c r="Q39" s="123">
        <v>0</v>
      </c>
      <c r="R39" s="123">
        <v>0</v>
      </c>
      <c r="S39" s="123">
        <v>0</v>
      </c>
      <c r="T39" s="123">
        <v>0</v>
      </c>
      <c r="U39" s="123">
        <v>0</v>
      </c>
      <c r="V39" s="123">
        <v>0</v>
      </c>
      <c r="W39" s="123">
        <v>0</v>
      </c>
      <c r="X39" s="123">
        <v>0</v>
      </c>
      <c r="Y39" s="123">
        <v>0</v>
      </c>
      <c r="Z39" s="123">
        <v>0</v>
      </c>
      <c r="AA39" s="123">
        <v>0</v>
      </c>
      <c r="AB39" s="123">
        <v>0</v>
      </c>
      <c r="AC39" s="123">
        <v>0</v>
      </c>
      <c r="AD39" s="123">
        <v>0</v>
      </c>
      <c r="AE39" s="123">
        <v>0</v>
      </c>
      <c r="AF39" s="123">
        <v>0</v>
      </c>
      <c r="AG39" s="123">
        <v>0</v>
      </c>
      <c r="AH39" s="123">
        <v>0</v>
      </c>
      <c r="AI39" s="123">
        <v>0</v>
      </c>
      <c r="AJ39" s="123">
        <v>0</v>
      </c>
      <c r="AK39" s="123">
        <v>0</v>
      </c>
      <c r="AL39" s="123">
        <v>0</v>
      </c>
      <c r="AM39" s="123">
        <v>0</v>
      </c>
      <c r="AN39" s="123">
        <v>0</v>
      </c>
      <c r="AO39" s="123">
        <v>0</v>
      </c>
      <c r="AP39" s="123">
        <v>0</v>
      </c>
      <c r="AQ39" s="123">
        <v>0</v>
      </c>
      <c r="AR39" s="123">
        <v>0</v>
      </c>
      <c r="AS39" s="123">
        <v>0</v>
      </c>
      <c r="AT39" s="123">
        <v>0</v>
      </c>
      <c r="AU39" s="123">
        <v>0</v>
      </c>
      <c r="AV39" s="123">
        <v>0</v>
      </c>
      <c r="AW39" s="123">
        <v>0</v>
      </c>
      <c r="AX39" s="123">
        <v>0</v>
      </c>
      <c r="AY39" s="123">
        <v>0</v>
      </c>
      <c r="AZ39" s="123">
        <v>0</v>
      </c>
      <c r="BA39" s="123">
        <v>0</v>
      </c>
      <c r="BB39" s="123">
        <v>0</v>
      </c>
      <c r="BC39" s="123">
        <v>0</v>
      </c>
      <c r="BD39" s="123">
        <v>0</v>
      </c>
      <c r="BE39" s="123">
        <v>0</v>
      </c>
      <c r="BF39" s="123">
        <v>0</v>
      </c>
      <c r="BG39" s="440">
        <f t="shared" si="160"/>
        <v>49</v>
      </c>
      <c r="BH39" s="58">
        <v>40</v>
      </c>
      <c r="BI39" s="123">
        <f t="shared" si="144"/>
        <v>81.632653061224488</v>
      </c>
      <c r="BJ39" s="58">
        <v>5</v>
      </c>
      <c r="BK39" s="123">
        <f t="shared" si="145"/>
        <v>10.204081632653061</v>
      </c>
      <c r="BL39" s="58">
        <v>4</v>
      </c>
      <c r="BM39" s="123">
        <f t="shared" si="161"/>
        <v>8.1632653061224492</v>
      </c>
      <c r="BN39" s="440">
        <f t="shared" si="146"/>
        <v>36</v>
      </c>
      <c r="BO39" s="58">
        <v>28</v>
      </c>
      <c r="BP39" s="123">
        <f t="shared" si="172"/>
        <v>77.777777777777786</v>
      </c>
      <c r="BQ39" s="58">
        <v>5</v>
      </c>
      <c r="BR39" s="123">
        <f t="shared" si="148"/>
        <v>13.888888888888889</v>
      </c>
      <c r="BS39" s="58">
        <v>3</v>
      </c>
      <c r="BT39" s="123">
        <f t="shared" si="162"/>
        <v>8.3333333333333321</v>
      </c>
      <c r="BU39" s="440">
        <f t="shared" si="149"/>
        <v>92</v>
      </c>
      <c r="BV39" s="58">
        <v>79</v>
      </c>
      <c r="BW39" s="123">
        <f t="shared" ref="BW39" si="178">BV39/BU39*100</f>
        <v>85.869565217391312</v>
      </c>
      <c r="BX39" s="58">
        <v>2</v>
      </c>
      <c r="BY39" s="123">
        <f t="shared" ref="BY39" si="179">BX39/BU39*100</f>
        <v>2.1739130434782608</v>
      </c>
      <c r="BZ39" s="58">
        <v>11</v>
      </c>
      <c r="CA39" s="123">
        <f t="shared" ref="CA39" si="180">BZ39/BU39*100</f>
        <v>11.956521739130435</v>
      </c>
      <c r="CB39" s="440">
        <f t="shared" si="164"/>
        <v>67</v>
      </c>
      <c r="CC39" s="58">
        <v>50</v>
      </c>
      <c r="CD39" s="123">
        <f t="shared" si="174"/>
        <v>74.626865671641795</v>
      </c>
      <c r="CE39" s="58">
        <v>6</v>
      </c>
      <c r="CF39" s="123">
        <f t="shared" si="153"/>
        <v>8.9552238805970141</v>
      </c>
      <c r="CG39" s="58">
        <v>11</v>
      </c>
      <c r="CH39" s="123">
        <f t="shared" si="165"/>
        <v>16.417910447761194</v>
      </c>
      <c r="CI39" s="440">
        <f t="shared" si="166"/>
        <v>84</v>
      </c>
      <c r="CJ39" s="58">
        <v>63</v>
      </c>
      <c r="CK39" s="123">
        <f t="shared" si="175"/>
        <v>75</v>
      </c>
      <c r="CL39" s="58">
        <v>0</v>
      </c>
      <c r="CM39" s="123">
        <f t="shared" si="155"/>
        <v>0</v>
      </c>
      <c r="CN39" s="58">
        <v>21</v>
      </c>
      <c r="CO39" s="123">
        <f t="shared" si="167"/>
        <v>25</v>
      </c>
      <c r="CP39" s="441">
        <f t="shared" si="170"/>
        <v>117</v>
      </c>
      <c r="CQ39" s="58">
        <v>62</v>
      </c>
      <c r="CR39" s="123">
        <f t="shared" si="176"/>
        <v>52.991452991452995</v>
      </c>
      <c r="CS39" s="58">
        <v>16</v>
      </c>
      <c r="CT39" s="123">
        <f t="shared" si="157"/>
        <v>13.675213675213676</v>
      </c>
      <c r="CU39" s="58">
        <v>39</v>
      </c>
      <c r="CV39" s="123">
        <f t="shared" si="168"/>
        <v>33.333333333333329</v>
      </c>
      <c r="CW39" s="441">
        <f t="shared" si="171"/>
        <v>147</v>
      </c>
      <c r="CX39" s="58">
        <v>80</v>
      </c>
      <c r="CY39" s="123">
        <f t="shared" si="177"/>
        <v>54.421768707482997</v>
      </c>
      <c r="CZ39" s="58">
        <v>26</v>
      </c>
      <c r="DA39" s="123">
        <f t="shared" si="159"/>
        <v>17.687074829931973</v>
      </c>
      <c r="DB39" s="58">
        <v>41</v>
      </c>
      <c r="DC39" s="123">
        <f t="shared" si="169"/>
        <v>27.89115646258503</v>
      </c>
      <c r="DD39" s="437"/>
    </row>
    <row r="40" spans="1:108" s="412" customFormat="1" ht="12" customHeight="1" x14ac:dyDescent="0.2">
      <c r="A40" s="438"/>
      <c r="B40" s="439" t="s">
        <v>477</v>
      </c>
      <c r="C40" s="58">
        <f t="shared" ref="C40:C42" si="181">D40+F40+H40</f>
        <v>0</v>
      </c>
      <c r="D40" s="123">
        <v>0</v>
      </c>
      <c r="E40" s="123">
        <v>0</v>
      </c>
      <c r="F40" s="123">
        <v>0</v>
      </c>
      <c r="G40" s="123">
        <v>0</v>
      </c>
      <c r="H40" s="123">
        <v>0</v>
      </c>
      <c r="I40" s="123">
        <v>0</v>
      </c>
      <c r="J40" s="58">
        <f>SUM(K40+M40+O40)</f>
        <v>0</v>
      </c>
      <c r="K40" s="123">
        <v>0</v>
      </c>
      <c r="L40" s="123">
        <v>0</v>
      </c>
      <c r="M40" s="123">
        <v>0</v>
      </c>
      <c r="N40" s="123">
        <v>0</v>
      </c>
      <c r="O40" s="123">
        <v>0</v>
      </c>
      <c r="P40" s="123">
        <v>0</v>
      </c>
      <c r="Q40" s="123">
        <v>0</v>
      </c>
      <c r="R40" s="123">
        <v>0</v>
      </c>
      <c r="S40" s="123">
        <v>0</v>
      </c>
      <c r="T40" s="123">
        <v>0</v>
      </c>
      <c r="U40" s="123">
        <v>0</v>
      </c>
      <c r="V40" s="123">
        <v>0</v>
      </c>
      <c r="W40" s="123">
        <v>0</v>
      </c>
      <c r="X40" s="123">
        <v>0</v>
      </c>
      <c r="Y40" s="123">
        <v>0</v>
      </c>
      <c r="Z40" s="123">
        <v>0</v>
      </c>
      <c r="AA40" s="123">
        <v>0</v>
      </c>
      <c r="AB40" s="123">
        <v>0</v>
      </c>
      <c r="AC40" s="123">
        <v>0</v>
      </c>
      <c r="AD40" s="123">
        <v>0</v>
      </c>
      <c r="AE40" s="123">
        <v>0</v>
      </c>
      <c r="AF40" s="123">
        <v>0</v>
      </c>
      <c r="AG40" s="123">
        <v>0</v>
      </c>
      <c r="AH40" s="123">
        <v>0</v>
      </c>
      <c r="AI40" s="123">
        <v>0</v>
      </c>
      <c r="AJ40" s="123">
        <v>0</v>
      </c>
      <c r="AK40" s="123">
        <v>0</v>
      </c>
      <c r="AL40" s="123">
        <v>0</v>
      </c>
      <c r="AM40" s="123">
        <v>0</v>
      </c>
      <c r="AN40" s="123">
        <v>0</v>
      </c>
      <c r="AO40" s="123">
        <v>0</v>
      </c>
      <c r="AP40" s="123">
        <v>0</v>
      </c>
      <c r="AQ40" s="123">
        <v>0</v>
      </c>
      <c r="AR40" s="123">
        <v>0</v>
      </c>
      <c r="AS40" s="123">
        <v>0</v>
      </c>
      <c r="AT40" s="123">
        <v>0</v>
      </c>
      <c r="AU40" s="123">
        <v>0</v>
      </c>
      <c r="AV40" s="123">
        <v>0</v>
      </c>
      <c r="AW40" s="123">
        <v>0</v>
      </c>
      <c r="AX40" s="123">
        <v>0</v>
      </c>
      <c r="AY40" s="123">
        <v>0</v>
      </c>
      <c r="AZ40" s="123">
        <v>0</v>
      </c>
      <c r="BA40" s="123">
        <v>0</v>
      </c>
      <c r="BB40" s="123">
        <v>0</v>
      </c>
      <c r="BC40" s="123">
        <v>0</v>
      </c>
      <c r="BD40" s="123">
        <v>0</v>
      </c>
      <c r="BE40" s="123">
        <v>0</v>
      </c>
      <c r="BF40" s="123">
        <v>0</v>
      </c>
      <c r="BG40" s="440">
        <f t="shared" si="160"/>
        <v>0</v>
      </c>
      <c r="BH40" s="58">
        <v>0</v>
      </c>
      <c r="BI40" s="123">
        <v>0</v>
      </c>
      <c r="BJ40" s="58">
        <v>0</v>
      </c>
      <c r="BK40" s="123">
        <v>0</v>
      </c>
      <c r="BL40" s="58">
        <v>0</v>
      </c>
      <c r="BM40" s="58">
        <v>0</v>
      </c>
      <c r="BN40" s="440">
        <f t="shared" si="146"/>
        <v>0</v>
      </c>
      <c r="BO40" s="58">
        <v>0</v>
      </c>
      <c r="BP40" s="123">
        <v>0</v>
      </c>
      <c r="BQ40" s="58">
        <v>0</v>
      </c>
      <c r="BR40" s="123">
        <v>0</v>
      </c>
      <c r="BS40" s="58">
        <v>0</v>
      </c>
      <c r="BT40" s="123">
        <v>0</v>
      </c>
      <c r="BU40" s="440">
        <f t="shared" si="149"/>
        <v>0</v>
      </c>
      <c r="BV40" s="58">
        <v>0</v>
      </c>
      <c r="BW40" s="123">
        <v>0</v>
      </c>
      <c r="BX40" s="58">
        <v>0</v>
      </c>
      <c r="BY40" s="123">
        <v>0</v>
      </c>
      <c r="BZ40" s="58">
        <v>0</v>
      </c>
      <c r="CA40" s="123">
        <v>0</v>
      </c>
      <c r="CB40" s="440">
        <f t="shared" si="164"/>
        <v>0</v>
      </c>
      <c r="CC40" s="58">
        <v>0</v>
      </c>
      <c r="CD40" s="123">
        <v>0</v>
      </c>
      <c r="CE40" s="58">
        <v>0</v>
      </c>
      <c r="CF40" s="123">
        <v>0</v>
      </c>
      <c r="CG40" s="58">
        <v>0</v>
      </c>
      <c r="CH40" s="123">
        <v>0</v>
      </c>
      <c r="CI40" s="440">
        <f t="shared" si="166"/>
        <v>0</v>
      </c>
      <c r="CJ40" s="58">
        <v>0</v>
      </c>
      <c r="CK40" s="123">
        <v>0</v>
      </c>
      <c r="CL40" s="58">
        <v>0</v>
      </c>
      <c r="CM40" s="123">
        <v>0</v>
      </c>
      <c r="CN40" s="58">
        <v>0</v>
      </c>
      <c r="CO40" s="123">
        <v>0</v>
      </c>
      <c r="CP40" s="441">
        <v>0</v>
      </c>
      <c r="CQ40" s="58" t="s">
        <v>37</v>
      </c>
      <c r="CR40" s="123">
        <v>0</v>
      </c>
      <c r="CS40" s="58" t="s">
        <v>37</v>
      </c>
      <c r="CT40" s="123">
        <v>0</v>
      </c>
      <c r="CU40" s="58" t="s">
        <v>37</v>
      </c>
      <c r="CV40" s="123">
        <v>0</v>
      </c>
      <c r="CW40" s="441">
        <v>0</v>
      </c>
      <c r="CX40" s="58">
        <v>0</v>
      </c>
      <c r="CY40" s="123">
        <v>0</v>
      </c>
      <c r="CZ40" s="58">
        <v>0</v>
      </c>
      <c r="DA40" s="123">
        <v>0</v>
      </c>
      <c r="DB40" s="58">
        <v>0</v>
      </c>
      <c r="DC40" s="123">
        <v>0</v>
      </c>
      <c r="DD40" s="437"/>
    </row>
    <row r="41" spans="1:108" s="412" customFormat="1" ht="12" customHeight="1" x14ac:dyDescent="0.2">
      <c r="A41" s="438"/>
      <c r="B41" s="442" t="s">
        <v>478</v>
      </c>
      <c r="C41" s="58">
        <f t="shared" si="181"/>
        <v>0</v>
      </c>
      <c r="D41" s="126">
        <v>0</v>
      </c>
      <c r="E41" s="123">
        <v>0</v>
      </c>
      <c r="F41" s="126">
        <v>0</v>
      </c>
      <c r="G41" s="123">
        <v>0</v>
      </c>
      <c r="H41" s="126">
        <v>0</v>
      </c>
      <c r="I41" s="126">
        <v>0</v>
      </c>
      <c r="J41" s="126">
        <v>0</v>
      </c>
      <c r="K41" s="126">
        <v>0</v>
      </c>
      <c r="L41" s="126">
        <v>0</v>
      </c>
      <c r="M41" s="126">
        <v>0</v>
      </c>
      <c r="N41" s="126">
        <v>0</v>
      </c>
      <c r="O41" s="126">
        <v>0</v>
      </c>
      <c r="P41" s="126">
        <v>0</v>
      </c>
      <c r="Q41" s="126">
        <v>0</v>
      </c>
      <c r="R41" s="126">
        <v>0</v>
      </c>
      <c r="S41" s="126">
        <v>0</v>
      </c>
      <c r="T41" s="126">
        <v>0</v>
      </c>
      <c r="U41" s="126">
        <v>0</v>
      </c>
      <c r="V41" s="126">
        <v>0</v>
      </c>
      <c r="W41" s="126">
        <v>0</v>
      </c>
      <c r="X41" s="126">
        <v>0</v>
      </c>
      <c r="Y41" s="126">
        <v>0</v>
      </c>
      <c r="Z41" s="126">
        <v>0</v>
      </c>
      <c r="AA41" s="126">
        <v>0</v>
      </c>
      <c r="AB41" s="126">
        <v>0</v>
      </c>
      <c r="AC41" s="126">
        <v>0</v>
      </c>
      <c r="AD41" s="126">
        <v>0</v>
      </c>
      <c r="AE41" s="126">
        <v>0</v>
      </c>
      <c r="AF41" s="126">
        <v>0</v>
      </c>
      <c r="AG41" s="126">
        <v>0</v>
      </c>
      <c r="AH41" s="126">
        <v>0</v>
      </c>
      <c r="AI41" s="126">
        <v>0</v>
      </c>
      <c r="AJ41" s="126">
        <v>0</v>
      </c>
      <c r="AK41" s="126">
        <v>0</v>
      </c>
      <c r="AL41" s="126">
        <v>0</v>
      </c>
      <c r="AM41" s="126">
        <v>0</v>
      </c>
      <c r="AN41" s="126">
        <v>0</v>
      </c>
      <c r="AO41" s="126">
        <v>0</v>
      </c>
      <c r="AP41" s="126">
        <v>0</v>
      </c>
      <c r="AQ41" s="126">
        <v>0</v>
      </c>
      <c r="AR41" s="126">
        <v>0</v>
      </c>
      <c r="AS41" s="126">
        <v>0</v>
      </c>
      <c r="AT41" s="126">
        <v>0</v>
      </c>
      <c r="AU41" s="126">
        <v>0</v>
      </c>
      <c r="AV41" s="126">
        <v>0</v>
      </c>
      <c r="AW41" s="126">
        <v>0</v>
      </c>
      <c r="AX41" s="126">
        <v>0</v>
      </c>
      <c r="AY41" s="126">
        <v>0</v>
      </c>
      <c r="AZ41" s="126">
        <v>0</v>
      </c>
      <c r="BA41" s="126">
        <v>0</v>
      </c>
      <c r="BB41" s="126">
        <v>0</v>
      </c>
      <c r="BC41" s="126">
        <v>0</v>
      </c>
      <c r="BD41" s="126">
        <v>0</v>
      </c>
      <c r="BE41" s="126">
        <v>0</v>
      </c>
      <c r="BF41" s="126">
        <v>0</v>
      </c>
      <c r="BG41" s="440">
        <f t="shared" si="160"/>
        <v>23</v>
      </c>
      <c r="BH41" s="127">
        <v>17</v>
      </c>
      <c r="BI41" s="123">
        <f t="shared" ref="BI41" si="182">BH41/BG41*100</f>
        <v>73.91304347826086</v>
      </c>
      <c r="BJ41" s="127">
        <v>0</v>
      </c>
      <c r="BK41" s="123">
        <f t="shared" ref="BK41" si="183">BJ41/BG41*100</f>
        <v>0</v>
      </c>
      <c r="BL41" s="127">
        <v>6</v>
      </c>
      <c r="BM41" s="123">
        <f t="shared" ref="BM41" si="184">BL41/BG41*100</f>
        <v>26.086956521739129</v>
      </c>
      <c r="BN41" s="440">
        <f t="shared" si="146"/>
        <v>48</v>
      </c>
      <c r="BO41" s="58">
        <v>26</v>
      </c>
      <c r="BP41" s="123">
        <f t="shared" ref="BP41" si="185">BO41/BN41*100</f>
        <v>54.166666666666664</v>
      </c>
      <c r="BQ41" s="58">
        <v>11</v>
      </c>
      <c r="BR41" s="123">
        <f t="shared" ref="BR41" si="186">BQ41/BN41*100</f>
        <v>22.916666666666664</v>
      </c>
      <c r="BS41" s="58">
        <v>11</v>
      </c>
      <c r="BT41" s="123">
        <f t="shared" ref="BT41" si="187">BS41/BN41*100</f>
        <v>22.916666666666664</v>
      </c>
      <c r="BU41" s="440">
        <f t="shared" si="149"/>
        <v>45</v>
      </c>
      <c r="BV41" s="58">
        <v>29</v>
      </c>
      <c r="BW41" s="123">
        <f t="shared" ref="BW41" si="188">BV41/BU41*100</f>
        <v>64.444444444444443</v>
      </c>
      <c r="BX41" s="58">
        <v>4</v>
      </c>
      <c r="BY41" s="123">
        <f t="shared" ref="BY41" si="189">BX41/BU41*100</f>
        <v>8.8888888888888893</v>
      </c>
      <c r="BZ41" s="58">
        <v>12</v>
      </c>
      <c r="CA41" s="123">
        <f t="shared" ref="CA41" si="190">BZ41/BU41*100</f>
        <v>26.666666666666668</v>
      </c>
      <c r="CB41" s="440">
        <f t="shared" si="164"/>
        <v>74</v>
      </c>
      <c r="CC41" s="58">
        <v>43</v>
      </c>
      <c r="CD41" s="123">
        <f t="shared" ref="CD41" si="191">CC41/CB41*100</f>
        <v>58.108108108108105</v>
      </c>
      <c r="CE41" s="58">
        <v>9</v>
      </c>
      <c r="CF41" s="123">
        <f t="shared" ref="CF41" si="192">CE41/CB41*100</f>
        <v>12.162162162162163</v>
      </c>
      <c r="CG41" s="58">
        <v>22</v>
      </c>
      <c r="CH41" s="123">
        <f t="shared" ref="CH41" si="193">CG41/CB41*100</f>
        <v>29.72972972972973</v>
      </c>
      <c r="CI41" s="440">
        <f t="shared" si="166"/>
        <v>66</v>
      </c>
      <c r="CJ41" s="58">
        <v>39</v>
      </c>
      <c r="CK41" s="123">
        <f t="shared" ref="CK41:CK42" si="194">CJ41/CI41*100</f>
        <v>59.090909090909093</v>
      </c>
      <c r="CL41" s="58">
        <v>0</v>
      </c>
      <c r="CM41" s="123">
        <f t="shared" ref="CM41:CM42" si="195">CL41/CI41*100</f>
        <v>0</v>
      </c>
      <c r="CN41" s="58">
        <v>27</v>
      </c>
      <c r="CO41" s="123">
        <f t="shared" ref="CO41:CO42" si="196">CN41/CI41*100</f>
        <v>40.909090909090914</v>
      </c>
      <c r="CP41" s="441">
        <f t="shared" ref="CP41" si="197">CQ41+CS41+CU41</f>
        <v>51</v>
      </c>
      <c r="CQ41" s="58">
        <v>14</v>
      </c>
      <c r="CR41" s="123">
        <f t="shared" ref="CR41" si="198">CQ41/CP41*100</f>
        <v>27.450980392156865</v>
      </c>
      <c r="CS41" s="58">
        <v>17</v>
      </c>
      <c r="CT41" s="123">
        <f t="shared" ref="CT41" si="199">CS41/CP41*100</f>
        <v>33.333333333333329</v>
      </c>
      <c r="CU41" s="58">
        <v>20</v>
      </c>
      <c r="CV41" s="123">
        <f t="shared" ref="CV41" si="200">CU41/CP41*100</f>
        <v>39.215686274509807</v>
      </c>
      <c r="CW41" s="441">
        <f t="shared" ref="CW41" si="201">CX41+CZ41+DB41</f>
        <v>69</v>
      </c>
      <c r="CX41" s="58">
        <v>42</v>
      </c>
      <c r="CY41" s="123">
        <f t="shared" ref="CY41" si="202">CX41/CW41*100</f>
        <v>60.869565217391312</v>
      </c>
      <c r="CZ41" s="58">
        <v>24</v>
      </c>
      <c r="DA41" s="123">
        <f t="shared" si="159"/>
        <v>34.782608695652172</v>
      </c>
      <c r="DB41" s="58">
        <v>3</v>
      </c>
      <c r="DC41" s="123">
        <f t="shared" si="169"/>
        <v>4.3478260869565215</v>
      </c>
      <c r="DD41" s="437"/>
    </row>
    <row r="42" spans="1:108" s="412" customFormat="1" ht="12" customHeight="1" x14ac:dyDescent="0.2">
      <c r="A42" s="438"/>
      <c r="B42" s="442" t="s">
        <v>479</v>
      </c>
      <c r="C42" s="127">
        <f t="shared" si="181"/>
        <v>0</v>
      </c>
      <c r="D42" s="124">
        <v>0</v>
      </c>
      <c r="E42" s="126">
        <v>0</v>
      </c>
      <c r="F42" s="124">
        <v>0</v>
      </c>
      <c r="G42" s="126">
        <v>0</v>
      </c>
      <c r="H42" s="124">
        <v>0</v>
      </c>
      <c r="I42" s="124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0">
        <v>0</v>
      </c>
      <c r="P42" s="60">
        <v>0</v>
      </c>
      <c r="Q42" s="60">
        <v>0</v>
      </c>
      <c r="R42" s="60">
        <v>0</v>
      </c>
      <c r="S42" s="60">
        <v>0</v>
      </c>
      <c r="T42" s="60">
        <v>0</v>
      </c>
      <c r="U42" s="60">
        <v>0</v>
      </c>
      <c r="V42" s="60">
        <v>0</v>
      </c>
      <c r="W42" s="60">
        <v>0</v>
      </c>
      <c r="X42" s="60">
        <v>0</v>
      </c>
      <c r="Y42" s="60">
        <v>0</v>
      </c>
      <c r="Z42" s="60">
        <v>0</v>
      </c>
      <c r="AA42" s="60">
        <v>0</v>
      </c>
      <c r="AB42" s="60">
        <v>0</v>
      </c>
      <c r="AC42" s="60">
        <v>0</v>
      </c>
      <c r="AD42" s="60">
        <v>0</v>
      </c>
      <c r="AE42" s="60">
        <v>0</v>
      </c>
      <c r="AF42" s="60">
        <v>0</v>
      </c>
      <c r="AG42" s="60">
        <v>0</v>
      </c>
      <c r="AH42" s="60">
        <v>0</v>
      </c>
      <c r="AI42" s="60">
        <v>0</v>
      </c>
      <c r="AJ42" s="60">
        <v>0</v>
      </c>
      <c r="AK42" s="60">
        <v>0</v>
      </c>
      <c r="AL42" s="60">
        <v>0</v>
      </c>
      <c r="AM42" s="60">
        <v>0</v>
      </c>
      <c r="AN42" s="60">
        <v>0</v>
      </c>
      <c r="AO42" s="60">
        <v>0</v>
      </c>
      <c r="AP42" s="60">
        <v>0</v>
      </c>
      <c r="AQ42" s="60">
        <v>0</v>
      </c>
      <c r="AR42" s="60">
        <v>0</v>
      </c>
      <c r="AS42" s="60">
        <v>0</v>
      </c>
      <c r="AT42" s="60">
        <v>0</v>
      </c>
      <c r="AU42" s="60">
        <v>0</v>
      </c>
      <c r="AV42" s="60">
        <v>0</v>
      </c>
      <c r="AW42" s="60">
        <v>0</v>
      </c>
      <c r="AX42" s="60">
        <v>0</v>
      </c>
      <c r="AY42" s="60">
        <v>0</v>
      </c>
      <c r="AZ42" s="60">
        <v>0</v>
      </c>
      <c r="BA42" s="60">
        <v>0</v>
      </c>
      <c r="BB42" s="60">
        <v>0</v>
      </c>
      <c r="BC42" s="60">
        <v>0</v>
      </c>
      <c r="BD42" s="60">
        <v>0</v>
      </c>
      <c r="BE42" s="60">
        <v>0</v>
      </c>
      <c r="BF42" s="60">
        <v>0</v>
      </c>
      <c r="BG42" s="131">
        <v>0</v>
      </c>
      <c r="BH42" s="131">
        <v>0</v>
      </c>
      <c r="BI42" s="131">
        <v>0</v>
      </c>
      <c r="BJ42" s="131">
        <v>0</v>
      </c>
      <c r="BK42" s="131">
        <v>0</v>
      </c>
      <c r="BL42" s="131">
        <v>0</v>
      </c>
      <c r="BM42" s="131">
        <v>0</v>
      </c>
      <c r="BN42" s="131">
        <v>0</v>
      </c>
      <c r="BO42" s="131">
        <v>0</v>
      </c>
      <c r="BP42" s="131">
        <v>0</v>
      </c>
      <c r="BQ42" s="131">
        <v>0</v>
      </c>
      <c r="BR42" s="131">
        <v>0</v>
      </c>
      <c r="BS42" s="131">
        <v>0</v>
      </c>
      <c r="BT42" s="131">
        <v>0</v>
      </c>
      <c r="BU42" s="131">
        <v>0</v>
      </c>
      <c r="BV42" s="131">
        <v>0</v>
      </c>
      <c r="BW42" s="131">
        <v>0</v>
      </c>
      <c r="BX42" s="131">
        <v>0</v>
      </c>
      <c r="BY42" s="131">
        <v>0</v>
      </c>
      <c r="BZ42" s="131">
        <v>0</v>
      </c>
      <c r="CA42" s="131">
        <v>0</v>
      </c>
      <c r="CB42" s="131">
        <v>0</v>
      </c>
      <c r="CC42" s="131">
        <v>0</v>
      </c>
      <c r="CD42" s="131">
        <v>0</v>
      </c>
      <c r="CE42" s="131">
        <v>0</v>
      </c>
      <c r="CF42" s="131">
        <v>0</v>
      </c>
      <c r="CG42" s="131">
        <v>0</v>
      </c>
      <c r="CH42" s="125">
        <v>0</v>
      </c>
      <c r="CI42" s="443">
        <f t="shared" si="166"/>
        <v>10</v>
      </c>
      <c r="CJ42" s="127">
        <v>0</v>
      </c>
      <c r="CK42" s="125">
        <f t="shared" si="194"/>
        <v>0</v>
      </c>
      <c r="CL42" s="127">
        <v>10</v>
      </c>
      <c r="CM42" s="125">
        <f t="shared" si="195"/>
        <v>100</v>
      </c>
      <c r="CN42" s="443">
        <v>0</v>
      </c>
      <c r="CO42" s="125">
        <f t="shared" si="196"/>
        <v>0</v>
      </c>
      <c r="CP42" s="441">
        <v>0</v>
      </c>
      <c r="CQ42" s="127" t="s">
        <v>37</v>
      </c>
      <c r="CR42" s="125">
        <v>0</v>
      </c>
      <c r="CS42" s="127" t="s">
        <v>37</v>
      </c>
      <c r="CT42" s="123">
        <v>0</v>
      </c>
      <c r="CU42" s="443" t="s">
        <v>37</v>
      </c>
      <c r="CV42" s="125">
        <v>0</v>
      </c>
      <c r="CW42" s="441">
        <v>0</v>
      </c>
      <c r="CX42" s="127">
        <v>0</v>
      </c>
      <c r="CY42" s="125">
        <v>0</v>
      </c>
      <c r="CZ42" s="127">
        <v>0</v>
      </c>
      <c r="DA42" s="123">
        <v>0</v>
      </c>
      <c r="DB42" s="443">
        <v>0</v>
      </c>
      <c r="DC42" s="123">
        <v>0</v>
      </c>
      <c r="DD42" s="437"/>
    </row>
    <row r="43" spans="1:108" s="412" customFormat="1" ht="12" customHeight="1" x14ac:dyDescent="0.2">
      <c r="A43" s="438"/>
      <c r="B43" s="439" t="s">
        <v>484</v>
      </c>
      <c r="C43" s="58"/>
      <c r="D43" s="60"/>
      <c r="E43" s="123"/>
      <c r="F43" s="60"/>
      <c r="G43" s="123"/>
      <c r="H43" s="60"/>
      <c r="I43" s="60"/>
      <c r="J43" s="123">
        <v>0</v>
      </c>
      <c r="K43" s="123">
        <v>0</v>
      </c>
      <c r="L43" s="123">
        <v>0</v>
      </c>
      <c r="M43" s="123">
        <v>0</v>
      </c>
      <c r="N43" s="123">
        <v>0</v>
      </c>
      <c r="O43" s="123">
        <v>0</v>
      </c>
      <c r="P43" s="123">
        <v>0</v>
      </c>
      <c r="Q43" s="123">
        <v>0</v>
      </c>
      <c r="R43" s="123">
        <v>0</v>
      </c>
      <c r="S43" s="123">
        <v>0</v>
      </c>
      <c r="T43" s="123">
        <v>0</v>
      </c>
      <c r="U43" s="123">
        <v>0</v>
      </c>
      <c r="V43" s="123">
        <v>0</v>
      </c>
      <c r="W43" s="123">
        <v>0</v>
      </c>
      <c r="X43" s="123">
        <v>0</v>
      </c>
      <c r="Y43" s="123">
        <v>0</v>
      </c>
      <c r="Z43" s="123">
        <v>0</v>
      </c>
      <c r="AA43" s="123">
        <v>0</v>
      </c>
      <c r="AB43" s="123">
        <v>0</v>
      </c>
      <c r="AC43" s="123">
        <v>0</v>
      </c>
      <c r="AD43" s="123">
        <v>0</v>
      </c>
      <c r="AE43" s="123">
        <v>0</v>
      </c>
      <c r="AF43" s="123">
        <v>0</v>
      </c>
      <c r="AG43" s="123">
        <v>0</v>
      </c>
      <c r="AH43" s="123">
        <v>0</v>
      </c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31">
        <v>0</v>
      </c>
      <c r="BH43" s="131">
        <v>0</v>
      </c>
      <c r="BI43" s="131">
        <v>0</v>
      </c>
      <c r="BJ43" s="131">
        <v>0</v>
      </c>
      <c r="BK43" s="131">
        <v>0</v>
      </c>
      <c r="BL43" s="131">
        <v>0</v>
      </c>
      <c r="BM43" s="131">
        <v>0</v>
      </c>
      <c r="BN43" s="131">
        <v>0</v>
      </c>
      <c r="BO43" s="131">
        <v>0</v>
      </c>
      <c r="BP43" s="131">
        <v>0</v>
      </c>
      <c r="BQ43" s="131">
        <v>0</v>
      </c>
      <c r="BR43" s="131">
        <v>0</v>
      </c>
      <c r="BS43" s="131">
        <v>0</v>
      </c>
      <c r="BT43" s="131">
        <v>0</v>
      </c>
      <c r="BU43" s="131">
        <v>0</v>
      </c>
      <c r="BV43" s="131">
        <v>0</v>
      </c>
      <c r="BW43" s="131">
        <v>0</v>
      </c>
      <c r="BX43" s="131">
        <v>0</v>
      </c>
      <c r="BY43" s="131">
        <v>0</v>
      </c>
      <c r="BZ43" s="131">
        <v>0</v>
      </c>
      <c r="CA43" s="131">
        <v>0</v>
      </c>
      <c r="CB43" s="131">
        <v>0</v>
      </c>
      <c r="CC43" s="131">
        <v>0</v>
      </c>
      <c r="CD43" s="131">
        <v>0</v>
      </c>
      <c r="CE43" s="131">
        <v>0</v>
      </c>
      <c r="CF43" s="131">
        <v>0</v>
      </c>
      <c r="CG43" s="131">
        <v>0</v>
      </c>
      <c r="CH43" s="131">
        <v>0</v>
      </c>
      <c r="CI43" s="131">
        <v>0</v>
      </c>
      <c r="CJ43" s="131">
        <v>0</v>
      </c>
      <c r="CK43" s="131">
        <v>0</v>
      </c>
      <c r="CL43" s="131">
        <v>0</v>
      </c>
      <c r="CM43" s="131">
        <v>0</v>
      </c>
      <c r="CN43" s="131">
        <v>0</v>
      </c>
      <c r="CO43" s="131">
        <v>0</v>
      </c>
      <c r="CP43" s="131">
        <v>0</v>
      </c>
      <c r="CQ43" s="131">
        <v>0</v>
      </c>
      <c r="CR43" s="131">
        <v>0</v>
      </c>
      <c r="CS43" s="131">
        <v>0</v>
      </c>
      <c r="CT43" s="123">
        <v>0</v>
      </c>
      <c r="CU43" s="440" t="s">
        <v>37</v>
      </c>
      <c r="CV43" s="125">
        <v>0</v>
      </c>
      <c r="CW43" s="441">
        <v>0</v>
      </c>
      <c r="CX43" s="58">
        <v>0</v>
      </c>
      <c r="CY43" s="125">
        <v>0</v>
      </c>
      <c r="CZ43" s="58">
        <v>0</v>
      </c>
      <c r="DA43" s="123">
        <v>0</v>
      </c>
      <c r="DB43" s="440">
        <v>0</v>
      </c>
      <c r="DC43" s="123">
        <v>0</v>
      </c>
      <c r="DD43" s="437"/>
    </row>
    <row r="44" spans="1:108" s="412" customFormat="1" ht="12" customHeight="1" x14ac:dyDescent="0.2">
      <c r="A44" s="438"/>
      <c r="B44" s="444" t="s">
        <v>485</v>
      </c>
      <c r="C44" s="134"/>
      <c r="D44" s="135"/>
      <c r="E44" s="136"/>
      <c r="F44" s="135"/>
      <c r="G44" s="136"/>
      <c r="H44" s="135"/>
      <c r="I44" s="135"/>
      <c r="J44" s="146">
        <v>0</v>
      </c>
      <c r="K44" s="146">
        <v>0</v>
      </c>
      <c r="L44" s="146">
        <v>0</v>
      </c>
      <c r="M44" s="146">
        <v>0</v>
      </c>
      <c r="N44" s="146">
        <v>0</v>
      </c>
      <c r="O44" s="146">
        <v>0</v>
      </c>
      <c r="P44" s="146">
        <v>0</v>
      </c>
      <c r="Q44" s="146">
        <v>0</v>
      </c>
      <c r="R44" s="146">
        <v>0</v>
      </c>
      <c r="S44" s="146">
        <v>0</v>
      </c>
      <c r="T44" s="146">
        <v>0</v>
      </c>
      <c r="U44" s="146">
        <v>0</v>
      </c>
      <c r="V44" s="146">
        <v>0</v>
      </c>
      <c r="W44" s="146">
        <v>0</v>
      </c>
      <c r="X44" s="146">
        <v>0</v>
      </c>
      <c r="Y44" s="146">
        <v>0</v>
      </c>
      <c r="Z44" s="146">
        <v>0</v>
      </c>
      <c r="AA44" s="146">
        <v>0</v>
      </c>
      <c r="AB44" s="146">
        <v>0</v>
      </c>
      <c r="AC44" s="146">
        <v>0</v>
      </c>
      <c r="AD44" s="146">
        <v>0</v>
      </c>
      <c r="AE44" s="146">
        <v>0</v>
      </c>
      <c r="AF44" s="146">
        <v>0</v>
      </c>
      <c r="AG44" s="146">
        <v>0</v>
      </c>
      <c r="AH44" s="146">
        <v>0</v>
      </c>
      <c r="AI44" s="146">
        <v>0</v>
      </c>
      <c r="AJ44" s="146">
        <v>0</v>
      </c>
      <c r="AK44" s="146">
        <v>0</v>
      </c>
      <c r="AL44" s="146">
        <v>0</v>
      </c>
      <c r="AM44" s="146">
        <v>0</v>
      </c>
      <c r="AN44" s="146">
        <v>0</v>
      </c>
      <c r="AO44" s="146">
        <v>0</v>
      </c>
      <c r="AP44" s="146">
        <v>0</v>
      </c>
      <c r="AQ44" s="146">
        <v>0</v>
      </c>
      <c r="AR44" s="146">
        <v>0</v>
      </c>
      <c r="AS44" s="146">
        <v>0</v>
      </c>
      <c r="AT44" s="146">
        <v>0</v>
      </c>
      <c r="AU44" s="146">
        <v>0</v>
      </c>
      <c r="AV44" s="146">
        <v>0</v>
      </c>
      <c r="AW44" s="146">
        <v>0</v>
      </c>
      <c r="AX44" s="146">
        <v>0</v>
      </c>
      <c r="AY44" s="146">
        <v>0</v>
      </c>
      <c r="AZ44" s="146">
        <v>0</v>
      </c>
      <c r="BA44" s="146">
        <v>0</v>
      </c>
      <c r="BB44" s="146">
        <v>0</v>
      </c>
      <c r="BC44" s="146">
        <v>0</v>
      </c>
      <c r="BD44" s="146">
        <v>0</v>
      </c>
      <c r="BE44" s="146">
        <v>0</v>
      </c>
      <c r="BF44" s="146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23">
        <v>0</v>
      </c>
      <c r="CU44" s="445" t="s">
        <v>37</v>
      </c>
      <c r="CV44" s="125">
        <v>0</v>
      </c>
      <c r="CW44" s="441">
        <v>0</v>
      </c>
      <c r="CX44" s="134">
        <v>0</v>
      </c>
      <c r="CY44" s="125">
        <v>0</v>
      </c>
      <c r="CZ44" s="134">
        <v>0</v>
      </c>
      <c r="DA44" s="123">
        <v>0</v>
      </c>
      <c r="DB44" s="445">
        <v>0</v>
      </c>
      <c r="DC44" s="123">
        <v>0</v>
      </c>
      <c r="DD44" s="437"/>
    </row>
    <row r="45" spans="1:108" s="412" customFormat="1" ht="12" customHeight="1" x14ac:dyDescent="0.2">
      <c r="A45" s="762" t="s">
        <v>43</v>
      </c>
      <c r="B45" s="757"/>
      <c r="C45" s="156">
        <f>C6+C19+C32</f>
        <v>37897</v>
      </c>
      <c r="D45" s="156">
        <f>D6+D19+D32</f>
        <v>26857</v>
      </c>
      <c r="E45" s="157">
        <f>D45/C45*100</f>
        <v>70.868406470169148</v>
      </c>
      <c r="F45" s="156">
        <f>F6+F19+F32</f>
        <v>9122</v>
      </c>
      <c r="G45" s="157">
        <f>F45/C45*100</f>
        <v>24.070506900282343</v>
      </c>
      <c r="H45" s="156">
        <f>H6+H19+H32</f>
        <v>1918</v>
      </c>
      <c r="I45" s="158">
        <f>H45/C45*100</f>
        <v>5.0610866295485133</v>
      </c>
      <c r="J45" s="156">
        <f>J6+J19+J32</f>
        <v>36723</v>
      </c>
      <c r="K45" s="156">
        <f>K6+K19+K32</f>
        <v>23942</v>
      </c>
      <c r="L45" s="157">
        <f>K45/J45*100</f>
        <v>65.196198567655145</v>
      </c>
      <c r="M45" s="156">
        <f>M6+M19+M32</f>
        <v>10497</v>
      </c>
      <c r="N45" s="157">
        <f>M45/J45*100</f>
        <v>28.58426599134058</v>
      </c>
      <c r="O45" s="156">
        <f>O6+O19+O32</f>
        <v>2284</v>
      </c>
      <c r="P45" s="158">
        <f>O45/J45*100</f>
        <v>6.2195354410042754</v>
      </c>
      <c r="Q45" s="156">
        <f>Q6+Q19+Q32</f>
        <v>41917</v>
      </c>
      <c r="R45" s="156">
        <f>R6+R19+R32</f>
        <v>19557</v>
      </c>
      <c r="S45" s="157">
        <f>R45/Q45*100</f>
        <v>46.656487821170408</v>
      </c>
      <c r="T45" s="156">
        <f>T6+T19+T32</f>
        <v>7826</v>
      </c>
      <c r="U45" s="157">
        <f>T45/Q45*100</f>
        <v>18.670229262590357</v>
      </c>
      <c r="V45" s="156">
        <f>V6+V19+V32</f>
        <v>14534</v>
      </c>
      <c r="W45" s="158">
        <f>V45/Q45*100</f>
        <v>34.673282916239231</v>
      </c>
      <c r="X45" s="156">
        <f>X6+X19+X32</f>
        <v>22548</v>
      </c>
      <c r="Y45" s="156">
        <f>Y6+Y19+Y32</f>
        <v>12930</v>
      </c>
      <c r="Z45" s="157">
        <f>Y45/X45*100</f>
        <v>57.34433209153805</v>
      </c>
      <c r="AA45" s="156">
        <f>AA6+AA19+AA32</f>
        <v>3221</v>
      </c>
      <c r="AB45" s="157">
        <f>AA45/X45*100</f>
        <v>14.285080716693276</v>
      </c>
      <c r="AC45" s="156">
        <f>AC6+AC19+AC32</f>
        <v>6397</v>
      </c>
      <c r="AD45" s="158">
        <f>AC45/X45*100</f>
        <v>28.370587191768671</v>
      </c>
      <c r="AE45" s="156">
        <f>AE6+AE19+AE32</f>
        <v>18531</v>
      </c>
      <c r="AF45" s="156">
        <f>AF6+AF19+AF32</f>
        <v>10202</v>
      </c>
      <c r="AG45" s="157">
        <f>AF45/AE45*100</f>
        <v>55.053693810371804</v>
      </c>
      <c r="AH45" s="156">
        <f>AH6+AH19+AH32</f>
        <v>3137</v>
      </c>
      <c r="AI45" s="157">
        <f>AH45/AE45*100</f>
        <v>16.928390264961415</v>
      </c>
      <c r="AJ45" s="156">
        <f>AJ6+AJ19+AJ32</f>
        <v>5192</v>
      </c>
      <c r="AK45" s="158">
        <f>AJ45/AE45*100</f>
        <v>28.017915924666774</v>
      </c>
      <c r="AL45" s="156">
        <f>AL6+AL19+AL32</f>
        <v>32506</v>
      </c>
      <c r="AM45" s="156">
        <f>AM6+AM19+AM32</f>
        <v>16776</v>
      </c>
      <c r="AN45" s="157">
        <f>AM45/AL45*100</f>
        <v>51.608933735310401</v>
      </c>
      <c r="AO45" s="156">
        <f>AO6+AO19+AO32</f>
        <v>5779</v>
      </c>
      <c r="AP45" s="157">
        <f>AO45/AL45*100</f>
        <v>17.778256321909801</v>
      </c>
      <c r="AQ45" s="156">
        <f>AQ6+AQ19+AQ32</f>
        <v>9951</v>
      </c>
      <c r="AR45" s="158">
        <f>AQ45/AL45*100</f>
        <v>30.612809942779794</v>
      </c>
      <c r="AS45" s="156">
        <f>AS6+AS19+AS32</f>
        <v>30747</v>
      </c>
      <c r="AT45" s="156">
        <f>AT6+AT19+AT32</f>
        <v>14915</v>
      </c>
      <c r="AU45" s="157">
        <f>AT45/AS45*100</f>
        <v>48.508797606270534</v>
      </c>
      <c r="AV45" s="156">
        <f>AV6+AV19+AV32</f>
        <v>6178</v>
      </c>
      <c r="AW45" s="157">
        <f>AV45/AS45*100</f>
        <v>20.093017204930565</v>
      </c>
      <c r="AX45" s="156">
        <f>AX6+AX19+AX32</f>
        <v>9654</v>
      </c>
      <c r="AY45" s="158">
        <f>AX45/AS45*100</f>
        <v>31.398185188798905</v>
      </c>
      <c r="AZ45" s="156">
        <f>AZ6+AZ19+AZ32</f>
        <v>22980</v>
      </c>
      <c r="BA45" s="156">
        <f>BA6+BA19+BA32</f>
        <v>11498</v>
      </c>
      <c r="BB45" s="157">
        <f>BA45/AZ45*100</f>
        <v>50.034812880765891</v>
      </c>
      <c r="BC45" s="156">
        <f>BC6+BC19+BC32</f>
        <v>5190</v>
      </c>
      <c r="BD45" s="157">
        <f>BC45/AZ45*100</f>
        <v>22.58485639686684</v>
      </c>
      <c r="BE45" s="156">
        <f>BE6+BE19+BE32</f>
        <v>6292</v>
      </c>
      <c r="BF45" s="158">
        <f>BE45/AZ45*100</f>
        <v>27.380330722367276</v>
      </c>
      <c r="BG45" s="156">
        <f>BG6+BG19+BG32</f>
        <v>52087</v>
      </c>
      <c r="BH45" s="156">
        <f>BH6+BH19+BH32</f>
        <v>31638</v>
      </c>
      <c r="BI45" s="157">
        <f>BH45/BG45*100</f>
        <v>60.740683855856545</v>
      </c>
      <c r="BJ45" s="156">
        <f>BJ6+BJ19+BJ32</f>
        <v>8582</v>
      </c>
      <c r="BK45" s="157">
        <f>BJ45/BG45*100</f>
        <v>16.476280069883082</v>
      </c>
      <c r="BL45" s="156">
        <f>BL6+BL19+BL32</f>
        <v>11867</v>
      </c>
      <c r="BM45" s="158">
        <f>BL45/BG45*100</f>
        <v>22.783036074260369</v>
      </c>
      <c r="BN45" s="156">
        <f>BN6+BN19+BN32</f>
        <v>51642</v>
      </c>
      <c r="BO45" s="156">
        <f>BO6+BO19+BO32</f>
        <v>30114</v>
      </c>
      <c r="BP45" s="157">
        <f>BO45/BN45*100</f>
        <v>58.313001045660506</v>
      </c>
      <c r="BQ45" s="156">
        <f>BQ6+BQ19+BQ32</f>
        <v>10107</v>
      </c>
      <c r="BR45" s="157">
        <f>BQ45/BN45*100</f>
        <v>19.571279191355874</v>
      </c>
      <c r="BS45" s="156">
        <f>BS6+BS19+BS32</f>
        <v>11421</v>
      </c>
      <c r="BT45" s="158">
        <f>BS45/BN45*100</f>
        <v>22.11571976298362</v>
      </c>
      <c r="BU45" s="156">
        <f>BU6+BU19+BU32</f>
        <v>44260</v>
      </c>
      <c r="BV45" s="156">
        <f>BV6+BV19+BV32</f>
        <v>24285</v>
      </c>
      <c r="BW45" s="157">
        <f>BV45/BU45*100</f>
        <v>54.868956168097604</v>
      </c>
      <c r="BX45" s="156">
        <f>BX6+BX19+BX32</f>
        <v>9346</v>
      </c>
      <c r="BY45" s="157">
        <f>BX45/BU45*100</f>
        <v>21.116131947582467</v>
      </c>
      <c r="BZ45" s="156">
        <f>BZ6+BZ19+BZ32</f>
        <v>10629</v>
      </c>
      <c r="CA45" s="158">
        <f>BZ45/BU45*100</f>
        <v>24.014911884319929</v>
      </c>
      <c r="CB45" s="156">
        <f>CB6+CB19+CB32</f>
        <v>74334</v>
      </c>
      <c r="CC45" s="156">
        <f>CC6+CC19+CC32</f>
        <v>38921</v>
      </c>
      <c r="CD45" s="157">
        <f>CC45/CB45*100</f>
        <v>52.359620093093341</v>
      </c>
      <c r="CE45" s="156">
        <f>CE6+CE19+CE32</f>
        <v>15039</v>
      </c>
      <c r="CF45" s="157">
        <f>CE45/CB45*100</f>
        <v>20.231657115182824</v>
      </c>
      <c r="CG45" s="156">
        <f>CG6+CG19+CG32</f>
        <v>20374</v>
      </c>
      <c r="CH45" s="158">
        <f>CG45/CB45*100</f>
        <v>27.408722791723839</v>
      </c>
      <c r="CI45" s="156">
        <f>CI6+CI19+CI32</f>
        <v>96670</v>
      </c>
      <c r="CJ45" s="156">
        <f>CJ6+CJ19+CJ32</f>
        <v>47010</v>
      </c>
      <c r="CK45" s="157">
        <f>CJ45/CI45*100</f>
        <v>48.629357608358333</v>
      </c>
      <c r="CL45" s="156">
        <f>CL6+CL19+CL32</f>
        <v>20337</v>
      </c>
      <c r="CM45" s="157">
        <f>CL45/CI45*100</f>
        <v>21.037550429295543</v>
      </c>
      <c r="CN45" s="156">
        <f>CN6+CN19+CN32</f>
        <v>29323</v>
      </c>
      <c r="CO45" s="158">
        <f>CN45/CI45*100</f>
        <v>30.333091962346124</v>
      </c>
      <c r="CP45" s="363">
        <f>CP6+CP19+CP32</f>
        <v>95774</v>
      </c>
      <c r="CQ45" s="156">
        <f>CQ6+CQ19+CQ32</f>
        <v>45432</v>
      </c>
      <c r="CR45" s="157">
        <f>CQ45/CP45*100</f>
        <v>47.43667383632301</v>
      </c>
      <c r="CS45" s="156">
        <f>CS6+CS19+CS32</f>
        <v>21384</v>
      </c>
      <c r="CT45" s="157">
        <f>CS45/CP45*100</f>
        <v>22.327562804101323</v>
      </c>
      <c r="CU45" s="156">
        <f>CU6+CU19+CU32</f>
        <v>28958</v>
      </c>
      <c r="CV45" s="158">
        <f>CU45/CP45*100</f>
        <v>30.235763359575667</v>
      </c>
      <c r="CW45" s="363">
        <f>CW6+CW19+CW32</f>
        <v>84500</v>
      </c>
      <c r="CX45" s="156">
        <f>CX6+CX19+CX32</f>
        <v>44668</v>
      </c>
      <c r="CY45" s="157">
        <f>CX45/CW45*100</f>
        <v>52.861538461538458</v>
      </c>
      <c r="CZ45" s="156">
        <f>CZ6+CZ19+CZ32</f>
        <v>28535</v>
      </c>
      <c r="DA45" s="157">
        <f>CZ45/CW45*100</f>
        <v>33.769230769230766</v>
      </c>
      <c r="DB45" s="156">
        <f>DB6+DB19+DB32</f>
        <v>11297</v>
      </c>
      <c r="DC45" s="158">
        <f>DB45/CW45*100</f>
        <v>13.36923076923077</v>
      </c>
      <c r="DD45" s="437"/>
    </row>
    <row r="46" spans="1:108" x14ac:dyDescent="0.2">
      <c r="I46" s="447">
        <f>E45+G45+I45</f>
        <v>100</v>
      </c>
    </row>
    <row r="47" spans="1:108" x14ac:dyDescent="0.2">
      <c r="A47" s="382" t="s">
        <v>341</v>
      </c>
    </row>
    <row r="48" spans="1:108" x14ac:dyDescent="0.2">
      <c r="A48" s="449" t="s">
        <v>573</v>
      </c>
    </row>
    <row r="49" spans="1:108" s="50" customFormat="1" x14ac:dyDescent="0.2">
      <c r="A49" s="79"/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  <c r="AW49" s="79"/>
      <c r="AX49" s="79"/>
      <c r="AY49" s="79"/>
      <c r="AZ49" s="79"/>
      <c r="BA49" s="79"/>
      <c r="BB49" s="79"/>
      <c r="BC49" s="79"/>
      <c r="BD49" s="79"/>
      <c r="BE49" s="79"/>
      <c r="BF49" s="79"/>
      <c r="BG49" s="79"/>
      <c r="BH49" s="79"/>
      <c r="BI49" s="79"/>
      <c r="BJ49" s="79"/>
      <c r="BK49" s="79"/>
      <c r="BL49" s="79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79"/>
      <c r="CA49" s="79"/>
      <c r="CB49" s="79"/>
      <c r="CC49" s="79"/>
      <c r="CD49" s="79"/>
      <c r="CE49" s="79"/>
      <c r="CF49" s="79"/>
      <c r="CG49" s="79"/>
      <c r="CH49" s="79"/>
      <c r="CI49" s="79"/>
      <c r="CJ49" s="79"/>
      <c r="CK49" s="79"/>
      <c r="CL49" s="79"/>
      <c r="CM49" s="79"/>
      <c r="CN49" s="79"/>
      <c r="CO49" s="79"/>
      <c r="CP49" s="365"/>
      <c r="CQ49" s="79"/>
      <c r="CR49" s="79"/>
      <c r="CS49" s="79"/>
      <c r="CT49" s="79"/>
      <c r="CU49" s="79"/>
      <c r="CV49" s="79"/>
      <c r="CW49" s="365"/>
      <c r="CX49" s="79"/>
      <c r="CY49" s="79"/>
      <c r="CZ49" s="79"/>
      <c r="DA49" s="79"/>
      <c r="DB49" s="79"/>
      <c r="DC49" s="79"/>
      <c r="DD49" s="348"/>
    </row>
  </sheetData>
  <mergeCells count="77">
    <mergeCell ref="A3:A5"/>
    <mergeCell ref="C3:I3"/>
    <mergeCell ref="J3:P3"/>
    <mergeCell ref="Q3:W3"/>
    <mergeCell ref="X3:AD3"/>
    <mergeCell ref="C4:C5"/>
    <mergeCell ref="D4:E4"/>
    <mergeCell ref="F4:G4"/>
    <mergeCell ref="H4:I4"/>
    <mergeCell ref="J4:J5"/>
    <mergeCell ref="K4:L4"/>
    <mergeCell ref="M4:N4"/>
    <mergeCell ref="O4:P4"/>
    <mergeCell ref="Q4:Q5"/>
    <mergeCell ref="R4:S4"/>
    <mergeCell ref="T4:U4"/>
    <mergeCell ref="AE3:AK3"/>
    <mergeCell ref="AL3:AR3"/>
    <mergeCell ref="AS3:AY3"/>
    <mergeCell ref="AZ3:BF3"/>
    <mergeCell ref="BG3:BM3"/>
    <mergeCell ref="BN3:BT3"/>
    <mergeCell ref="BU3:CA3"/>
    <mergeCell ref="CB3:CH3"/>
    <mergeCell ref="CI3:CO3"/>
    <mergeCell ref="CP3:CV3"/>
    <mergeCell ref="V4:W4"/>
    <mergeCell ref="X4:X5"/>
    <mergeCell ref="Y4:Z4"/>
    <mergeCell ref="AA4:AB4"/>
    <mergeCell ref="AC4:AD4"/>
    <mergeCell ref="AE4:AE5"/>
    <mergeCell ref="AF4:AG4"/>
    <mergeCell ref="AH4:AI4"/>
    <mergeCell ref="AJ4:AK4"/>
    <mergeCell ref="AL4:AL5"/>
    <mergeCell ref="AM4:AN4"/>
    <mergeCell ref="AO4:AP4"/>
    <mergeCell ref="AQ4:AR4"/>
    <mergeCell ref="AS4:AS5"/>
    <mergeCell ref="AT4:AU4"/>
    <mergeCell ref="BG4:BG5"/>
    <mergeCell ref="BH4:BI4"/>
    <mergeCell ref="BJ4:BK4"/>
    <mergeCell ref="BL4:BM4"/>
    <mergeCell ref="AV4:AW4"/>
    <mergeCell ref="AX4:AY4"/>
    <mergeCell ref="AZ4:AZ5"/>
    <mergeCell ref="BA4:BB4"/>
    <mergeCell ref="BC4:BD4"/>
    <mergeCell ref="CU4:CV4"/>
    <mergeCell ref="CE4:CF4"/>
    <mergeCell ref="CG4:CH4"/>
    <mergeCell ref="CI4:CI5"/>
    <mergeCell ref="CJ4:CK4"/>
    <mergeCell ref="CL4:CM4"/>
    <mergeCell ref="A45:B45"/>
    <mergeCell ref="CN4:CO4"/>
    <mergeCell ref="CP4:CP5"/>
    <mergeCell ref="CQ4:CR4"/>
    <mergeCell ref="CS4:CT4"/>
    <mergeCell ref="BV4:BW4"/>
    <mergeCell ref="BX4:BY4"/>
    <mergeCell ref="BZ4:CA4"/>
    <mergeCell ref="CB4:CB5"/>
    <mergeCell ref="CC4:CD4"/>
    <mergeCell ref="BN4:BN5"/>
    <mergeCell ref="BO4:BP4"/>
    <mergeCell ref="BQ4:BR4"/>
    <mergeCell ref="BS4:BT4"/>
    <mergeCell ref="BU4:BU5"/>
    <mergeCell ref="BE4:BF4"/>
    <mergeCell ref="CW3:DC3"/>
    <mergeCell ref="CW4:CW5"/>
    <mergeCell ref="CX4:CY4"/>
    <mergeCell ref="CZ4:DA4"/>
    <mergeCell ref="DB4:DC4"/>
  </mergeCells>
  <pageMargins left="0.39370078740157483" right="0.31496062992125984" top="0" bottom="0" header="0.31496062992125984" footer="0.31496062992125984"/>
  <pageSetup paperSize="9" scale="65" orientation="landscape" r:id="rId1"/>
  <ignoredErrors>
    <ignoredError sqref="D33:DC44 DB6:DC32 D45 F45" formulaRange="1"/>
    <ignoredError sqref="D6:DA32 G45:DC45 E45" formula="1" formulaRange="1"/>
    <ignoredError sqref="C6:C32" formula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B29"/>
  <sheetViews>
    <sheetView zoomScaleNormal="100" workbookViewId="0">
      <pane xSplit="1" topLeftCell="L1" activePane="topRight" state="frozen"/>
      <selection pane="topRight"/>
    </sheetView>
  </sheetViews>
  <sheetFormatPr defaultColWidth="9" defaultRowHeight="15" x14ac:dyDescent="0.2"/>
  <cols>
    <col min="1" max="1" width="49" style="381" customWidth="1"/>
    <col min="2" max="2" width="11.75" style="381" customWidth="1"/>
    <col min="3" max="3" width="10.25" style="381" customWidth="1"/>
    <col min="4" max="4" width="11.75" style="381" customWidth="1"/>
    <col min="5" max="5" width="10.25" style="381" customWidth="1"/>
    <col min="6" max="6" width="11.75" style="381" customWidth="1"/>
    <col min="7" max="7" width="10.25" style="381" customWidth="1"/>
    <col min="8" max="8" width="11.75" style="381" customWidth="1"/>
    <col min="9" max="9" width="10.25" style="381" customWidth="1"/>
    <col min="10" max="10" width="11.75" style="381" customWidth="1"/>
    <col min="11" max="11" width="10.25" style="381" customWidth="1"/>
    <col min="12" max="12" width="11.75" style="381" customWidth="1"/>
    <col min="13" max="13" width="10.25" style="381" customWidth="1"/>
    <col min="14" max="14" width="11.75" style="381" customWidth="1"/>
    <col min="15" max="15" width="10.25" style="381" customWidth="1"/>
    <col min="16" max="16" width="11.75" style="381" customWidth="1"/>
    <col min="17" max="17" width="10.25" style="381" customWidth="1"/>
    <col min="18" max="18" width="11.75" style="381" customWidth="1"/>
    <col min="19" max="19" width="10.25" style="381" customWidth="1"/>
    <col min="20" max="20" width="11.75" style="381" customWidth="1"/>
    <col min="21" max="21" width="10.25" style="381" customWidth="1"/>
    <col min="22" max="22" width="11.75" style="381" customWidth="1"/>
    <col min="23" max="23" width="10.25" style="381" customWidth="1"/>
    <col min="24" max="24" width="11.75" style="381" customWidth="1"/>
    <col min="25" max="25" width="10.25" style="381" customWidth="1"/>
    <col min="26" max="26" width="11.75" style="381" customWidth="1"/>
    <col min="27" max="27" width="10.25" style="381" customWidth="1"/>
    <col min="28" max="28" width="9" style="423"/>
  </cols>
  <sheetData>
    <row r="1" spans="1:28" s="407" customFormat="1" ht="12" customHeight="1" x14ac:dyDescent="0.2">
      <c r="A1" s="405" t="s">
        <v>588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6"/>
    </row>
    <row r="2" spans="1:28" s="407" customFormat="1" ht="12" customHeight="1" x14ac:dyDescent="0.2">
      <c r="A2" s="385"/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405"/>
      <c r="N2" s="405"/>
      <c r="O2" s="405"/>
      <c r="P2" s="405"/>
      <c r="Q2" s="405"/>
      <c r="R2" s="405"/>
      <c r="S2" s="405"/>
      <c r="T2" s="405"/>
      <c r="U2" s="405"/>
      <c r="V2" s="405"/>
      <c r="W2" s="405"/>
      <c r="X2" s="405"/>
      <c r="Y2" s="405"/>
      <c r="Z2" s="405"/>
      <c r="AA2" s="384" t="s">
        <v>125</v>
      </c>
      <c r="AB2" s="406"/>
    </row>
    <row r="3" spans="1:28" s="412" customFormat="1" ht="12" customHeight="1" x14ac:dyDescent="0.2">
      <c r="A3" s="760" t="s">
        <v>0</v>
      </c>
      <c r="B3" s="826">
        <v>2553</v>
      </c>
      <c r="C3" s="829"/>
      <c r="D3" s="826">
        <v>2554</v>
      </c>
      <c r="E3" s="829"/>
      <c r="F3" s="826">
        <v>2555</v>
      </c>
      <c r="G3" s="829"/>
      <c r="H3" s="826">
        <v>2556</v>
      </c>
      <c r="I3" s="829"/>
      <c r="J3" s="826">
        <v>2557</v>
      </c>
      <c r="K3" s="829"/>
      <c r="L3" s="762">
        <v>2558</v>
      </c>
      <c r="M3" s="757"/>
      <c r="N3" s="762">
        <v>2559</v>
      </c>
      <c r="O3" s="757"/>
      <c r="P3" s="762">
        <v>2560</v>
      </c>
      <c r="Q3" s="757"/>
      <c r="R3" s="762">
        <v>2561</v>
      </c>
      <c r="S3" s="757"/>
      <c r="T3" s="762">
        <v>2562</v>
      </c>
      <c r="U3" s="757"/>
      <c r="V3" s="762">
        <v>2563</v>
      </c>
      <c r="W3" s="757"/>
      <c r="X3" s="762">
        <v>2564</v>
      </c>
      <c r="Y3" s="757"/>
      <c r="Z3" s="762">
        <v>2565</v>
      </c>
      <c r="AA3" s="757"/>
      <c r="AB3" s="411"/>
    </row>
    <row r="4" spans="1:28" s="412" customFormat="1" ht="12" customHeight="1" x14ac:dyDescent="0.2">
      <c r="A4" s="761"/>
      <c r="B4" s="414" t="s">
        <v>36</v>
      </c>
      <c r="C4" s="414" t="s">
        <v>42</v>
      </c>
      <c r="D4" s="414" t="s">
        <v>36</v>
      </c>
      <c r="E4" s="414" t="s">
        <v>42</v>
      </c>
      <c r="F4" s="414" t="s">
        <v>36</v>
      </c>
      <c r="G4" s="414" t="s">
        <v>42</v>
      </c>
      <c r="H4" s="414" t="s">
        <v>36</v>
      </c>
      <c r="I4" s="414" t="s">
        <v>42</v>
      </c>
      <c r="J4" s="414" t="s">
        <v>36</v>
      </c>
      <c r="K4" s="414" t="s">
        <v>42</v>
      </c>
      <c r="L4" s="414" t="s">
        <v>36</v>
      </c>
      <c r="M4" s="414" t="s">
        <v>42</v>
      </c>
      <c r="N4" s="414" t="s">
        <v>36</v>
      </c>
      <c r="O4" s="414" t="s">
        <v>42</v>
      </c>
      <c r="P4" s="414" t="s">
        <v>36</v>
      </c>
      <c r="Q4" s="414" t="s">
        <v>42</v>
      </c>
      <c r="R4" s="414" t="s">
        <v>36</v>
      </c>
      <c r="S4" s="414" t="s">
        <v>42</v>
      </c>
      <c r="T4" s="414" t="s">
        <v>36</v>
      </c>
      <c r="U4" s="414" t="s">
        <v>42</v>
      </c>
      <c r="V4" s="414" t="s">
        <v>36</v>
      </c>
      <c r="W4" s="414" t="s">
        <v>42</v>
      </c>
      <c r="X4" s="414" t="s">
        <v>36</v>
      </c>
      <c r="Y4" s="414" t="s">
        <v>42</v>
      </c>
      <c r="Z4" s="414" t="s">
        <v>36</v>
      </c>
      <c r="AA4" s="414" t="s">
        <v>42</v>
      </c>
      <c r="AB4" s="411"/>
    </row>
    <row r="5" spans="1:28" s="412" customFormat="1" ht="12" customHeight="1" x14ac:dyDescent="0.2">
      <c r="A5" s="415" t="s">
        <v>400</v>
      </c>
      <c r="B5" s="112">
        <v>1654796</v>
      </c>
      <c r="C5" s="113">
        <v>100</v>
      </c>
      <c r="D5" s="112">
        <v>1711768</v>
      </c>
      <c r="E5" s="113">
        <v>100</v>
      </c>
      <c r="F5" s="112">
        <v>1825614</v>
      </c>
      <c r="G5" s="113">
        <v>100</v>
      </c>
      <c r="H5" s="112">
        <v>1730453</v>
      </c>
      <c r="I5" s="113">
        <v>100</v>
      </c>
      <c r="J5" s="112">
        <v>1754474</v>
      </c>
      <c r="K5" s="113">
        <v>99.999999999999986</v>
      </c>
      <c r="L5" s="112">
        <v>1718615</v>
      </c>
      <c r="M5" s="113">
        <v>100</v>
      </c>
      <c r="N5" s="112">
        <v>1873630</v>
      </c>
      <c r="O5" s="113">
        <v>100</v>
      </c>
      <c r="P5" s="112">
        <v>1456912</v>
      </c>
      <c r="Q5" s="113">
        <v>100</v>
      </c>
      <c r="R5" s="112">
        <v>1511289</v>
      </c>
      <c r="S5" s="113">
        <v>100</v>
      </c>
      <c r="T5" s="112">
        <v>1513367</v>
      </c>
      <c r="U5" s="113">
        <v>100</v>
      </c>
      <c r="V5" s="112">
        <v>1420850</v>
      </c>
      <c r="W5" s="113">
        <v>100</v>
      </c>
      <c r="X5" s="112">
        <v>1476231</v>
      </c>
      <c r="Y5" s="113">
        <v>100</v>
      </c>
      <c r="Z5" s="112">
        <f>SUM(Z6:Z10)</f>
        <v>1438654</v>
      </c>
      <c r="AA5" s="113">
        <v>100</v>
      </c>
      <c r="AB5" s="411"/>
    </row>
    <row r="6" spans="1:28" s="412" customFormat="1" ht="12" customHeight="1" x14ac:dyDescent="0.2">
      <c r="A6" s="398" t="s">
        <v>317</v>
      </c>
      <c r="B6" s="9">
        <v>704551</v>
      </c>
      <c r="C6" s="28">
        <v>42.576305478137485</v>
      </c>
      <c r="D6" s="9">
        <v>714142</v>
      </c>
      <c r="E6" s="28">
        <v>41.719555453776444</v>
      </c>
      <c r="F6" s="9">
        <v>773567</v>
      </c>
      <c r="G6" s="28">
        <v>42.372976981990718</v>
      </c>
      <c r="H6" s="9">
        <v>694598</v>
      </c>
      <c r="I6" s="28">
        <v>40.139662851288072</v>
      </c>
      <c r="J6" s="9">
        <v>655414</v>
      </c>
      <c r="K6" s="28">
        <v>37.356723439617802</v>
      </c>
      <c r="L6" s="9">
        <v>615032</v>
      </c>
      <c r="M6" s="28">
        <v>35.78649086619167</v>
      </c>
      <c r="N6" s="9">
        <v>772359</v>
      </c>
      <c r="O6" s="28">
        <v>41.222599979718517</v>
      </c>
      <c r="P6" s="416">
        <v>607402</v>
      </c>
      <c r="Q6" s="28">
        <v>41.691056151641284</v>
      </c>
      <c r="R6" s="9">
        <v>590410</v>
      </c>
      <c r="S6" s="28">
        <v>39.066651050857907</v>
      </c>
      <c r="T6" s="9">
        <v>596505</v>
      </c>
      <c r="U6" s="28">
        <v>39.415753085669245</v>
      </c>
      <c r="V6" s="114">
        <v>612228</v>
      </c>
      <c r="W6" s="28">
        <v>43.088855262694864</v>
      </c>
      <c r="X6" s="114">
        <v>614571</v>
      </c>
      <c r="Y6" s="28">
        <f>(X6/X5)*100</f>
        <v>41.631086191795184</v>
      </c>
      <c r="Z6" s="114">
        <v>595025</v>
      </c>
      <c r="AA6" s="28">
        <f>(Z6/Z5)*100</f>
        <v>41.359840517594918</v>
      </c>
      <c r="AB6" s="45"/>
    </row>
    <row r="7" spans="1:28" s="412" customFormat="1" ht="12" customHeight="1" x14ac:dyDescent="0.2">
      <c r="A7" s="398" t="s">
        <v>318</v>
      </c>
      <c r="B7" s="9">
        <v>321491</v>
      </c>
      <c r="C7" s="28">
        <v>19.427832796308429</v>
      </c>
      <c r="D7" s="9">
        <v>326562</v>
      </c>
      <c r="E7" s="28">
        <v>19.077468441985129</v>
      </c>
      <c r="F7" s="9">
        <v>364832</v>
      </c>
      <c r="G7" s="28">
        <v>19.98407111251338</v>
      </c>
      <c r="H7" s="9">
        <v>368841</v>
      </c>
      <c r="I7" s="28">
        <v>21.314707767272502</v>
      </c>
      <c r="J7" s="9">
        <v>399047</v>
      </c>
      <c r="K7" s="28">
        <v>22.744537679099263</v>
      </c>
      <c r="L7" s="9">
        <v>399729</v>
      </c>
      <c r="M7" s="28">
        <v>23.258786871987034</v>
      </c>
      <c r="N7" s="9">
        <v>476390</v>
      </c>
      <c r="O7" s="28">
        <v>25.426044629942947</v>
      </c>
      <c r="P7" s="416">
        <v>357518</v>
      </c>
      <c r="Q7" s="28">
        <v>24.539436836267392</v>
      </c>
      <c r="R7" s="9">
        <v>340255</v>
      </c>
      <c r="S7" s="28">
        <v>22.514224612234987</v>
      </c>
      <c r="T7" s="9">
        <v>304372</v>
      </c>
      <c r="U7" s="28">
        <v>20.112239793784322</v>
      </c>
      <c r="V7" s="9">
        <v>288845</v>
      </c>
      <c r="W7" s="28">
        <v>20.329028398493858</v>
      </c>
      <c r="X7" s="9">
        <v>294162</v>
      </c>
      <c r="Y7" s="28">
        <f>(X7/X5)*100</f>
        <v>19.926556209698891</v>
      </c>
      <c r="Z7" s="9">
        <v>340352</v>
      </c>
      <c r="AA7" s="28">
        <f>(Z7/Z5)*100</f>
        <v>23.657668904406478</v>
      </c>
      <c r="AB7" s="45"/>
    </row>
    <row r="8" spans="1:28" s="412" customFormat="1" ht="12" customHeight="1" x14ac:dyDescent="0.2">
      <c r="A8" s="398" t="s">
        <v>319</v>
      </c>
      <c r="B8" s="9">
        <v>231861</v>
      </c>
      <c r="C8" s="28">
        <v>14.011455188434102</v>
      </c>
      <c r="D8" s="9">
        <v>231445</v>
      </c>
      <c r="E8" s="28">
        <v>13.520815904959083</v>
      </c>
      <c r="F8" s="9">
        <v>224360</v>
      </c>
      <c r="G8" s="28">
        <v>12.289563949443858</v>
      </c>
      <c r="H8" s="9">
        <v>223263</v>
      </c>
      <c r="I8" s="28">
        <v>12.901997338269227</v>
      </c>
      <c r="J8" s="9">
        <v>231179</v>
      </c>
      <c r="K8" s="28">
        <v>13.176541801132419</v>
      </c>
      <c r="L8" s="9">
        <v>197186</v>
      </c>
      <c r="M8" s="28">
        <v>11.473541194508369</v>
      </c>
      <c r="N8" s="9">
        <v>144720</v>
      </c>
      <c r="O8" s="28">
        <v>7.7240437012643905</v>
      </c>
      <c r="P8" s="416">
        <v>80875</v>
      </c>
      <c r="Q8" s="28">
        <v>5.5511245703240828</v>
      </c>
      <c r="R8" s="9">
        <v>124732</v>
      </c>
      <c r="S8" s="28">
        <v>8.2533519399664783</v>
      </c>
      <c r="T8" s="9">
        <v>136156</v>
      </c>
      <c r="U8" s="28">
        <v>8.9968923598836241</v>
      </c>
      <c r="V8" s="9">
        <v>95138</v>
      </c>
      <c r="W8" s="28">
        <v>6.6958510750607036</v>
      </c>
      <c r="X8" s="9">
        <v>150575</v>
      </c>
      <c r="Y8" s="28">
        <f>(X8/X5)*100</f>
        <v>10.19996193007734</v>
      </c>
      <c r="Z8" s="9">
        <v>109280</v>
      </c>
      <c r="AA8" s="28">
        <f>(Z8/Z5)*100</f>
        <v>7.5959890286337099</v>
      </c>
      <c r="AB8" s="45"/>
    </row>
    <row r="9" spans="1:28" s="412" customFormat="1" ht="12" customHeight="1" x14ac:dyDescent="0.2">
      <c r="A9" s="398" t="s">
        <v>320</v>
      </c>
      <c r="B9" s="9">
        <v>124612</v>
      </c>
      <c r="C9" s="28">
        <v>7.5303541947164483</v>
      </c>
      <c r="D9" s="9">
        <v>152987</v>
      </c>
      <c r="E9" s="28">
        <v>8.9373676806670055</v>
      </c>
      <c r="F9" s="9">
        <v>182602</v>
      </c>
      <c r="G9" s="28">
        <v>10.002223909325849</v>
      </c>
      <c r="H9" s="9">
        <v>160598</v>
      </c>
      <c r="I9" s="28">
        <v>9.2806912409640709</v>
      </c>
      <c r="J9" s="9">
        <v>160141</v>
      </c>
      <c r="K9" s="28">
        <v>9.1275789780868788</v>
      </c>
      <c r="L9" s="9">
        <v>189917</v>
      </c>
      <c r="M9" s="28">
        <v>11.050584336806091</v>
      </c>
      <c r="N9" s="9">
        <v>122494</v>
      </c>
      <c r="O9" s="28">
        <v>6.5377902787636835</v>
      </c>
      <c r="P9" s="416">
        <v>91316</v>
      </c>
      <c r="Q9" s="28">
        <v>6.2677773262901262</v>
      </c>
      <c r="R9" s="9">
        <v>125499</v>
      </c>
      <c r="S9" s="28">
        <v>8.3041033184255291</v>
      </c>
      <c r="T9" s="9">
        <v>121924</v>
      </c>
      <c r="U9" s="28">
        <v>8.0564727524784132</v>
      </c>
      <c r="V9" s="9">
        <v>98657</v>
      </c>
      <c r="W9" s="28">
        <v>6.9435197241088087</v>
      </c>
      <c r="X9" s="9">
        <v>145611</v>
      </c>
      <c r="Y9" s="28">
        <f>(X9/X5)*100</f>
        <v>9.8637001932624369</v>
      </c>
      <c r="Z9" s="9">
        <v>99133</v>
      </c>
      <c r="AA9" s="28">
        <f>(Z9/Z5)*100</f>
        <v>6.8906769800104826</v>
      </c>
      <c r="AB9" s="45"/>
    </row>
    <row r="10" spans="1:28" s="412" customFormat="1" ht="12" customHeight="1" x14ac:dyDescent="0.2">
      <c r="A10" s="417" t="s">
        <v>314</v>
      </c>
      <c r="B10" s="115">
        <v>272281</v>
      </c>
      <c r="C10" s="29">
        <v>16.454052342403536</v>
      </c>
      <c r="D10" s="115">
        <v>286632</v>
      </c>
      <c r="E10" s="29">
        <v>16.744792518612336</v>
      </c>
      <c r="F10" s="115">
        <v>280253</v>
      </c>
      <c r="G10" s="29">
        <v>15.351164046726199</v>
      </c>
      <c r="H10" s="115">
        <v>283153</v>
      </c>
      <c r="I10" s="29">
        <v>16.362940802206126</v>
      </c>
      <c r="J10" s="115">
        <v>308693</v>
      </c>
      <c r="K10" s="29">
        <v>17.594618102063638</v>
      </c>
      <c r="L10" s="115">
        <v>316751</v>
      </c>
      <c r="M10" s="29">
        <v>18.430596730506831</v>
      </c>
      <c r="N10" s="115">
        <v>357667</v>
      </c>
      <c r="O10" s="29">
        <v>19.089521410310468</v>
      </c>
      <c r="P10" s="418">
        <v>319801</v>
      </c>
      <c r="Q10" s="29">
        <v>21.950605115477117</v>
      </c>
      <c r="R10" s="115">
        <v>330393</v>
      </c>
      <c r="S10" s="29">
        <v>21.861669078515096</v>
      </c>
      <c r="T10" s="115">
        <v>354410</v>
      </c>
      <c r="U10" s="29">
        <v>23.418642008184399</v>
      </c>
      <c r="V10" s="115">
        <v>325982</v>
      </c>
      <c r="W10" s="29">
        <v>22.942745539641766</v>
      </c>
      <c r="X10" s="115">
        <v>271312</v>
      </c>
      <c r="Y10" s="28">
        <f>(X10/X5)*100</f>
        <v>18.378695475166147</v>
      </c>
      <c r="Z10" s="115">
        <v>294864</v>
      </c>
      <c r="AA10" s="28">
        <f>(Z10/Z5)*100</f>
        <v>20.495824569354408</v>
      </c>
      <c r="AB10" s="45"/>
    </row>
    <row r="11" spans="1:28" s="412" customFormat="1" ht="12" customHeight="1" x14ac:dyDescent="0.2">
      <c r="A11" s="419" t="s">
        <v>177</v>
      </c>
      <c r="B11" s="112">
        <v>510841</v>
      </c>
      <c r="C11" s="113">
        <v>100</v>
      </c>
      <c r="D11" s="112">
        <v>458815</v>
      </c>
      <c r="E11" s="113">
        <v>100</v>
      </c>
      <c r="F11" s="112">
        <v>521199</v>
      </c>
      <c r="G11" s="113">
        <v>100</v>
      </c>
      <c r="H11" s="112">
        <v>553505</v>
      </c>
      <c r="I11" s="113">
        <v>100</v>
      </c>
      <c r="J11" s="112">
        <v>547853</v>
      </c>
      <c r="K11" s="113">
        <v>100</v>
      </c>
      <c r="L11" s="112">
        <v>524436</v>
      </c>
      <c r="M11" s="113">
        <v>100</v>
      </c>
      <c r="N11" s="112">
        <v>574644</v>
      </c>
      <c r="O11" s="113">
        <v>100</v>
      </c>
      <c r="P11" s="112">
        <v>555416</v>
      </c>
      <c r="Q11" s="113">
        <v>100</v>
      </c>
      <c r="R11" s="112">
        <v>504788</v>
      </c>
      <c r="S11" s="113">
        <v>100</v>
      </c>
      <c r="T11" s="112">
        <v>480346</v>
      </c>
      <c r="U11" s="113">
        <v>100</v>
      </c>
      <c r="V11" s="112">
        <v>425957</v>
      </c>
      <c r="W11" s="113">
        <v>100</v>
      </c>
      <c r="X11" s="112">
        <v>493875</v>
      </c>
      <c r="Y11" s="113">
        <v>100</v>
      </c>
      <c r="Z11" s="112">
        <f>SUM(Z12:Z16)</f>
        <v>514421</v>
      </c>
      <c r="AA11" s="113">
        <v>100</v>
      </c>
      <c r="AB11" s="45"/>
    </row>
    <row r="12" spans="1:28" s="412" customFormat="1" ht="12" customHeight="1" x14ac:dyDescent="0.2">
      <c r="A12" s="398" t="s">
        <v>317</v>
      </c>
      <c r="B12" s="9">
        <v>32626</v>
      </c>
      <c r="C12" s="28">
        <v>6.386723070387851</v>
      </c>
      <c r="D12" s="9">
        <v>33271</v>
      </c>
      <c r="E12" s="28">
        <v>7.251506598520101</v>
      </c>
      <c r="F12" s="9">
        <v>83563</v>
      </c>
      <c r="G12" s="28">
        <v>16.032839663928751</v>
      </c>
      <c r="H12" s="9">
        <v>73464</v>
      </c>
      <c r="I12" s="28">
        <v>13.272508830091869</v>
      </c>
      <c r="J12" s="9">
        <v>64604</v>
      </c>
      <c r="K12" s="28">
        <v>11.7922143348672</v>
      </c>
      <c r="L12" s="9">
        <v>61380</v>
      </c>
      <c r="M12" s="28">
        <v>11.704002013591744</v>
      </c>
      <c r="N12" s="9">
        <v>72628</v>
      </c>
      <c r="O12" s="28">
        <v>12.638781576071445</v>
      </c>
      <c r="P12" s="416">
        <v>66923</v>
      </c>
      <c r="Q12" s="28">
        <v>12.049166750687773</v>
      </c>
      <c r="R12" s="9">
        <v>75532</v>
      </c>
      <c r="S12" s="28">
        <v>14.963113227731245</v>
      </c>
      <c r="T12" s="9">
        <v>70640</v>
      </c>
      <c r="U12" s="28">
        <v>14.706066044059906</v>
      </c>
      <c r="V12" s="9">
        <v>74326</v>
      </c>
      <c r="W12" s="28">
        <v>17.449179142495606</v>
      </c>
      <c r="X12" s="9">
        <v>66087</v>
      </c>
      <c r="Y12" s="28">
        <f>(X12/X11)*100</f>
        <v>13.38132118451025</v>
      </c>
      <c r="Z12" s="9">
        <v>61341</v>
      </c>
      <c r="AA12" s="28">
        <f>(Z12/Z11)*100</f>
        <v>11.924279918588082</v>
      </c>
      <c r="AB12" s="45"/>
    </row>
    <row r="13" spans="1:28" s="412" customFormat="1" ht="12" customHeight="1" x14ac:dyDescent="0.2">
      <c r="A13" s="398" t="s">
        <v>318</v>
      </c>
      <c r="B13" s="9">
        <v>55342</v>
      </c>
      <c r="C13" s="28">
        <v>10.833507882100301</v>
      </c>
      <c r="D13" s="9">
        <v>56380</v>
      </c>
      <c r="E13" s="28">
        <v>12.288177152011158</v>
      </c>
      <c r="F13" s="9">
        <v>20575</v>
      </c>
      <c r="G13" s="28">
        <v>3.947628449018513</v>
      </c>
      <c r="H13" s="9">
        <v>19173</v>
      </c>
      <c r="I13" s="28">
        <v>3.4639253484611698</v>
      </c>
      <c r="J13" s="9">
        <v>22936</v>
      </c>
      <c r="K13" s="28">
        <v>4.1865244874081187</v>
      </c>
      <c r="L13" s="9">
        <v>28102</v>
      </c>
      <c r="M13" s="28">
        <v>5.3585184846196672</v>
      </c>
      <c r="N13" s="9">
        <v>17596</v>
      </c>
      <c r="O13" s="28">
        <v>3.0620697336089822</v>
      </c>
      <c r="P13" s="416">
        <v>19741</v>
      </c>
      <c r="Q13" s="28">
        <v>3.5542728333357338</v>
      </c>
      <c r="R13" s="9">
        <v>18479</v>
      </c>
      <c r="S13" s="28">
        <v>3.6607447086697782</v>
      </c>
      <c r="T13" s="9">
        <v>27766</v>
      </c>
      <c r="U13" s="28">
        <v>5.7804166163557102</v>
      </c>
      <c r="V13" s="9">
        <v>28513</v>
      </c>
      <c r="W13" s="28">
        <v>6.6938681604011672</v>
      </c>
      <c r="X13" s="9">
        <v>44350</v>
      </c>
      <c r="Y13" s="28">
        <f>(X13/X11)*100</f>
        <v>8.9800050620096172</v>
      </c>
      <c r="Z13" s="9">
        <v>87508</v>
      </c>
      <c r="AA13" s="28">
        <f>(Z13/Z11)*100</f>
        <v>17.010969614381992</v>
      </c>
      <c r="AB13" s="45"/>
    </row>
    <row r="14" spans="1:28" s="412" customFormat="1" ht="12" customHeight="1" x14ac:dyDescent="0.15">
      <c r="A14" s="398" t="s">
        <v>319</v>
      </c>
      <c r="B14" s="9">
        <v>55276</v>
      </c>
      <c r="C14" s="28">
        <v>10.8205880107509</v>
      </c>
      <c r="D14" s="9">
        <v>36914</v>
      </c>
      <c r="E14" s="28">
        <v>8.0455085382997495</v>
      </c>
      <c r="F14" s="9">
        <v>52452</v>
      </c>
      <c r="G14" s="28">
        <v>10.063718464540415</v>
      </c>
      <c r="H14" s="9">
        <v>49542</v>
      </c>
      <c r="I14" s="28">
        <v>8.9505966522434317</v>
      </c>
      <c r="J14" s="9">
        <v>48884</v>
      </c>
      <c r="K14" s="28">
        <v>8.9228314894688907</v>
      </c>
      <c r="L14" s="9">
        <v>44752</v>
      </c>
      <c r="M14" s="28">
        <v>8.5333577405059913</v>
      </c>
      <c r="N14" s="9">
        <v>40961</v>
      </c>
      <c r="O14" s="28">
        <v>7.1280653761285242</v>
      </c>
      <c r="P14" s="420">
        <v>35584</v>
      </c>
      <c r="Q14" s="28">
        <v>6.4067293704178487</v>
      </c>
      <c r="R14" s="9">
        <v>22726</v>
      </c>
      <c r="S14" s="28">
        <v>4.5020880052616148</v>
      </c>
      <c r="T14" s="9">
        <v>21014</v>
      </c>
      <c r="U14" s="28">
        <v>4.3747631915327707</v>
      </c>
      <c r="V14" s="9">
        <v>20689</v>
      </c>
      <c r="W14" s="28">
        <v>4.8570630368793095</v>
      </c>
      <c r="X14" s="9">
        <v>25682</v>
      </c>
      <c r="Y14" s="28">
        <f>(X14/X11)*100</f>
        <v>5.2001012401923568</v>
      </c>
      <c r="Z14" s="9">
        <v>27005</v>
      </c>
      <c r="AA14" s="28">
        <f>(Z14/Z11)*100</f>
        <v>5.2495912880694995</v>
      </c>
      <c r="AB14" s="45"/>
    </row>
    <row r="15" spans="1:28" s="412" customFormat="1" ht="12" customHeight="1" x14ac:dyDescent="0.15">
      <c r="A15" s="398" t="s">
        <v>320</v>
      </c>
      <c r="B15" s="9">
        <v>83744</v>
      </c>
      <c r="C15" s="28">
        <v>16.393359186126407</v>
      </c>
      <c r="D15" s="9">
        <v>58750</v>
      </c>
      <c r="E15" s="28">
        <v>12.804725216045684</v>
      </c>
      <c r="F15" s="9">
        <v>80740</v>
      </c>
      <c r="G15" s="28">
        <v>15.491203935540934</v>
      </c>
      <c r="H15" s="9">
        <v>78349</v>
      </c>
      <c r="I15" s="28">
        <v>14.155066349897471</v>
      </c>
      <c r="J15" s="9">
        <v>74550</v>
      </c>
      <c r="K15" s="28">
        <v>13.607664829799235</v>
      </c>
      <c r="L15" s="9">
        <v>74196</v>
      </c>
      <c r="M15" s="28">
        <v>14.147770175960462</v>
      </c>
      <c r="N15" s="9">
        <v>96850</v>
      </c>
      <c r="O15" s="28">
        <v>16.853913031372468</v>
      </c>
      <c r="P15" s="420">
        <v>95600</v>
      </c>
      <c r="Q15" s="28">
        <v>17.212323735722414</v>
      </c>
      <c r="R15" s="9">
        <v>67011</v>
      </c>
      <c r="S15" s="28">
        <v>13.275077854465636</v>
      </c>
      <c r="T15" s="9">
        <v>75071</v>
      </c>
      <c r="U15" s="28">
        <v>15.62852610409996</v>
      </c>
      <c r="V15" s="9">
        <v>124962</v>
      </c>
      <c r="W15" s="28">
        <v>29.336764039562681</v>
      </c>
      <c r="X15" s="9">
        <v>97878</v>
      </c>
      <c r="Y15" s="28">
        <f>(X15/X11)*100</f>
        <v>19.818375094912678</v>
      </c>
      <c r="Z15" s="9">
        <v>99941</v>
      </c>
      <c r="AA15" s="28">
        <f>(Z15/Z11)*100</f>
        <v>19.427861615291757</v>
      </c>
      <c r="AB15" s="45"/>
    </row>
    <row r="16" spans="1:28" s="412" customFormat="1" ht="12" customHeight="1" x14ac:dyDescent="0.15">
      <c r="A16" s="413" t="s">
        <v>314</v>
      </c>
      <c r="B16" s="11">
        <v>283853</v>
      </c>
      <c r="C16" s="29">
        <v>55.565821850634542</v>
      </c>
      <c r="D16" s="11">
        <v>273500</v>
      </c>
      <c r="E16" s="29">
        <v>59.610082495123308</v>
      </c>
      <c r="F16" s="11">
        <v>283869</v>
      </c>
      <c r="G16" s="29">
        <v>54.464609486971383</v>
      </c>
      <c r="H16" s="11">
        <v>332977</v>
      </c>
      <c r="I16" s="29">
        <v>60.157902819306067</v>
      </c>
      <c r="J16" s="11">
        <v>336879</v>
      </c>
      <c r="K16" s="29">
        <v>61.490764858456558</v>
      </c>
      <c r="L16" s="11">
        <v>316006</v>
      </c>
      <c r="M16" s="29">
        <v>60.256351585322129</v>
      </c>
      <c r="N16" s="11">
        <v>346609</v>
      </c>
      <c r="O16" s="29">
        <v>60.31717028281858</v>
      </c>
      <c r="P16" s="421">
        <v>337568</v>
      </c>
      <c r="Q16" s="29">
        <v>60.777507309836231</v>
      </c>
      <c r="R16" s="11">
        <v>321040</v>
      </c>
      <c r="S16" s="29">
        <v>63.598976203871729</v>
      </c>
      <c r="T16" s="11">
        <v>285855</v>
      </c>
      <c r="U16" s="29">
        <v>59.510228043951649</v>
      </c>
      <c r="V16" s="11">
        <v>177467</v>
      </c>
      <c r="W16" s="29">
        <v>41.663125620661241</v>
      </c>
      <c r="X16" s="115">
        <v>259878</v>
      </c>
      <c r="Y16" s="29">
        <f>(X16/X11)*100</f>
        <v>52.620197418375092</v>
      </c>
      <c r="Z16" s="115">
        <v>238626</v>
      </c>
      <c r="AA16" s="29">
        <f>(Z16/Z11)*100</f>
        <v>46.387297563668668</v>
      </c>
      <c r="AB16" s="46"/>
    </row>
    <row r="17" spans="1:28" s="412" customFormat="1" ht="12" customHeight="1" x14ac:dyDescent="0.2">
      <c r="A17" s="385"/>
      <c r="B17" s="44"/>
      <c r="C17" s="116"/>
      <c r="D17" s="44"/>
      <c r="E17" s="116"/>
      <c r="F17" s="44"/>
      <c r="G17" s="116"/>
      <c r="H17" s="44"/>
      <c r="I17" s="116"/>
      <c r="J17" s="44"/>
      <c r="K17" s="116"/>
      <c r="L17" s="44"/>
      <c r="M17" s="116"/>
      <c r="N17" s="44"/>
      <c r="O17" s="116"/>
      <c r="P17" s="422"/>
      <c r="Q17" s="116"/>
      <c r="R17" s="44"/>
      <c r="S17" s="116"/>
      <c r="T17" s="44"/>
      <c r="U17" s="116"/>
      <c r="V17" s="44"/>
      <c r="W17" s="116"/>
      <c r="X17" s="44"/>
      <c r="Y17" s="116"/>
      <c r="Z17" s="44"/>
      <c r="AA17" s="116"/>
      <c r="AB17" s="411"/>
    </row>
    <row r="18" spans="1:28" ht="12" customHeight="1" x14ac:dyDescent="0.2">
      <c r="A18" s="405" t="s">
        <v>461</v>
      </c>
      <c r="B18" s="385"/>
      <c r="C18" s="385"/>
      <c r="D18" s="385"/>
      <c r="E18" s="385"/>
      <c r="F18" s="385"/>
      <c r="G18" s="385"/>
      <c r="H18" s="385"/>
      <c r="I18" s="385"/>
      <c r="J18" s="385"/>
      <c r="K18" s="385"/>
      <c r="L18" s="385"/>
      <c r="M18" s="385"/>
    </row>
    <row r="19" spans="1:28" ht="12" customHeight="1" x14ac:dyDescent="0.2">
      <c r="A19" s="385"/>
      <c r="B19" s="405"/>
      <c r="C19" s="40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4" t="s">
        <v>186</v>
      </c>
    </row>
    <row r="20" spans="1:28" ht="12" customHeight="1" x14ac:dyDescent="0.2">
      <c r="A20" s="760" t="s">
        <v>0</v>
      </c>
      <c r="B20" s="826" t="s">
        <v>458</v>
      </c>
      <c r="C20" s="827"/>
      <c r="D20" s="827"/>
      <c r="E20" s="827"/>
      <c r="F20" s="827"/>
      <c r="G20" s="827"/>
      <c r="H20" s="827"/>
      <c r="I20" s="827"/>
      <c r="J20" s="827"/>
      <c r="K20" s="827"/>
      <c r="L20" s="827"/>
      <c r="M20" s="827"/>
      <c r="N20" s="828"/>
    </row>
    <row r="21" spans="1:28" ht="12" customHeight="1" x14ac:dyDescent="0.2">
      <c r="A21" s="761"/>
      <c r="B21" s="388">
        <v>2553</v>
      </c>
      <c r="C21" s="388">
        <v>2554</v>
      </c>
      <c r="D21" s="388">
        <v>2555</v>
      </c>
      <c r="E21" s="388">
        <v>2556</v>
      </c>
      <c r="F21" s="388">
        <v>2557</v>
      </c>
      <c r="G21" s="388">
        <v>2558</v>
      </c>
      <c r="H21" s="388">
        <v>2559</v>
      </c>
      <c r="I21" s="388">
        <v>2560</v>
      </c>
      <c r="J21" s="388">
        <v>2561</v>
      </c>
      <c r="K21" s="388">
        <v>2562</v>
      </c>
      <c r="L21" s="388">
        <v>2563</v>
      </c>
      <c r="M21" s="388">
        <v>2564</v>
      </c>
      <c r="N21" s="388">
        <v>2565</v>
      </c>
    </row>
    <row r="22" spans="1:28" ht="12" customHeight="1" x14ac:dyDescent="0.2">
      <c r="A22" s="424" t="s">
        <v>460</v>
      </c>
      <c r="B22" s="117">
        <v>30.870330844406197</v>
      </c>
      <c r="C22" s="117">
        <v>26.803573848792595</v>
      </c>
      <c r="D22" s="118">
        <v>28.549244254261851</v>
      </c>
      <c r="E22" s="118">
        <v>31.98613311080971</v>
      </c>
      <c r="F22" s="118">
        <v>31.226054076606435</v>
      </c>
      <c r="G22" s="118">
        <v>30.515036817437295</v>
      </c>
      <c r="H22" s="118">
        <v>30.670089612143276</v>
      </c>
      <c r="I22" s="118">
        <v>38.122824165083408</v>
      </c>
      <c r="J22" s="118">
        <v>33.401156231534799</v>
      </c>
      <c r="K22" s="118">
        <v>31.740218995128082</v>
      </c>
      <c r="L22" s="118">
        <v>29.979026638983708</v>
      </c>
      <c r="M22" s="119">
        <f>X11/X5*100</f>
        <v>33.455129989818666</v>
      </c>
      <c r="N22" s="119">
        <f>Z11/Z5*100</f>
        <v>35.757103514813153</v>
      </c>
      <c r="O22" s="47"/>
    </row>
    <row r="23" spans="1:28" ht="12" customHeight="1" x14ac:dyDescent="0.2">
      <c r="A23" s="398" t="s">
        <v>317</v>
      </c>
      <c r="B23" s="120">
        <v>4.6307506482852201</v>
      </c>
      <c r="C23" s="120">
        <v>4.6588773661260641</v>
      </c>
      <c r="D23" s="34">
        <v>10.802296375103902</v>
      </c>
      <c r="E23" s="34">
        <v>10.576477329332938</v>
      </c>
      <c r="F23" s="34">
        <v>9.8569758961511358</v>
      </c>
      <c r="G23" s="34">
        <v>9.9799685219630856</v>
      </c>
      <c r="H23" s="34">
        <v>9.4033991964876442</v>
      </c>
      <c r="I23" s="34">
        <v>11.017909061873356</v>
      </c>
      <c r="J23" s="34">
        <v>12.793143747565253</v>
      </c>
      <c r="K23" s="34">
        <v>11.842314817143192</v>
      </c>
      <c r="L23" s="34">
        <v>12.140248404189288</v>
      </c>
      <c r="M23" s="34">
        <f t="shared" ref="M23:M27" si="0">X12/X6*100</f>
        <v>10.753354779187434</v>
      </c>
      <c r="N23" s="34">
        <f t="shared" ref="N23:N27" si="1">Z12/Z6*100</f>
        <v>10.308978614343935</v>
      </c>
      <c r="O23" s="47"/>
    </row>
    <row r="24" spans="1:28" ht="12" customHeight="1" x14ac:dyDescent="0.2">
      <c r="A24" s="398" t="s">
        <v>318</v>
      </c>
      <c r="B24" s="120">
        <v>17.214167737199489</v>
      </c>
      <c r="C24" s="120">
        <v>17.264715429229366</v>
      </c>
      <c r="D24" s="34">
        <v>5.6395820542057713</v>
      </c>
      <c r="E24" s="34">
        <v>5.198174823297844</v>
      </c>
      <c r="F24" s="34">
        <v>5.7476938806706981</v>
      </c>
      <c r="G24" s="34">
        <v>7.0302630031846576</v>
      </c>
      <c r="H24" s="34">
        <v>3.6936123764142827</v>
      </c>
      <c r="I24" s="34">
        <v>5.5216800272993254</v>
      </c>
      <c r="J24" s="34">
        <v>5.4309268048963277</v>
      </c>
      <c r="K24" s="34">
        <v>9.1223897073318181</v>
      </c>
      <c r="L24" s="34">
        <v>9.8713843064619429</v>
      </c>
      <c r="M24" s="34">
        <f t="shared" si="0"/>
        <v>15.076726429654407</v>
      </c>
      <c r="N24" s="34">
        <f t="shared" si="1"/>
        <v>25.71102858217375</v>
      </c>
      <c r="O24" s="47"/>
    </row>
    <row r="25" spans="1:28" ht="12" customHeight="1" x14ac:dyDescent="0.2">
      <c r="A25" s="398" t="s">
        <v>319</v>
      </c>
      <c r="B25" s="120">
        <v>23.840145604478547</v>
      </c>
      <c r="C25" s="120">
        <v>15.949361619391217</v>
      </c>
      <c r="D25" s="34">
        <v>23.378498841148154</v>
      </c>
      <c r="E25" s="34">
        <v>22.189973260235689</v>
      </c>
      <c r="F25" s="34">
        <v>21.145519272944341</v>
      </c>
      <c r="G25" s="34">
        <v>22.695323197387239</v>
      </c>
      <c r="H25" s="34">
        <v>28.303620784964068</v>
      </c>
      <c r="I25" s="34">
        <v>43.998763523956725</v>
      </c>
      <c r="J25" s="34">
        <v>18.219863387101949</v>
      </c>
      <c r="K25" s="34">
        <v>15.433767149446224</v>
      </c>
      <c r="L25" s="34">
        <v>21.746305366940653</v>
      </c>
      <c r="M25" s="34">
        <f t="shared" si="0"/>
        <v>17.055952183297361</v>
      </c>
      <c r="N25" s="34">
        <f t="shared" si="1"/>
        <v>24.711749633967788</v>
      </c>
      <c r="O25" s="47"/>
    </row>
    <row r="26" spans="1:28" ht="12" customHeight="1" x14ac:dyDescent="0.2">
      <c r="A26" s="398" t="s">
        <v>320</v>
      </c>
      <c r="B26" s="120">
        <v>67.203800597053259</v>
      </c>
      <c r="C26" s="120">
        <v>38.401955721727987</v>
      </c>
      <c r="D26" s="34">
        <v>44.216383172144887</v>
      </c>
      <c r="E26" s="34">
        <v>48.785788116913039</v>
      </c>
      <c r="F26" s="34">
        <v>46.552725410731796</v>
      </c>
      <c r="G26" s="34">
        <v>39.067592685225648</v>
      </c>
      <c r="H26" s="34">
        <v>79.065097065978733</v>
      </c>
      <c r="I26" s="34">
        <v>104.69140128783565</v>
      </c>
      <c r="J26" s="34">
        <v>53.395644586809453</v>
      </c>
      <c r="K26" s="34">
        <v>61.571962862110816</v>
      </c>
      <c r="L26" s="34">
        <v>126.66308523470204</v>
      </c>
      <c r="M26" s="34">
        <f t="shared" si="0"/>
        <v>67.21882275377547</v>
      </c>
      <c r="N26" s="34">
        <f t="shared" si="1"/>
        <v>100.81506662766182</v>
      </c>
      <c r="O26" s="47"/>
    </row>
    <row r="27" spans="1:28" ht="12" customHeight="1" x14ac:dyDescent="0.2">
      <c r="A27" s="417" t="s">
        <v>314</v>
      </c>
      <c r="B27" s="121">
        <v>104.25002111788923</v>
      </c>
      <c r="C27" s="121">
        <v>95.418515727483324</v>
      </c>
      <c r="D27" s="72">
        <v>101.2902627268932</v>
      </c>
      <c r="E27" s="72">
        <v>117.59614060243049</v>
      </c>
      <c r="F27" s="72">
        <v>109.13075450366546</v>
      </c>
      <c r="G27" s="72">
        <v>99.76479947971751</v>
      </c>
      <c r="H27" s="72">
        <v>96.908297382761049</v>
      </c>
      <c r="I27" s="72">
        <v>105.55564241512691</v>
      </c>
      <c r="J27" s="72">
        <v>97.169128885902552</v>
      </c>
      <c r="K27" s="72">
        <v>80.656584182161907</v>
      </c>
      <c r="L27" s="72">
        <v>54.440735991557823</v>
      </c>
      <c r="M27" s="72">
        <f t="shared" si="0"/>
        <v>95.785663737689447</v>
      </c>
      <c r="N27" s="72">
        <f t="shared" si="1"/>
        <v>80.927478430734169</v>
      </c>
      <c r="O27" s="47"/>
    </row>
    <row r="28" spans="1:28" ht="12" customHeight="1" x14ac:dyDescent="0.2"/>
    <row r="29" spans="1:28" ht="12" customHeight="1" x14ac:dyDescent="0.2">
      <c r="A29" s="385" t="s">
        <v>192</v>
      </c>
    </row>
  </sheetData>
  <mergeCells count="16">
    <mergeCell ref="Z3:AA3"/>
    <mergeCell ref="B20:N20"/>
    <mergeCell ref="A20:A21"/>
    <mergeCell ref="T3:U3"/>
    <mergeCell ref="V3:W3"/>
    <mergeCell ref="X3:Y3"/>
    <mergeCell ref="J3:K3"/>
    <mergeCell ref="L3:M3"/>
    <mergeCell ref="N3:O3"/>
    <mergeCell ref="P3:Q3"/>
    <mergeCell ref="R3:S3"/>
    <mergeCell ref="A3:A4"/>
    <mergeCell ref="B3:C3"/>
    <mergeCell ref="D3:E3"/>
    <mergeCell ref="F3:G3"/>
    <mergeCell ref="H3:I3"/>
  </mergeCells>
  <pageMargins left="0" right="0" top="0" bottom="0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17"/>
  <sheetViews>
    <sheetView zoomScaleNormal="100" workbookViewId="0">
      <pane xSplit="1" ySplit="3" topLeftCell="O4" activePane="bottomRight" state="frozen"/>
      <selection pane="topRight"/>
      <selection pane="bottomLeft"/>
      <selection pane="bottomRight"/>
    </sheetView>
  </sheetViews>
  <sheetFormatPr defaultColWidth="9.125" defaultRowHeight="14.25" x14ac:dyDescent="0.2"/>
  <cols>
    <col min="1" max="1" width="44.375" style="385" customWidth="1"/>
    <col min="2" max="21" width="11.625" style="385" customWidth="1"/>
    <col min="22" max="23" width="11.625" customWidth="1"/>
    <col min="24" max="26" width="9.875" customWidth="1"/>
    <col min="27" max="35" width="6" customWidth="1"/>
  </cols>
  <sheetData>
    <row r="1" spans="1:24" s="544" customFormat="1" ht="12" customHeight="1" x14ac:dyDescent="0.35">
      <c r="A1" s="405" t="s">
        <v>418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</row>
    <row r="2" spans="1:24" s="412" customFormat="1" ht="12" customHeight="1" x14ac:dyDescent="0.2">
      <c r="A2" s="385"/>
      <c r="B2" s="385"/>
      <c r="C2" s="527"/>
      <c r="D2" s="527"/>
      <c r="E2" s="527"/>
      <c r="F2" s="527"/>
      <c r="G2" s="527"/>
      <c r="H2" s="527"/>
      <c r="I2" s="696"/>
      <c r="J2" s="696"/>
      <c r="K2" s="696"/>
      <c r="L2" s="696"/>
      <c r="M2" s="662"/>
      <c r="N2" s="662"/>
      <c r="O2" s="385"/>
      <c r="P2" s="385"/>
      <c r="Q2" s="385"/>
      <c r="R2" s="385"/>
      <c r="S2" s="385"/>
      <c r="T2" s="385"/>
      <c r="U2" s="385"/>
    </row>
    <row r="3" spans="1:24" s="412" customFormat="1" ht="12" customHeight="1" x14ac:dyDescent="0.2">
      <c r="A3" s="410" t="s">
        <v>0</v>
      </c>
      <c r="B3" s="531">
        <v>2545</v>
      </c>
      <c r="C3" s="414">
        <v>2546</v>
      </c>
      <c r="D3" s="414">
        <v>2547</v>
      </c>
      <c r="E3" s="414">
        <v>2548</v>
      </c>
      <c r="F3" s="414">
        <v>2549</v>
      </c>
      <c r="G3" s="414">
        <v>2550</v>
      </c>
      <c r="H3" s="414">
        <v>2551</v>
      </c>
      <c r="I3" s="689">
        <v>2552</v>
      </c>
      <c r="J3" s="689">
        <v>2553</v>
      </c>
      <c r="K3" s="689">
        <v>2554</v>
      </c>
      <c r="L3" s="689">
        <v>2555</v>
      </c>
      <c r="M3" s="689">
        <v>2556</v>
      </c>
      <c r="N3" s="689">
        <v>2557</v>
      </c>
      <c r="O3" s="689">
        <v>2558</v>
      </c>
      <c r="P3" s="414">
        <v>2559</v>
      </c>
      <c r="Q3" s="414">
        <v>2560</v>
      </c>
      <c r="R3" s="414">
        <v>2561</v>
      </c>
      <c r="S3" s="414">
        <v>2562</v>
      </c>
      <c r="T3" s="414">
        <v>2563</v>
      </c>
      <c r="U3" s="414">
        <v>2564</v>
      </c>
      <c r="V3" s="414">
        <v>2565</v>
      </c>
      <c r="W3" s="414">
        <v>2566</v>
      </c>
    </row>
    <row r="4" spans="1:24" s="412" customFormat="1" ht="12" customHeight="1" x14ac:dyDescent="0.2">
      <c r="A4" s="697" t="s">
        <v>258</v>
      </c>
      <c r="B4" s="698">
        <v>7864567</v>
      </c>
      <c r="C4" s="698">
        <v>7736584</v>
      </c>
      <c r="D4" s="698">
        <v>7653384</v>
      </c>
      <c r="E4" s="698">
        <v>7560896</v>
      </c>
      <c r="F4" s="698">
        <v>7421684</v>
      </c>
      <c r="G4" s="698">
        <v>7272532</v>
      </c>
      <c r="H4" s="698">
        <v>6982189</v>
      </c>
      <c r="I4" s="698">
        <v>6850181</v>
      </c>
      <c r="J4" s="698">
        <v>6726795</v>
      </c>
      <c r="K4" s="698">
        <v>6593427</v>
      </c>
      <c r="L4" s="698">
        <v>6417136</v>
      </c>
      <c r="M4" s="698">
        <v>6322224</v>
      </c>
      <c r="N4" s="698">
        <v>6214138</v>
      </c>
      <c r="O4" s="698">
        <v>6090543</v>
      </c>
      <c r="P4" s="698">
        <v>5958709</v>
      </c>
      <c r="Q4" s="698">
        <v>5866675</v>
      </c>
      <c r="R4" s="7">
        <v>5820738</v>
      </c>
      <c r="S4" s="7">
        <v>5753499</v>
      </c>
      <c r="T4" s="7">
        <v>5724785</v>
      </c>
      <c r="U4" s="7">
        <v>5736001</v>
      </c>
      <c r="V4" s="7">
        <v>5710307</v>
      </c>
      <c r="W4" s="7">
        <v>5690369</v>
      </c>
    </row>
    <row r="5" spans="1:24" s="412" customFormat="1" ht="12" customHeight="1" x14ac:dyDescent="0.2">
      <c r="A5" s="699" t="s">
        <v>261</v>
      </c>
      <c r="B5" s="172">
        <v>4671442</v>
      </c>
      <c r="C5" s="700">
        <v>4575068</v>
      </c>
      <c r="D5" s="700">
        <v>4458301</v>
      </c>
      <c r="E5" s="700">
        <v>4311208</v>
      </c>
      <c r="F5" s="700">
        <v>4151030</v>
      </c>
      <c r="G5" s="700">
        <v>4004326</v>
      </c>
      <c r="H5" s="700">
        <v>3823056</v>
      </c>
      <c r="I5" s="700">
        <v>3651613</v>
      </c>
      <c r="J5" s="700">
        <v>3525976</v>
      </c>
      <c r="K5" s="700">
        <v>3461367</v>
      </c>
      <c r="L5" s="700">
        <v>3386853</v>
      </c>
      <c r="M5" s="700">
        <v>3329922</v>
      </c>
      <c r="N5" s="700">
        <v>3291578</v>
      </c>
      <c r="O5" s="700">
        <v>3244395</v>
      </c>
      <c r="P5" s="700">
        <v>3204176</v>
      </c>
      <c r="Q5" s="700">
        <v>3144689</v>
      </c>
      <c r="R5" s="110">
        <v>3121256</v>
      </c>
      <c r="S5" s="110">
        <v>3097461</v>
      </c>
      <c r="T5" s="110">
        <v>3063142</v>
      </c>
      <c r="U5" s="110">
        <v>3036882</v>
      </c>
      <c r="V5" s="110">
        <v>3011188</v>
      </c>
      <c r="W5" s="110">
        <v>2956023</v>
      </c>
    </row>
    <row r="6" spans="1:24" s="412" customFormat="1" ht="12" customHeight="1" x14ac:dyDescent="0.2">
      <c r="A6" s="399" t="s">
        <v>262</v>
      </c>
      <c r="B6" s="163">
        <v>2142640</v>
      </c>
      <c r="C6" s="617">
        <v>2182669</v>
      </c>
      <c r="D6" s="617">
        <v>2263916</v>
      </c>
      <c r="E6" s="617">
        <v>2311668</v>
      </c>
      <c r="F6" s="617">
        <v>2307349</v>
      </c>
      <c r="G6" s="617">
        <v>2265371</v>
      </c>
      <c r="H6" s="617">
        <v>2175040</v>
      </c>
      <c r="I6" s="617">
        <v>2172287</v>
      </c>
      <c r="J6" s="617">
        <v>2143430</v>
      </c>
      <c r="K6" s="617">
        <v>2036863</v>
      </c>
      <c r="L6" s="617">
        <v>1901340</v>
      </c>
      <c r="M6" s="617">
        <v>1829744</v>
      </c>
      <c r="N6" s="617">
        <v>1789585</v>
      </c>
      <c r="O6" s="617">
        <v>1767833</v>
      </c>
      <c r="P6" s="617">
        <v>1737508</v>
      </c>
      <c r="Q6" s="617">
        <v>1736030</v>
      </c>
      <c r="R6" s="5">
        <v>1726824</v>
      </c>
      <c r="S6" s="5">
        <v>1706725</v>
      </c>
      <c r="T6" s="5">
        <v>1687690</v>
      </c>
      <c r="U6" s="5">
        <v>1688270</v>
      </c>
      <c r="V6" s="5">
        <v>1688270</v>
      </c>
      <c r="W6" s="5">
        <v>1661035</v>
      </c>
    </row>
    <row r="7" spans="1:24" s="412" customFormat="1" ht="12" customHeight="1" x14ac:dyDescent="0.2">
      <c r="A7" s="587" t="s">
        <v>263</v>
      </c>
      <c r="B7" s="287">
        <v>1050485</v>
      </c>
      <c r="C7" s="701">
        <v>978847</v>
      </c>
      <c r="D7" s="701">
        <v>931167</v>
      </c>
      <c r="E7" s="701">
        <v>938020</v>
      </c>
      <c r="F7" s="701">
        <v>963305</v>
      </c>
      <c r="G7" s="701">
        <v>1002835</v>
      </c>
      <c r="H7" s="701">
        <v>984093</v>
      </c>
      <c r="I7" s="701">
        <v>1026281</v>
      </c>
      <c r="J7" s="701">
        <v>1057389</v>
      </c>
      <c r="K7" s="701">
        <v>1095197</v>
      </c>
      <c r="L7" s="701">
        <v>1128943</v>
      </c>
      <c r="M7" s="701">
        <v>1162558</v>
      </c>
      <c r="N7" s="701">
        <v>1132975</v>
      </c>
      <c r="O7" s="701">
        <v>1078315</v>
      </c>
      <c r="P7" s="625">
        <v>1017025</v>
      </c>
      <c r="Q7" s="625">
        <v>985956</v>
      </c>
      <c r="R7" s="6">
        <v>972658</v>
      </c>
      <c r="S7" s="6">
        <v>949313</v>
      </c>
      <c r="T7" s="6">
        <v>973953</v>
      </c>
      <c r="U7" s="6">
        <v>1010849</v>
      </c>
      <c r="V7" s="6">
        <v>1010849</v>
      </c>
      <c r="W7" s="6">
        <v>1073311</v>
      </c>
    </row>
    <row r="8" spans="1:24" s="570" customFormat="1" ht="12" customHeight="1" x14ac:dyDescent="0.2">
      <c r="A8" s="702" t="s">
        <v>259</v>
      </c>
      <c r="B8" s="703">
        <v>135828</v>
      </c>
      <c r="C8" s="698">
        <v>68524</v>
      </c>
      <c r="D8" s="698">
        <v>95206</v>
      </c>
      <c r="E8" s="698">
        <v>99255</v>
      </c>
      <c r="F8" s="698">
        <v>110881</v>
      </c>
      <c r="G8" s="698">
        <v>122130</v>
      </c>
      <c r="H8" s="698">
        <v>109422</v>
      </c>
      <c r="I8" s="698">
        <v>47809</v>
      </c>
      <c r="J8" s="698">
        <v>37827</v>
      </c>
      <c r="K8" s="698">
        <v>27930</v>
      </c>
      <c r="L8" s="698">
        <v>32799</v>
      </c>
      <c r="M8" s="698">
        <v>12165</v>
      </c>
      <c r="N8" s="698">
        <v>8814</v>
      </c>
      <c r="O8" s="698">
        <v>5567</v>
      </c>
      <c r="P8" s="698">
        <v>5377</v>
      </c>
      <c r="Q8" s="698">
        <v>4038</v>
      </c>
      <c r="R8" s="7">
        <v>9671</v>
      </c>
      <c r="S8" s="7">
        <v>1466</v>
      </c>
      <c r="T8" s="7">
        <v>798</v>
      </c>
      <c r="U8" s="7">
        <v>801</v>
      </c>
      <c r="V8" s="7">
        <v>487</v>
      </c>
      <c r="W8" s="7">
        <f>SUM(W9:W11)</f>
        <v>2572</v>
      </c>
    </row>
    <row r="9" spans="1:24" s="389" customFormat="1" ht="12" customHeight="1" x14ac:dyDescent="0.2">
      <c r="A9" s="699" t="s">
        <v>261</v>
      </c>
      <c r="B9" s="704">
        <v>31679</v>
      </c>
      <c r="C9" s="700">
        <v>23292</v>
      </c>
      <c r="D9" s="700">
        <v>31983</v>
      </c>
      <c r="E9" s="700">
        <v>29703</v>
      </c>
      <c r="F9" s="700">
        <v>36458</v>
      </c>
      <c r="G9" s="700">
        <v>45374</v>
      </c>
      <c r="H9" s="700">
        <v>37529</v>
      </c>
      <c r="I9" s="700">
        <v>8472</v>
      </c>
      <c r="J9" s="700">
        <v>6786</v>
      </c>
      <c r="K9" s="700">
        <v>3657</v>
      </c>
      <c r="L9" s="700">
        <v>4573</v>
      </c>
      <c r="M9" s="700">
        <v>2610</v>
      </c>
      <c r="N9" s="700">
        <v>1760</v>
      </c>
      <c r="O9" s="700">
        <v>1313</v>
      </c>
      <c r="P9" s="700">
        <v>1247</v>
      </c>
      <c r="Q9" s="700">
        <v>930</v>
      </c>
      <c r="R9" s="110">
        <v>1756</v>
      </c>
      <c r="S9" s="110">
        <v>121</v>
      </c>
      <c r="T9" s="110">
        <v>359</v>
      </c>
      <c r="U9" s="110">
        <v>166</v>
      </c>
      <c r="V9" s="110">
        <v>48</v>
      </c>
      <c r="W9" s="110">
        <v>144</v>
      </c>
    </row>
    <row r="10" spans="1:24" s="389" customFormat="1" ht="12" customHeight="1" x14ac:dyDescent="0.2">
      <c r="A10" s="399" t="s">
        <v>262</v>
      </c>
      <c r="B10" s="705">
        <v>44691</v>
      </c>
      <c r="C10" s="617">
        <v>31690</v>
      </c>
      <c r="D10" s="617">
        <v>45341</v>
      </c>
      <c r="E10" s="617">
        <v>48777</v>
      </c>
      <c r="F10" s="617">
        <v>52001</v>
      </c>
      <c r="G10" s="617">
        <v>55079</v>
      </c>
      <c r="H10" s="617">
        <v>53147</v>
      </c>
      <c r="I10" s="617">
        <v>28525</v>
      </c>
      <c r="J10" s="617">
        <v>20155</v>
      </c>
      <c r="K10" s="617">
        <v>15340</v>
      </c>
      <c r="L10" s="617">
        <v>18005</v>
      </c>
      <c r="M10" s="617">
        <v>5844</v>
      </c>
      <c r="N10" s="617">
        <v>4290</v>
      </c>
      <c r="O10" s="617">
        <v>2837</v>
      </c>
      <c r="P10" s="617">
        <v>2788</v>
      </c>
      <c r="Q10" s="617">
        <v>2063</v>
      </c>
      <c r="R10" s="5">
        <v>3607</v>
      </c>
      <c r="S10" s="5">
        <v>681</v>
      </c>
      <c r="T10" s="5">
        <v>409</v>
      </c>
      <c r="U10" s="5">
        <v>233</v>
      </c>
      <c r="V10" s="5">
        <v>409</v>
      </c>
      <c r="W10" s="5">
        <v>920</v>
      </c>
    </row>
    <row r="11" spans="1:24" s="389" customFormat="1" ht="12" customHeight="1" x14ac:dyDescent="0.2">
      <c r="A11" s="706" t="s">
        <v>263</v>
      </c>
      <c r="B11" s="707">
        <v>59458</v>
      </c>
      <c r="C11" s="701">
        <v>13542</v>
      </c>
      <c r="D11" s="701">
        <v>17882</v>
      </c>
      <c r="E11" s="701">
        <v>20775</v>
      </c>
      <c r="F11" s="701">
        <v>22422</v>
      </c>
      <c r="G11" s="701">
        <v>21677</v>
      </c>
      <c r="H11" s="701">
        <v>18746</v>
      </c>
      <c r="I11" s="701">
        <v>10812</v>
      </c>
      <c r="J11" s="701">
        <v>10886</v>
      </c>
      <c r="K11" s="701">
        <v>8933</v>
      </c>
      <c r="L11" s="701">
        <v>10221</v>
      </c>
      <c r="M11" s="701">
        <v>3711</v>
      </c>
      <c r="N11" s="701">
        <v>2764</v>
      </c>
      <c r="O11" s="701">
        <v>1417</v>
      </c>
      <c r="P11" s="700">
        <v>1342</v>
      </c>
      <c r="Q11" s="701">
        <v>1045</v>
      </c>
      <c r="R11" s="4">
        <v>4308</v>
      </c>
      <c r="S11" s="4">
        <v>664</v>
      </c>
      <c r="T11" s="4">
        <v>30</v>
      </c>
      <c r="U11" s="4">
        <v>402</v>
      </c>
      <c r="V11" s="4">
        <v>30</v>
      </c>
      <c r="W11" s="4">
        <v>1508</v>
      </c>
    </row>
    <row r="12" spans="1:24" s="389" customFormat="1" ht="12" customHeight="1" x14ac:dyDescent="0.2">
      <c r="A12" s="702" t="s">
        <v>583</v>
      </c>
      <c r="B12" s="301">
        <v>1.7270880901644043</v>
      </c>
      <c r="C12" s="301">
        <v>0.88571390163927644</v>
      </c>
      <c r="D12" s="301">
        <v>1.2439726008782519</v>
      </c>
      <c r="E12" s="301">
        <v>1.3127412412497144</v>
      </c>
      <c r="F12" s="301">
        <v>1.4940140270051918</v>
      </c>
      <c r="G12" s="301">
        <v>1.6793325900800435</v>
      </c>
      <c r="H12" s="301">
        <v>1.5671589525863596</v>
      </c>
      <c r="I12" s="301">
        <v>0.69792316436602186</v>
      </c>
      <c r="J12" s="301">
        <v>0.56233317649787151</v>
      </c>
      <c r="K12" s="301">
        <v>0.42360368894658268</v>
      </c>
      <c r="L12" s="301">
        <v>0.51111586227874872</v>
      </c>
      <c r="M12" s="301">
        <v>0.19241646610433291</v>
      </c>
      <c r="N12" s="301">
        <v>0.14183785426071965</v>
      </c>
      <c r="O12" s="301">
        <v>9.1404001252433489E-2</v>
      </c>
      <c r="P12" s="301">
        <v>9.0237667253091236E-2</v>
      </c>
      <c r="Q12" s="301">
        <v>6.882944768544362E-2</v>
      </c>
      <c r="R12" s="102">
        <v>0.16614731671482208</v>
      </c>
      <c r="S12" s="102">
        <v>3.2102204241279957E-2</v>
      </c>
      <c r="T12" s="102">
        <v>1.3939388116758971E-2</v>
      </c>
      <c r="U12" s="102">
        <v>1.3964432711918983E-2</v>
      </c>
      <c r="V12" s="102">
        <v>8.5284381382647202E-3</v>
      </c>
      <c r="W12" s="102">
        <v>4.5199177768612195E-2</v>
      </c>
      <c r="X12" s="87"/>
    </row>
    <row r="13" spans="1:24" s="389" customFormat="1" ht="12" customHeight="1" x14ac:dyDescent="0.2">
      <c r="A13" s="576" t="s">
        <v>261</v>
      </c>
      <c r="B13" s="212">
        <v>0.67814178148845694</v>
      </c>
      <c r="C13" s="212">
        <v>0.50910718704071722</v>
      </c>
      <c r="D13" s="212">
        <v>0.71738090362225426</v>
      </c>
      <c r="E13" s="212">
        <v>0.68897162929740341</v>
      </c>
      <c r="F13" s="212">
        <v>0.87828803935408806</v>
      </c>
      <c r="G13" s="212">
        <v>1.1331245258253198</v>
      </c>
      <c r="H13" s="212">
        <v>0.98164923558535366</v>
      </c>
      <c r="I13" s="212">
        <v>0.23200706098921217</v>
      </c>
      <c r="J13" s="212">
        <v>0.19245735081577414</v>
      </c>
      <c r="K13" s="212">
        <v>0.10565189995744456</v>
      </c>
      <c r="L13" s="212">
        <v>0.13502209868571208</v>
      </c>
      <c r="M13" s="212">
        <v>7.8380214311326218E-2</v>
      </c>
      <c r="N13" s="212">
        <v>5.3469794730673252E-2</v>
      </c>
      <c r="O13" s="212">
        <v>4.0469794830777388E-2</v>
      </c>
      <c r="P13" s="212">
        <v>3.891796205951234E-2</v>
      </c>
      <c r="Q13" s="212">
        <v>2.9573671673097084E-2</v>
      </c>
      <c r="R13" s="92">
        <v>5.625940326586476E-2</v>
      </c>
      <c r="S13" s="92">
        <v>3.9064252947817579E-3</v>
      </c>
      <c r="T13" s="92">
        <v>3.9064252947817579E-3</v>
      </c>
      <c r="U13" s="92">
        <v>1.1719992086556875E-2</v>
      </c>
      <c r="V13" s="92">
        <v>1.5940552366707095E-3</v>
      </c>
      <c r="W13" s="92">
        <f>(W9/W5)*100</f>
        <v>4.8714099991779489E-3</v>
      </c>
      <c r="X13" s="87"/>
    </row>
    <row r="14" spans="1:24" s="389" customFormat="1" ht="12" customHeight="1" x14ac:dyDescent="0.2">
      <c r="A14" s="399" t="s">
        <v>262</v>
      </c>
      <c r="B14" s="31">
        <v>2.0857913601911662</v>
      </c>
      <c r="C14" s="31">
        <v>1.4518921558880435</v>
      </c>
      <c r="D14" s="31">
        <v>2.0027686539606591</v>
      </c>
      <c r="E14" s="31">
        <v>2.1100348319914453</v>
      </c>
      <c r="F14" s="31">
        <v>2.2537119438801847</v>
      </c>
      <c r="G14" s="31">
        <v>2.4313456824511306</v>
      </c>
      <c r="H14" s="31">
        <v>2.4434952920406063</v>
      </c>
      <c r="I14" s="31">
        <v>1.3131321966204281</v>
      </c>
      <c r="J14" s="31">
        <v>0.94031528904606165</v>
      </c>
      <c r="K14" s="31">
        <v>0.75311888919382408</v>
      </c>
      <c r="L14" s="31">
        <v>0.94696372032356135</v>
      </c>
      <c r="M14" s="31">
        <v>0.31938894184104444</v>
      </c>
      <c r="N14" s="31">
        <v>0.23972038209976054</v>
      </c>
      <c r="O14" s="31">
        <v>0.16047895926821143</v>
      </c>
      <c r="P14" s="31">
        <v>0.1604596928474574</v>
      </c>
      <c r="Q14" s="31">
        <v>0.11883435194092266</v>
      </c>
      <c r="R14" s="25">
        <v>0.20888058076561364</v>
      </c>
      <c r="S14" s="25">
        <v>3.9900979946974467E-2</v>
      </c>
      <c r="T14" s="25">
        <v>2.423430843342083E-2</v>
      </c>
      <c r="U14" s="25">
        <v>1.3801110012024142E-2</v>
      </c>
      <c r="V14" s="25">
        <v>2.4225982810806328E-2</v>
      </c>
      <c r="W14" s="25">
        <f>(W10/W6)*100</f>
        <v>5.5387153190631144E-2</v>
      </c>
      <c r="X14" s="87"/>
    </row>
    <row r="15" spans="1:24" s="389" customFormat="1" ht="12" customHeight="1" x14ac:dyDescent="0.2">
      <c r="A15" s="587" t="s">
        <v>263</v>
      </c>
      <c r="B15" s="32">
        <v>5.6600522615744158</v>
      </c>
      <c r="C15" s="32">
        <v>1.3834644229384163</v>
      </c>
      <c r="D15" s="32">
        <v>1.9203859243293633</v>
      </c>
      <c r="E15" s="32">
        <v>2.2147715400524506</v>
      </c>
      <c r="F15" s="32">
        <v>2.3276117117631485</v>
      </c>
      <c r="G15" s="32">
        <v>2.1615719435400638</v>
      </c>
      <c r="H15" s="32">
        <v>1.9049012644130181</v>
      </c>
      <c r="I15" s="32">
        <v>1.0535126344539167</v>
      </c>
      <c r="J15" s="32">
        <v>1.0295170462336947</v>
      </c>
      <c r="K15" s="32">
        <v>0.81565234382490093</v>
      </c>
      <c r="L15" s="32">
        <v>0.9053601466150194</v>
      </c>
      <c r="M15" s="32">
        <v>0.31920988028124192</v>
      </c>
      <c r="N15" s="32">
        <v>0.24395948719080299</v>
      </c>
      <c r="O15" s="32">
        <v>0.13140872565066794</v>
      </c>
      <c r="P15" s="32">
        <v>0.13195349180206978</v>
      </c>
      <c r="Q15" s="32">
        <v>0.10598850252952463</v>
      </c>
      <c r="R15" s="101">
        <v>0.44291004649116134</v>
      </c>
      <c r="S15" s="101">
        <v>0.11007960493535852</v>
      </c>
      <c r="T15" s="101">
        <v>3.0802307708893552E-3</v>
      </c>
      <c r="U15" s="101">
        <v>3.976855099030617E-2</v>
      </c>
      <c r="V15" s="101">
        <v>2.9678023127094155E-3</v>
      </c>
      <c r="W15" s="101">
        <f>(W11/W7)*100</f>
        <v>0.14049981785335283</v>
      </c>
      <c r="X15" s="87"/>
    </row>
    <row r="16" spans="1:24" s="389" customFormat="1" ht="12" customHeight="1" x14ac:dyDescent="0.2">
      <c r="A16" s="385"/>
      <c r="B16" s="385"/>
      <c r="C16" s="385"/>
      <c r="D16" s="385"/>
      <c r="E16" s="385"/>
      <c r="F16" s="385"/>
      <c r="G16" s="385"/>
      <c r="H16" s="385"/>
      <c r="I16" s="385"/>
      <c r="J16" s="13"/>
      <c r="K16" s="13"/>
      <c r="L16" s="13"/>
      <c r="M16" s="13"/>
      <c r="N16" s="385"/>
      <c r="O16" s="385"/>
      <c r="P16" s="385"/>
      <c r="Q16" s="385"/>
      <c r="R16" s="385"/>
      <c r="S16" s="385"/>
      <c r="T16" s="385"/>
      <c r="U16" s="385"/>
    </row>
    <row r="17" spans="1:23" s="389" customFormat="1" ht="12" customHeight="1" x14ac:dyDescent="0.2">
      <c r="A17" s="385" t="s">
        <v>176</v>
      </c>
      <c r="B17" s="385"/>
      <c r="C17" s="385"/>
      <c r="D17" s="385"/>
      <c r="E17" s="385"/>
      <c r="F17" s="385"/>
      <c r="G17" s="385"/>
      <c r="H17" s="385"/>
      <c r="I17" s="385"/>
      <c r="J17" s="13"/>
      <c r="K17" s="13"/>
      <c r="L17" s="13"/>
      <c r="M17" s="13"/>
      <c r="N17" s="385"/>
      <c r="O17" s="385"/>
      <c r="P17" s="385"/>
      <c r="Q17" s="385"/>
      <c r="R17" s="385"/>
      <c r="S17" s="13"/>
      <c r="T17" s="13"/>
      <c r="U17" s="13"/>
      <c r="V17" s="13"/>
      <c r="W17" s="13"/>
    </row>
  </sheetData>
  <phoneticPr fontId="16" type="noConversion"/>
  <printOptions horizontalCentered="1"/>
  <pageMargins left="0" right="0" top="0.78740157480314965" bottom="0" header="0.31496062992125984" footer="0.31496062992125984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8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4.625" style="425" customWidth="1"/>
    <col min="2" max="2" width="20.625" style="385" customWidth="1"/>
    <col min="3" max="3" width="12" style="385" customWidth="1"/>
    <col min="4" max="4" width="15.25" style="385" customWidth="1"/>
    <col min="5" max="5" width="12" style="385" customWidth="1"/>
    <col min="6" max="6" width="18.125" style="385" customWidth="1"/>
    <col min="7" max="7" width="12" style="385" customWidth="1"/>
    <col min="8" max="8" width="14.375" style="385" customWidth="1"/>
    <col min="9" max="9" width="19.75" style="385" customWidth="1"/>
    <col min="10" max="10" width="14.375" style="385" customWidth="1"/>
    <col min="11" max="12" width="12" style="385" customWidth="1"/>
    <col min="13" max="13" width="8.75" style="389" customWidth="1"/>
  </cols>
  <sheetData>
    <row r="1" spans="1:13" s="544" customFormat="1" ht="12" customHeight="1" x14ac:dyDescent="0.35">
      <c r="A1" s="481" t="s">
        <v>419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412"/>
    </row>
    <row r="2" spans="1:13" s="412" customFormat="1" ht="12" customHeight="1" x14ac:dyDescent="0.2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4" t="s">
        <v>125</v>
      </c>
    </row>
    <row r="3" spans="1:13" s="412" customFormat="1" ht="15" customHeight="1" x14ac:dyDescent="0.2">
      <c r="A3" s="630" t="s">
        <v>275</v>
      </c>
      <c r="B3" s="388" t="s">
        <v>0</v>
      </c>
      <c r="C3" s="388" t="s">
        <v>158</v>
      </c>
      <c r="D3" s="388" t="s">
        <v>159</v>
      </c>
      <c r="E3" s="388" t="s">
        <v>226</v>
      </c>
      <c r="F3" s="388" t="s">
        <v>197</v>
      </c>
      <c r="G3" s="388" t="s">
        <v>406</v>
      </c>
      <c r="H3" s="388" t="s">
        <v>407</v>
      </c>
      <c r="I3" s="388" t="s">
        <v>200</v>
      </c>
      <c r="J3" s="388" t="s">
        <v>201</v>
      </c>
      <c r="K3" s="388" t="s">
        <v>202</v>
      </c>
      <c r="L3" s="388" t="s">
        <v>4</v>
      </c>
    </row>
    <row r="4" spans="1:13" s="412" customFormat="1" ht="12" customHeight="1" x14ac:dyDescent="0.2">
      <c r="A4" s="428">
        <v>2549</v>
      </c>
      <c r="B4" s="602" t="s">
        <v>229</v>
      </c>
      <c r="C4" s="687">
        <v>23643</v>
      </c>
      <c r="D4" s="687">
        <v>11905</v>
      </c>
      <c r="E4" s="687">
        <v>4175</v>
      </c>
      <c r="F4" s="687">
        <v>6021</v>
      </c>
      <c r="G4" s="687">
        <v>199</v>
      </c>
      <c r="H4" s="687">
        <v>953</v>
      </c>
      <c r="I4" s="687">
        <v>18643</v>
      </c>
      <c r="J4" s="687">
        <v>4267</v>
      </c>
      <c r="K4" s="687">
        <v>29449</v>
      </c>
      <c r="L4" s="687">
        <v>99255</v>
      </c>
      <c r="M4" s="437"/>
    </row>
    <row r="5" spans="1:13" s="412" customFormat="1" ht="12" customHeight="1" x14ac:dyDescent="0.2">
      <c r="A5" s="688"/>
      <c r="B5" s="398" t="s">
        <v>39</v>
      </c>
      <c r="C5" s="5">
        <v>14127</v>
      </c>
      <c r="D5" s="5">
        <v>3060</v>
      </c>
      <c r="E5" s="5">
        <v>256</v>
      </c>
      <c r="F5" s="5">
        <v>945</v>
      </c>
      <c r="G5" s="5">
        <v>20</v>
      </c>
      <c r="H5" s="5">
        <v>370</v>
      </c>
      <c r="I5" s="5">
        <v>7366</v>
      </c>
      <c r="J5" s="5">
        <v>639</v>
      </c>
      <c r="K5" s="5">
        <v>2920</v>
      </c>
      <c r="L5" s="5">
        <v>29703</v>
      </c>
    </row>
    <row r="6" spans="1:13" s="412" customFormat="1" ht="12" customHeight="1" x14ac:dyDescent="0.2">
      <c r="A6" s="688"/>
      <c r="B6" s="398" t="s">
        <v>40</v>
      </c>
      <c r="C6" s="5">
        <v>7729</v>
      </c>
      <c r="D6" s="5">
        <v>6466</v>
      </c>
      <c r="E6" s="5">
        <v>2502</v>
      </c>
      <c r="F6" s="5">
        <v>3583</v>
      </c>
      <c r="G6" s="5">
        <v>117</v>
      </c>
      <c r="H6" s="5">
        <v>441</v>
      </c>
      <c r="I6" s="5">
        <v>8598</v>
      </c>
      <c r="J6" s="5">
        <v>2102</v>
      </c>
      <c r="K6" s="5">
        <v>17239</v>
      </c>
      <c r="L6" s="5">
        <v>48777</v>
      </c>
    </row>
    <row r="7" spans="1:13" s="412" customFormat="1" ht="12" customHeight="1" x14ac:dyDescent="0.2">
      <c r="A7" s="508"/>
      <c r="B7" s="452" t="s">
        <v>41</v>
      </c>
      <c r="C7" s="6">
        <v>1787</v>
      </c>
      <c r="D7" s="6">
        <v>2379</v>
      </c>
      <c r="E7" s="6">
        <v>1417</v>
      </c>
      <c r="F7" s="6">
        <v>1493</v>
      </c>
      <c r="G7" s="6">
        <v>62</v>
      </c>
      <c r="H7" s="6">
        <v>142</v>
      </c>
      <c r="I7" s="6">
        <v>2679</v>
      </c>
      <c r="J7" s="6">
        <v>1526</v>
      </c>
      <c r="K7" s="6">
        <v>9290</v>
      </c>
      <c r="L7" s="6">
        <v>20775</v>
      </c>
    </row>
    <row r="8" spans="1:13" s="412" customFormat="1" ht="12" customHeight="1" x14ac:dyDescent="0.2">
      <c r="A8" s="689">
        <v>2550</v>
      </c>
      <c r="B8" s="419" t="s">
        <v>229</v>
      </c>
      <c r="C8" s="690">
        <v>34244</v>
      </c>
      <c r="D8" s="690">
        <v>11971</v>
      </c>
      <c r="E8" s="690">
        <v>4898</v>
      </c>
      <c r="F8" s="690">
        <v>7297</v>
      </c>
      <c r="G8" s="690">
        <v>251</v>
      </c>
      <c r="H8" s="690">
        <v>994</v>
      </c>
      <c r="I8" s="690">
        <v>16037</v>
      </c>
      <c r="J8" s="690">
        <v>5081</v>
      </c>
      <c r="K8" s="690">
        <v>30108</v>
      </c>
      <c r="L8" s="690">
        <v>110881</v>
      </c>
    </row>
    <row r="9" spans="1:13" s="412" customFormat="1" ht="12" customHeight="1" x14ac:dyDescent="0.2">
      <c r="A9" s="508"/>
      <c r="B9" s="398" t="s">
        <v>39</v>
      </c>
      <c r="C9" s="5">
        <v>20709</v>
      </c>
      <c r="D9" s="5">
        <v>3144</v>
      </c>
      <c r="E9" s="5">
        <v>287</v>
      </c>
      <c r="F9" s="5">
        <v>966</v>
      </c>
      <c r="G9" s="5">
        <v>56</v>
      </c>
      <c r="H9" s="5">
        <v>464</v>
      </c>
      <c r="I9" s="5">
        <v>6930</v>
      </c>
      <c r="J9" s="5">
        <v>713</v>
      </c>
      <c r="K9" s="5">
        <v>3189</v>
      </c>
      <c r="L9" s="5">
        <v>36458</v>
      </c>
      <c r="M9" s="109"/>
    </row>
    <row r="10" spans="1:13" s="412" customFormat="1" ht="12" customHeight="1" x14ac:dyDescent="0.2">
      <c r="A10" s="508"/>
      <c r="B10" s="398" t="s">
        <v>40</v>
      </c>
      <c r="C10" s="5">
        <v>10723</v>
      </c>
      <c r="D10" s="5">
        <v>6629</v>
      </c>
      <c r="E10" s="5">
        <v>2877</v>
      </c>
      <c r="F10" s="5">
        <v>4594</v>
      </c>
      <c r="G10" s="5">
        <v>160</v>
      </c>
      <c r="H10" s="5">
        <v>420</v>
      </c>
      <c r="I10" s="5">
        <v>6828</v>
      </c>
      <c r="J10" s="5">
        <v>2541</v>
      </c>
      <c r="K10" s="5">
        <v>17229</v>
      </c>
      <c r="L10" s="5">
        <v>52001</v>
      </c>
      <c r="M10" s="109"/>
    </row>
    <row r="11" spans="1:13" s="412" customFormat="1" ht="12" customHeight="1" x14ac:dyDescent="0.2">
      <c r="A11" s="508"/>
      <c r="B11" s="452" t="s">
        <v>41</v>
      </c>
      <c r="C11" s="6">
        <v>2812</v>
      </c>
      <c r="D11" s="6">
        <v>2198</v>
      </c>
      <c r="E11" s="6">
        <v>1734</v>
      </c>
      <c r="F11" s="6">
        <v>1737</v>
      </c>
      <c r="G11" s="6">
        <v>35</v>
      </c>
      <c r="H11" s="6">
        <v>110</v>
      </c>
      <c r="I11" s="6">
        <v>2279</v>
      </c>
      <c r="J11" s="6">
        <v>1827</v>
      </c>
      <c r="K11" s="6">
        <v>9690</v>
      </c>
      <c r="L11" s="6">
        <v>22422</v>
      </c>
      <c r="M11" s="109"/>
    </row>
    <row r="12" spans="1:13" s="412" customFormat="1" ht="12" customHeight="1" x14ac:dyDescent="0.2">
      <c r="A12" s="691">
        <v>2551</v>
      </c>
      <c r="B12" s="419" t="s">
        <v>229</v>
      </c>
      <c r="C12" s="690">
        <v>47015</v>
      </c>
      <c r="D12" s="690">
        <v>13413</v>
      </c>
      <c r="E12" s="690">
        <v>5691</v>
      </c>
      <c r="F12" s="690">
        <v>7763</v>
      </c>
      <c r="G12" s="690">
        <v>373</v>
      </c>
      <c r="H12" s="690">
        <v>1074</v>
      </c>
      <c r="I12" s="690">
        <v>15453</v>
      </c>
      <c r="J12" s="690">
        <v>5193</v>
      </c>
      <c r="K12" s="690">
        <v>26155</v>
      </c>
      <c r="L12" s="690">
        <v>122130</v>
      </c>
      <c r="M12" s="109"/>
    </row>
    <row r="13" spans="1:13" s="412" customFormat="1" ht="12" customHeight="1" x14ac:dyDescent="0.2">
      <c r="A13" s="508"/>
      <c r="B13" s="398" t="s">
        <v>39</v>
      </c>
      <c r="C13" s="5">
        <v>30529</v>
      </c>
      <c r="D13" s="5">
        <v>3155</v>
      </c>
      <c r="E13" s="5">
        <v>270</v>
      </c>
      <c r="F13" s="5">
        <v>969</v>
      </c>
      <c r="G13" s="5">
        <v>76</v>
      </c>
      <c r="H13" s="5">
        <v>425</v>
      </c>
      <c r="I13" s="5">
        <v>6351</v>
      </c>
      <c r="J13" s="5">
        <v>657</v>
      </c>
      <c r="K13" s="5">
        <v>2942</v>
      </c>
      <c r="L13" s="5">
        <v>45374</v>
      </c>
      <c r="M13" s="109"/>
    </row>
    <row r="14" spans="1:13" s="412" customFormat="1" ht="12" customHeight="1" x14ac:dyDescent="0.2">
      <c r="A14" s="508"/>
      <c r="B14" s="398" t="s">
        <v>40</v>
      </c>
      <c r="C14" s="5">
        <v>13216</v>
      </c>
      <c r="D14" s="5">
        <v>7808</v>
      </c>
      <c r="E14" s="5">
        <v>3341</v>
      </c>
      <c r="F14" s="5">
        <v>4915</v>
      </c>
      <c r="G14" s="5">
        <v>168</v>
      </c>
      <c r="H14" s="5">
        <v>471</v>
      </c>
      <c r="I14" s="5">
        <v>6931</v>
      </c>
      <c r="J14" s="5">
        <v>2708</v>
      </c>
      <c r="K14" s="5">
        <v>15521</v>
      </c>
      <c r="L14" s="5">
        <v>55079</v>
      </c>
      <c r="M14" s="109"/>
    </row>
    <row r="15" spans="1:13" s="412" customFormat="1" ht="12" customHeight="1" x14ac:dyDescent="0.2">
      <c r="A15" s="508"/>
      <c r="B15" s="452" t="s">
        <v>41</v>
      </c>
      <c r="C15" s="6">
        <v>3270</v>
      </c>
      <c r="D15" s="6">
        <v>2450</v>
      </c>
      <c r="E15" s="6">
        <v>2080</v>
      </c>
      <c r="F15" s="6">
        <v>1879</v>
      </c>
      <c r="G15" s="6">
        <v>129</v>
      </c>
      <c r="H15" s="6">
        <v>178</v>
      </c>
      <c r="I15" s="6">
        <v>2171</v>
      </c>
      <c r="J15" s="6">
        <v>1828</v>
      </c>
      <c r="K15" s="6">
        <v>7692</v>
      </c>
      <c r="L15" s="6">
        <v>21677</v>
      </c>
      <c r="M15" s="109"/>
    </row>
    <row r="16" spans="1:13" s="412" customFormat="1" ht="12" customHeight="1" x14ac:dyDescent="0.2">
      <c r="A16" s="691">
        <v>2552</v>
      </c>
      <c r="B16" s="419" t="s">
        <v>229</v>
      </c>
      <c r="C16" s="690">
        <v>38392</v>
      </c>
      <c r="D16" s="690">
        <v>13258</v>
      </c>
      <c r="E16" s="690">
        <v>5277</v>
      </c>
      <c r="F16" s="690">
        <v>7019</v>
      </c>
      <c r="G16" s="690">
        <v>242</v>
      </c>
      <c r="H16" s="690">
        <v>895</v>
      </c>
      <c r="I16" s="690">
        <v>14021</v>
      </c>
      <c r="J16" s="690">
        <v>4982</v>
      </c>
      <c r="K16" s="690">
        <v>25336</v>
      </c>
      <c r="L16" s="690">
        <v>109422</v>
      </c>
    </row>
    <row r="17" spans="1:13" s="412" customFormat="1" ht="12" customHeight="1" x14ac:dyDescent="0.2">
      <c r="A17" s="508"/>
      <c r="B17" s="398" t="s">
        <v>39</v>
      </c>
      <c r="C17" s="5">
        <v>23479</v>
      </c>
      <c r="D17" s="5">
        <v>2569</v>
      </c>
      <c r="E17" s="5">
        <v>244</v>
      </c>
      <c r="F17" s="5">
        <v>814</v>
      </c>
      <c r="G17" s="5">
        <v>43</v>
      </c>
      <c r="H17" s="5">
        <v>370</v>
      </c>
      <c r="I17" s="5">
        <v>6396</v>
      </c>
      <c r="J17" s="5">
        <v>732</v>
      </c>
      <c r="K17" s="5">
        <v>2882</v>
      </c>
      <c r="L17" s="5">
        <v>37529</v>
      </c>
      <c r="M17" s="109"/>
    </row>
    <row r="18" spans="1:13" s="412" customFormat="1" ht="12" customHeight="1" x14ac:dyDescent="0.2">
      <c r="A18" s="508"/>
      <c r="B18" s="398" t="s">
        <v>40</v>
      </c>
      <c r="C18" s="5">
        <v>12072</v>
      </c>
      <c r="D18" s="5">
        <v>8320</v>
      </c>
      <c r="E18" s="5">
        <v>3369</v>
      </c>
      <c r="F18" s="5">
        <v>4513</v>
      </c>
      <c r="G18" s="5">
        <v>157</v>
      </c>
      <c r="H18" s="5">
        <v>413</v>
      </c>
      <c r="I18" s="5">
        <v>6046</v>
      </c>
      <c r="J18" s="5">
        <v>2693</v>
      </c>
      <c r="K18" s="5">
        <v>15564</v>
      </c>
      <c r="L18" s="5">
        <v>53147</v>
      </c>
      <c r="M18" s="109"/>
    </row>
    <row r="19" spans="1:13" s="412" customFormat="1" ht="12" customHeight="1" x14ac:dyDescent="0.2">
      <c r="A19" s="508"/>
      <c r="B19" s="452" t="s">
        <v>41</v>
      </c>
      <c r="C19" s="6">
        <v>2841</v>
      </c>
      <c r="D19" s="6">
        <v>2369</v>
      </c>
      <c r="E19" s="6">
        <v>1664</v>
      </c>
      <c r="F19" s="6">
        <v>1692</v>
      </c>
      <c r="G19" s="6">
        <v>42</v>
      </c>
      <c r="H19" s="6">
        <v>112</v>
      </c>
      <c r="I19" s="6">
        <v>1579</v>
      </c>
      <c r="J19" s="6">
        <v>1557</v>
      </c>
      <c r="K19" s="6">
        <v>6890</v>
      </c>
      <c r="L19" s="6">
        <v>18746</v>
      </c>
      <c r="M19" s="109"/>
    </row>
    <row r="20" spans="1:13" s="412" customFormat="1" ht="12" customHeight="1" x14ac:dyDescent="0.2">
      <c r="A20" s="691">
        <v>2553</v>
      </c>
      <c r="B20" s="419" t="s">
        <v>229</v>
      </c>
      <c r="C20" s="690">
        <v>1515</v>
      </c>
      <c r="D20" s="690">
        <v>3881</v>
      </c>
      <c r="E20" s="690">
        <v>2039</v>
      </c>
      <c r="F20" s="690">
        <v>4787</v>
      </c>
      <c r="G20" s="690">
        <v>74</v>
      </c>
      <c r="H20" s="690">
        <v>353</v>
      </c>
      <c r="I20" s="690">
        <v>5580</v>
      </c>
      <c r="J20" s="690">
        <v>2233</v>
      </c>
      <c r="K20" s="690">
        <v>17367</v>
      </c>
      <c r="L20" s="690">
        <v>37829</v>
      </c>
      <c r="M20" s="109"/>
    </row>
    <row r="21" spans="1:13" s="412" customFormat="1" ht="12" customHeight="1" x14ac:dyDescent="0.2">
      <c r="A21" s="508"/>
      <c r="B21" s="398" t="s">
        <v>39</v>
      </c>
      <c r="C21" s="5">
        <v>196</v>
      </c>
      <c r="D21" s="5">
        <v>448</v>
      </c>
      <c r="E21" s="5">
        <v>102</v>
      </c>
      <c r="F21" s="5">
        <v>492</v>
      </c>
      <c r="G21" s="5">
        <v>11</v>
      </c>
      <c r="H21" s="5">
        <v>99</v>
      </c>
      <c r="I21" s="5">
        <v>2775</v>
      </c>
      <c r="J21" s="5">
        <v>208</v>
      </c>
      <c r="K21" s="5">
        <v>2455</v>
      </c>
      <c r="L21" s="5">
        <v>6786</v>
      </c>
      <c r="M21" s="109"/>
    </row>
    <row r="22" spans="1:13" s="412" customFormat="1" ht="12" customHeight="1" x14ac:dyDescent="0.2">
      <c r="A22" s="508"/>
      <c r="B22" s="398" t="s">
        <v>40</v>
      </c>
      <c r="C22" s="5">
        <v>970</v>
      </c>
      <c r="D22" s="5">
        <v>2493</v>
      </c>
      <c r="E22" s="5">
        <v>1153</v>
      </c>
      <c r="F22" s="5">
        <v>2778</v>
      </c>
      <c r="G22" s="5">
        <v>40</v>
      </c>
      <c r="H22" s="5">
        <v>160</v>
      </c>
      <c r="I22" s="5">
        <v>2151</v>
      </c>
      <c r="J22" s="5">
        <v>982</v>
      </c>
      <c r="K22" s="5">
        <v>9428</v>
      </c>
      <c r="L22" s="5">
        <v>20155</v>
      </c>
      <c r="M22" s="109"/>
    </row>
    <row r="23" spans="1:13" s="412" customFormat="1" ht="12" customHeight="1" x14ac:dyDescent="0.2">
      <c r="A23" s="508"/>
      <c r="B23" s="452" t="s">
        <v>41</v>
      </c>
      <c r="C23" s="6">
        <v>349</v>
      </c>
      <c r="D23" s="52">
        <v>940</v>
      </c>
      <c r="E23" s="52">
        <v>784</v>
      </c>
      <c r="F23" s="52">
        <v>1517</v>
      </c>
      <c r="G23" s="52">
        <v>23</v>
      </c>
      <c r="H23" s="52">
        <v>94</v>
      </c>
      <c r="I23" s="52">
        <v>654</v>
      </c>
      <c r="J23" s="52">
        <v>1043</v>
      </c>
      <c r="K23" s="52">
        <v>5484</v>
      </c>
      <c r="L23" s="5">
        <v>10888</v>
      </c>
      <c r="M23" s="109"/>
    </row>
    <row r="24" spans="1:13" s="412" customFormat="1" ht="12" customHeight="1" x14ac:dyDescent="0.2">
      <c r="A24" s="691">
        <v>2554</v>
      </c>
      <c r="B24" s="419" t="s">
        <v>229</v>
      </c>
      <c r="C24" s="690">
        <v>1532</v>
      </c>
      <c r="D24" s="690">
        <v>3104</v>
      </c>
      <c r="E24" s="690">
        <v>1872</v>
      </c>
      <c r="F24" s="690">
        <v>4194</v>
      </c>
      <c r="G24" s="690">
        <v>52</v>
      </c>
      <c r="H24" s="690">
        <v>553</v>
      </c>
      <c r="I24" s="690">
        <v>4437</v>
      </c>
      <c r="J24" s="690">
        <v>1969</v>
      </c>
      <c r="K24" s="690">
        <v>10217</v>
      </c>
      <c r="L24" s="690">
        <v>27930</v>
      </c>
    </row>
    <row r="25" spans="1:13" s="412" customFormat="1" ht="12" customHeight="1" x14ac:dyDescent="0.2">
      <c r="A25" s="508"/>
      <c r="B25" s="398" t="s">
        <v>39</v>
      </c>
      <c r="C25" s="5">
        <v>138</v>
      </c>
      <c r="D25" s="5">
        <v>366</v>
      </c>
      <c r="E25" s="5">
        <v>69</v>
      </c>
      <c r="F25" s="5">
        <v>252</v>
      </c>
      <c r="G25" s="5">
        <v>5</v>
      </c>
      <c r="H25" s="5">
        <v>87</v>
      </c>
      <c r="I25" s="5">
        <v>1760</v>
      </c>
      <c r="J25" s="5">
        <v>197</v>
      </c>
      <c r="K25" s="5">
        <v>783</v>
      </c>
      <c r="L25" s="5">
        <v>3657</v>
      </c>
    </row>
    <row r="26" spans="1:13" s="412" customFormat="1" ht="12" customHeight="1" x14ac:dyDescent="0.2">
      <c r="A26" s="508"/>
      <c r="B26" s="398" t="s">
        <v>40</v>
      </c>
      <c r="C26" s="5">
        <v>943</v>
      </c>
      <c r="D26" s="5">
        <v>1859</v>
      </c>
      <c r="E26" s="5">
        <v>1065</v>
      </c>
      <c r="F26" s="5">
        <v>2677</v>
      </c>
      <c r="G26" s="5">
        <v>31</v>
      </c>
      <c r="H26" s="5">
        <v>289</v>
      </c>
      <c r="I26" s="5">
        <v>1945</v>
      </c>
      <c r="J26" s="5">
        <v>898</v>
      </c>
      <c r="K26" s="5">
        <v>5633</v>
      </c>
      <c r="L26" s="5">
        <v>15340</v>
      </c>
    </row>
    <row r="27" spans="1:13" s="412" customFormat="1" ht="12" customHeight="1" x14ac:dyDescent="0.2">
      <c r="A27" s="508"/>
      <c r="B27" s="573" t="s">
        <v>41</v>
      </c>
      <c r="C27" s="23">
        <v>451</v>
      </c>
      <c r="D27" s="23">
        <v>879</v>
      </c>
      <c r="E27" s="23">
        <v>738</v>
      </c>
      <c r="F27" s="23">
        <v>1265</v>
      </c>
      <c r="G27" s="23">
        <v>16</v>
      </c>
      <c r="H27" s="23">
        <v>177</v>
      </c>
      <c r="I27" s="23">
        <v>732</v>
      </c>
      <c r="J27" s="23">
        <v>874</v>
      </c>
      <c r="K27" s="23">
        <v>3801</v>
      </c>
      <c r="L27" s="5">
        <v>8933</v>
      </c>
    </row>
    <row r="28" spans="1:13" s="412" customFormat="1" ht="12" customHeight="1" x14ac:dyDescent="0.2">
      <c r="A28" s="691">
        <v>2555</v>
      </c>
      <c r="B28" s="674" t="s">
        <v>229</v>
      </c>
      <c r="C28" s="690">
        <v>1476</v>
      </c>
      <c r="D28" s="690">
        <v>3790</v>
      </c>
      <c r="E28" s="690">
        <v>2122</v>
      </c>
      <c r="F28" s="690">
        <v>5189</v>
      </c>
      <c r="G28" s="690">
        <v>183</v>
      </c>
      <c r="H28" s="690">
        <v>1176</v>
      </c>
      <c r="I28" s="690">
        <v>5094</v>
      </c>
      <c r="J28" s="690">
        <v>2350</v>
      </c>
      <c r="K28" s="690">
        <v>11419</v>
      </c>
      <c r="L28" s="690">
        <v>32799</v>
      </c>
    </row>
    <row r="29" spans="1:13" s="412" customFormat="1" ht="12" customHeight="1" x14ac:dyDescent="0.2">
      <c r="A29" s="508"/>
      <c r="B29" s="398" t="s">
        <v>39</v>
      </c>
      <c r="C29" s="5">
        <v>143</v>
      </c>
      <c r="D29" s="5">
        <v>428</v>
      </c>
      <c r="E29" s="5">
        <v>123</v>
      </c>
      <c r="F29" s="5">
        <v>292</v>
      </c>
      <c r="G29" s="5">
        <v>5</v>
      </c>
      <c r="H29" s="5">
        <v>167</v>
      </c>
      <c r="I29" s="5">
        <v>2143</v>
      </c>
      <c r="J29" s="5">
        <v>252</v>
      </c>
      <c r="K29" s="5">
        <v>1020</v>
      </c>
      <c r="L29" s="5">
        <v>4573</v>
      </c>
    </row>
    <row r="30" spans="1:13" s="412" customFormat="1" ht="12" customHeight="1" x14ac:dyDescent="0.2">
      <c r="A30" s="508"/>
      <c r="B30" s="398" t="s">
        <v>40</v>
      </c>
      <c r="C30" s="5">
        <v>965</v>
      </c>
      <c r="D30" s="5">
        <v>2210</v>
      </c>
      <c r="E30" s="5">
        <v>1115</v>
      </c>
      <c r="F30" s="5">
        <v>3199</v>
      </c>
      <c r="G30" s="5">
        <v>120</v>
      </c>
      <c r="H30" s="5">
        <v>642</v>
      </c>
      <c r="I30" s="5">
        <v>2081</v>
      </c>
      <c r="J30" s="5">
        <v>1124</v>
      </c>
      <c r="K30" s="5">
        <v>6549</v>
      </c>
      <c r="L30" s="5">
        <v>18005</v>
      </c>
    </row>
    <row r="31" spans="1:13" s="412" customFormat="1" ht="12" customHeight="1" x14ac:dyDescent="0.2">
      <c r="A31" s="508"/>
      <c r="B31" s="573" t="s">
        <v>41</v>
      </c>
      <c r="C31" s="52">
        <v>368</v>
      </c>
      <c r="D31" s="52">
        <v>1152</v>
      </c>
      <c r="E31" s="52">
        <v>884</v>
      </c>
      <c r="F31" s="52">
        <v>1698</v>
      </c>
      <c r="G31" s="52">
        <v>58</v>
      </c>
      <c r="H31" s="52">
        <v>367</v>
      </c>
      <c r="I31" s="52">
        <v>870</v>
      </c>
      <c r="J31" s="52">
        <v>974</v>
      </c>
      <c r="K31" s="52">
        <v>3850</v>
      </c>
      <c r="L31" s="52">
        <v>10221</v>
      </c>
    </row>
    <row r="32" spans="1:13" s="412" customFormat="1" ht="12" customHeight="1" x14ac:dyDescent="0.2">
      <c r="A32" s="691">
        <v>2556</v>
      </c>
      <c r="B32" s="674" t="s">
        <v>229</v>
      </c>
      <c r="C32" s="690">
        <v>635</v>
      </c>
      <c r="D32" s="690">
        <v>2113</v>
      </c>
      <c r="E32" s="690">
        <v>1493</v>
      </c>
      <c r="F32" s="690">
        <v>2120</v>
      </c>
      <c r="G32" s="690">
        <v>31</v>
      </c>
      <c r="H32" s="690">
        <v>206</v>
      </c>
      <c r="I32" s="690">
        <v>4039</v>
      </c>
      <c r="J32" s="690">
        <v>1528</v>
      </c>
      <c r="K32" s="690">
        <v>0</v>
      </c>
      <c r="L32" s="690">
        <v>12165</v>
      </c>
    </row>
    <row r="33" spans="1:12" s="412" customFormat="1" ht="12" customHeight="1" x14ac:dyDescent="0.2">
      <c r="A33" s="508"/>
      <c r="B33" s="398" t="s">
        <v>39</v>
      </c>
      <c r="C33" s="5">
        <v>50</v>
      </c>
      <c r="D33" s="5">
        <v>225</v>
      </c>
      <c r="E33" s="5">
        <v>62</v>
      </c>
      <c r="F33" s="5">
        <v>139</v>
      </c>
      <c r="G33" s="5">
        <v>6</v>
      </c>
      <c r="H33" s="5">
        <v>52</v>
      </c>
      <c r="I33" s="5">
        <v>1949</v>
      </c>
      <c r="J33" s="5">
        <v>127</v>
      </c>
      <c r="K33" s="5">
        <v>0</v>
      </c>
      <c r="L33" s="5">
        <v>2610</v>
      </c>
    </row>
    <row r="34" spans="1:12" s="412" customFormat="1" ht="12" customHeight="1" x14ac:dyDescent="0.2">
      <c r="A34" s="508"/>
      <c r="B34" s="398" t="s">
        <v>40</v>
      </c>
      <c r="C34" s="5">
        <v>375</v>
      </c>
      <c r="D34" s="5">
        <v>1133</v>
      </c>
      <c r="E34" s="5">
        <v>819</v>
      </c>
      <c r="F34" s="5">
        <v>1256</v>
      </c>
      <c r="G34" s="5">
        <v>8</v>
      </c>
      <c r="H34" s="5">
        <v>107</v>
      </c>
      <c r="I34" s="5">
        <v>1430</v>
      </c>
      <c r="J34" s="5">
        <v>716</v>
      </c>
      <c r="K34" s="5">
        <v>0</v>
      </c>
      <c r="L34" s="5">
        <v>5844</v>
      </c>
    </row>
    <row r="35" spans="1:12" s="412" customFormat="1" ht="12" customHeight="1" x14ac:dyDescent="0.2">
      <c r="A35" s="507"/>
      <c r="B35" s="573" t="s">
        <v>41</v>
      </c>
      <c r="C35" s="23">
        <v>210</v>
      </c>
      <c r="D35" s="23">
        <v>755</v>
      </c>
      <c r="E35" s="23">
        <v>612</v>
      </c>
      <c r="F35" s="23">
        <v>725</v>
      </c>
      <c r="G35" s="23">
        <v>17</v>
      </c>
      <c r="H35" s="23">
        <v>47</v>
      </c>
      <c r="I35" s="23">
        <v>660</v>
      </c>
      <c r="J35" s="23">
        <v>685</v>
      </c>
      <c r="K35" s="23">
        <v>0</v>
      </c>
      <c r="L35" s="52">
        <v>3711</v>
      </c>
    </row>
    <row r="36" spans="1:12" s="412" customFormat="1" ht="12" customHeight="1" x14ac:dyDescent="0.2">
      <c r="A36" s="677">
        <v>2557</v>
      </c>
      <c r="B36" s="419" t="s">
        <v>229</v>
      </c>
      <c r="C36" s="692">
        <v>342</v>
      </c>
      <c r="D36" s="692">
        <v>1695</v>
      </c>
      <c r="E36" s="692">
        <v>1071</v>
      </c>
      <c r="F36" s="692">
        <v>1987</v>
      </c>
      <c r="G36" s="692">
        <v>20</v>
      </c>
      <c r="H36" s="692">
        <v>128</v>
      </c>
      <c r="I36" s="692">
        <v>2415</v>
      </c>
      <c r="J36" s="692">
        <v>1155</v>
      </c>
      <c r="K36" s="692">
        <v>0</v>
      </c>
      <c r="L36" s="692">
        <v>8813</v>
      </c>
    </row>
    <row r="37" spans="1:12" s="412" customFormat="1" ht="12" customHeight="1" x14ac:dyDescent="0.2">
      <c r="A37" s="508"/>
      <c r="B37" s="398" t="s">
        <v>39</v>
      </c>
      <c r="C37" s="398">
        <v>49</v>
      </c>
      <c r="D37" s="398">
        <v>171</v>
      </c>
      <c r="E37" s="398">
        <v>45</v>
      </c>
      <c r="F37" s="398">
        <v>146</v>
      </c>
      <c r="G37" s="398">
        <v>4</v>
      </c>
      <c r="H37" s="398">
        <v>34</v>
      </c>
      <c r="I37" s="398">
        <v>1251</v>
      </c>
      <c r="J37" s="398">
        <v>59</v>
      </c>
      <c r="K37" s="25">
        <v>0</v>
      </c>
      <c r="L37" s="5">
        <v>1759</v>
      </c>
    </row>
    <row r="38" spans="1:12" s="412" customFormat="1" ht="12" customHeight="1" x14ac:dyDescent="0.2">
      <c r="A38" s="508"/>
      <c r="B38" s="398" t="s">
        <v>40</v>
      </c>
      <c r="C38" s="398">
        <v>221</v>
      </c>
      <c r="D38" s="398">
        <v>1007</v>
      </c>
      <c r="E38" s="398">
        <v>587</v>
      </c>
      <c r="F38" s="398">
        <v>1100</v>
      </c>
      <c r="G38" s="398">
        <v>10</v>
      </c>
      <c r="H38" s="398">
        <v>63</v>
      </c>
      <c r="I38" s="398">
        <v>810</v>
      </c>
      <c r="J38" s="398">
        <v>492</v>
      </c>
      <c r="K38" s="25">
        <v>0</v>
      </c>
      <c r="L38" s="5">
        <v>4290</v>
      </c>
    </row>
    <row r="39" spans="1:12" s="412" customFormat="1" ht="12" customHeight="1" x14ac:dyDescent="0.2">
      <c r="A39" s="508"/>
      <c r="B39" s="452" t="s">
        <v>41</v>
      </c>
      <c r="C39" s="452">
        <v>72</v>
      </c>
      <c r="D39" s="452">
        <v>517</v>
      </c>
      <c r="E39" s="452">
        <v>439</v>
      </c>
      <c r="F39" s="452">
        <v>741</v>
      </c>
      <c r="G39" s="452">
        <v>6</v>
      </c>
      <c r="H39" s="452">
        <v>31</v>
      </c>
      <c r="I39" s="452">
        <v>354</v>
      </c>
      <c r="J39" s="452">
        <v>604</v>
      </c>
      <c r="K39" s="92">
        <v>0</v>
      </c>
      <c r="L39" s="6">
        <v>2764</v>
      </c>
    </row>
    <row r="40" spans="1:12" s="412" customFormat="1" ht="12" customHeight="1" x14ac:dyDescent="0.2">
      <c r="A40" s="691">
        <v>2558</v>
      </c>
      <c r="B40" s="674" t="s">
        <v>229</v>
      </c>
      <c r="C40" s="693">
        <v>287</v>
      </c>
      <c r="D40" s="693">
        <v>1104</v>
      </c>
      <c r="E40" s="693">
        <v>636</v>
      </c>
      <c r="F40" s="693">
        <v>1153</v>
      </c>
      <c r="G40" s="693">
        <v>21</v>
      </c>
      <c r="H40" s="693">
        <v>96</v>
      </c>
      <c r="I40" s="693">
        <v>1612</v>
      </c>
      <c r="J40" s="693">
        <v>658</v>
      </c>
      <c r="K40" s="693">
        <v>0</v>
      </c>
      <c r="L40" s="693">
        <v>5567</v>
      </c>
    </row>
    <row r="41" spans="1:12" s="412" customFormat="1" ht="12" customHeight="1" x14ac:dyDescent="0.2">
      <c r="A41" s="508"/>
      <c r="B41" s="398" t="s">
        <v>39</v>
      </c>
      <c r="C41" s="5">
        <v>27</v>
      </c>
      <c r="D41" s="5">
        <v>113</v>
      </c>
      <c r="E41" s="5">
        <v>42</v>
      </c>
      <c r="F41" s="5">
        <v>128</v>
      </c>
      <c r="G41" s="5">
        <v>1</v>
      </c>
      <c r="H41" s="5">
        <v>27</v>
      </c>
      <c r="I41" s="5">
        <v>931</v>
      </c>
      <c r="J41" s="5">
        <v>44</v>
      </c>
      <c r="K41" s="5">
        <v>0</v>
      </c>
      <c r="L41" s="5">
        <v>1313</v>
      </c>
    </row>
    <row r="42" spans="1:12" s="412" customFormat="1" ht="12" customHeight="1" x14ac:dyDescent="0.2">
      <c r="A42" s="508"/>
      <c r="B42" s="398" t="s">
        <v>40</v>
      </c>
      <c r="C42" s="5">
        <v>181</v>
      </c>
      <c r="D42" s="5">
        <v>677</v>
      </c>
      <c r="E42" s="5">
        <v>371</v>
      </c>
      <c r="F42" s="5">
        <v>686</v>
      </c>
      <c r="G42" s="5">
        <v>14</v>
      </c>
      <c r="H42" s="5">
        <v>39</v>
      </c>
      <c r="I42" s="5">
        <v>481</v>
      </c>
      <c r="J42" s="5">
        <v>388</v>
      </c>
      <c r="K42" s="5">
        <v>0</v>
      </c>
      <c r="L42" s="5">
        <v>2837</v>
      </c>
    </row>
    <row r="43" spans="1:12" s="412" customFormat="1" ht="12" customHeight="1" x14ac:dyDescent="0.2">
      <c r="A43" s="507"/>
      <c r="B43" s="573" t="s">
        <v>41</v>
      </c>
      <c r="C43" s="23">
        <v>79</v>
      </c>
      <c r="D43" s="23">
        <v>314</v>
      </c>
      <c r="E43" s="23">
        <v>223</v>
      </c>
      <c r="F43" s="23">
        <v>339</v>
      </c>
      <c r="G43" s="23">
        <v>6</v>
      </c>
      <c r="H43" s="23">
        <v>30</v>
      </c>
      <c r="I43" s="23">
        <v>200</v>
      </c>
      <c r="J43" s="23">
        <v>226</v>
      </c>
      <c r="K43" s="23">
        <v>0</v>
      </c>
      <c r="L43" s="23">
        <v>1417</v>
      </c>
    </row>
    <row r="44" spans="1:12" s="412" customFormat="1" ht="12" customHeight="1" x14ac:dyDescent="0.2">
      <c r="A44" s="691">
        <v>2559</v>
      </c>
      <c r="B44" s="674" t="s">
        <v>229</v>
      </c>
      <c r="C44" s="694">
        <v>217</v>
      </c>
      <c r="D44" s="694">
        <v>1282</v>
      </c>
      <c r="E44" s="694">
        <v>596</v>
      </c>
      <c r="F44" s="694">
        <v>1007</v>
      </c>
      <c r="G44" s="694">
        <v>25</v>
      </c>
      <c r="H44" s="694">
        <v>82</v>
      </c>
      <c r="I44" s="694">
        <v>1529</v>
      </c>
      <c r="J44" s="694">
        <v>639</v>
      </c>
      <c r="K44" s="694">
        <v>0</v>
      </c>
      <c r="L44" s="694">
        <v>5377</v>
      </c>
    </row>
    <row r="45" spans="1:12" s="570" customFormat="1" ht="12" customHeight="1" x14ac:dyDescent="0.2">
      <c r="A45" s="508"/>
      <c r="B45" s="398" t="s">
        <v>39</v>
      </c>
      <c r="C45" s="5">
        <v>32</v>
      </c>
      <c r="D45" s="5">
        <v>183</v>
      </c>
      <c r="E45" s="5">
        <v>53</v>
      </c>
      <c r="F45" s="5">
        <v>127</v>
      </c>
      <c r="G45" s="5">
        <v>6</v>
      </c>
      <c r="H45" s="5">
        <v>36</v>
      </c>
      <c r="I45" s="5">
        <v>721</v>
      </c>
      <c r="J45" s="5">
        <v>84</v>
      </c>
      <c r="K45" s="5"/>
      <c r="L45" s="5">
        <v>1242</v>
      </c>
    </row>
    <row r="46" spans="1:12" s="570" customFormat="1" ht="12" customHeight="1" x14ac:dyDescent="0.2">
      <c r="A46" s="508"/>
      <c r="B46" s="398" t="s">
        <v>40</v>
      </c>
      <c r="C46" s="5">
        <v>111</v>
      </c>
      <c r="D46" s="5">
        <v>790</v>
      </c>
      <c r="E46" s="5">
        <v>371</v>
      </c>
      <c r="F46" s="5">
        <v>608</v>
      </c>
      <c r="G46" s="5">
        <v>12</v>
      </c>
      <c r="H46" s="5">
        <v>34</v>
      </c>
      <c r="I46" s="5">
        <v>565</v>
      </c>
      <c r="J46" s="5">
        <v>291</v>
      </c>
      <c r="K46" s="5">
        <v>0</v>
      </c>
      <c r="L46" s="5">
        <v>2782</v>
      </c>
    </row>
    <row r="47" spans="1:12" s="570" customFormat="1" ht="12" customHeight="1" x14ac:dyDescent="0.2">
      <c r="A47" s="507"/>
      <c r="B47" s="417" t="s">
        <v>41</v>
      </c>
      <c r="C47" s="23">
        <v>74</v>
      </c>
      <c r="D47" s="23">
        <v>309</v>
      </c>
      <c r="E47" s="23">
        <v>172</v>
      </c>
      <c r="F47" s="23">
        <v>272</v>
      </c>
      <c r="G47" s="23">
        <v>7</v>
      </c>
      <c r="H47" s="23">
        <v>12</v>
      </c>
      <c r="I47" s="23">
        <v>243</v>
      </c>
      <c r="J47" s="23">
        <v>264</v>
      </c>
      <c r="K47" s="23">
        <v>0</v>
      </c>
      <c r="L47" s="23">
        <v>1353</v>
      </c>
    </row>
    <row r="48" spans="1:12" s="389" customFormat="1" ht="12" customHeight="1" x14ac:dyDescent="0.2">
      <c r="A48" s="691">
        <v>2560</v>
      </c>
      <c r="B48" s="674" t="s">
        <v>229</v>
      </c>
      <c r="C48" s="694">
        <v>157</v>
      </c>
      <c r="D48" s="694">
        <v>881</v>
      </c>
      <c r="E48" s="694">
        <v>381</v>
      </c>
      <c r="F48" s="694">
        <v>880</v>
      </c>
      <c r="G48" s="694">
        <v>21</v>
      </c>
      <c r="H48" s="694">
        <v>83</v>
      </c>
      <c r="I48" s="694">
        <v>1109</v>
      </c>
      <c r="J48" s="694">
        <v>526</v>
      </c>
      <c r="K48" s="694">
        <v>0</v>
      </c>
      <c r="L48" s="694">
        <v>4038</v>
      </c>
    </row>
    <row r="49" spans="1:14" s="389" customFormat="1" ht="12" customHeight="1" x14ac:dyDescent="0.2">
      <c r="A49" s="508"/>
      <c r="B49" s="398" t="s">
        <v>39</v>
      </c>
      <c r="C49" s="5">
        <v>11</v>
      </c>
      <c r="D49" s="5">
        <v>110</v>
      </c>
      <c r="E49" s="5">
        <v>18</v>
      </c>
      <c r="F49" s="5">
        <v>86</v>
      </c>
      <c r="G49" s="5">
        <v>4</v>
      </c>
      <c r="H49" s="5">
        <v>35</v>
      </c>
      <c r="I49" s="5">
        <v>625</v>
      </c>
      <c r="J49" s="5">
        <v>41</v>
      </c>
      <c r="K49" s="5">
        <v>0</v>
      </c>
      <c r="L49" s="5">
        <v>930</v>
      </c>
    </row>
    <row r="50" spans="1:14" s="389" customFormat="1" ht="12" customHeight="1" x14ac:dyDescent="0.2">
      <c r="A50" s="508"/>
      <c r="B50" s="398" t="s">
        <v>40</v>
      </c>
      <c r="C50" s="5">
        <v>112</v>
      </c>
      <c r="D50" s="5">
        <v>542</v>
      </c>
      <c r="E50" s="5">
        <v>220</v>
      </c>
      <c r="F50" s="5">
        <v>538</v>
      </c>
      <c r="G50" s="5">
        <v>11</v>
      </c>
      <c r="H50" s="5">
        <v>32</v>
      </c>
      <c r="I50" s="5">
        <v>359</v>
      </c>
      <c r="J50" s="5">
        <v>249</v>
      </c>
      <c r="K50" s="5">
        <v>0</v>
      </c>
      <c r="L50" s="5">
        <v>2063</v>
      </c>
    </row>
    <row r="51" spans="1:14" s="389" customFormat="1" ht="12" customHeight="1" x14ac:dyDescent="0.2">
      <c r="A51" s="507"/>
      <c r="B51" s="417" t="s">
        <v>41</v>
      </c>
      <c r="C51" s="23">
        <v>34</v>
      </c>
      <c r="D51" s="23">
        <v>229</v>
      </c>
      <c r="E51" s="23">
        <v>143</v>
      </c>
      <c r="F51" s="23">
        <v>256</v>
      </c>
      <c r="G51" s="23">
        <v>6</v>
      </c>
      <c r="H51" s="23">
        <v>16</v>
      </c>
      <c r="I51" s="23">
        <v>125</v>
      </c>
      <c r="J51" s="23">
        <v>236</v>
      </c>
      <c r="K51" s="23">
        <v>0</v>
      </c>
      <c r="L51" s="23">
        <v>1045</v>
      </c>
    </row>
    <row r="52" spans="1:14" s="389" customFormat="1" ht="12" customHeight="1" x14ac:dyDescent="0.2">
      <c r="A52" s="691">
        <v>2561</v>
      </c>
      <c r="B52" s="678" t="s">
        <v>229</v>
      </c>
      <c r="C52" s="690">
        <v>324</v>
      </c>
      <c r="D52" s="690">
        <v>1736</v>
      </c>
      <c r="E52" s="690">
        <v>866</v>
      </c>
      <c r="F52" s="690">
        <v>2225</v>
      </c>
      <c r="G52" s="690">
        <v>55</v>
      </c>
      <c r="H52" s="690">
        <v>166</v>
      </c>
      <c r="I52" s="690">
        <v>2507</v>
      </c>
      <c r="J52" s="690">
        <v>1792</v>
      </c>
      <c r="K52" s="690">
        <v>0</v>
      </c>
      <c r="L52" s="692">
        <v>9671</v>
      </c>
      <c r="M52" s="396"/>
      <c r="N52" s="396"/>
    </row>
    <row r="53" spans="1:14" s="389" customFormat="1" ht="12" customHeight="1" x14ac:dyDescent="0.2">
      <c r="A53" s="508"/>
      <c r="B53" s="398" t="s">
        <v>39</v>
      </c>
      <c r="C53" s="5">
        <v>30</v>
      </c>
      <c r="D53" s="5">
        <v>169</v>
      </c>
      <c r="E53" s="5">
        <v>58</v>
      </c>
      <c r="F53" s="5">
        <v>146</v>
      </c>
      <c r="G53" s="5">
        <v>4</v>
      </c>
      <c r="H53" s="5">
        <v>57</v>
      </c>
      <c r="I53" s="5">
        <v>1167</v>
      </c>
      <c r="J53" s="5">
        <v>125</v>
      </c>
      <c r="K53" s="5">
        <v>0</v>
      </c>
      <c r="L53" s="5">
        <v>1756</v>
      </c>
      <c r="M53" s="396"/>
    </row>
    <row r="54" spans="1:14" s="389" customFormat="1" ht="12" customHeight="1" x14ac:dyDescent="0.2">
      <c r="A54" s="508"/>
      <c r="B54" s="398" t="s">
        <v>40</v>
      </c>
      <c r="C54" s="5">
        <v>123</v>
      </c>
      <c r="D54" s="5">
        <v>849</v>
      </c>
      <c r="E54" s="5">
        <v>378</v>
      </c>
      <c r="F54" s="5">
        <v>838</v>
      </c>
      <c r="G54" s="5">
        <v>26</v>
      </c>
      <c r="H54" s="5">
        <v>57</v>
      </c>
      <c r="I54" s="5">
        <v>886</v>
      </c>
      <c r="J54" s="5">
        <v>450</v>
      </c>
      <c r="K54" s="5">
        <v>0</v>
      </c>
      <c r="L54" s="5">
        <v>3607</v>
      </c>
    </row>
    <row r="55" spans="1:14" s="389" customFormat="1" ht="12" customHeight="1" x14ac:dyDescent="0.2">
      <c r="A55" s="507"/>
      <c r="B55" s="413" t="s">
        <v>41</v>
      </c>
      <c r="C55" s="4">
        <v>171</v>
      </c>
      <c r="D55" s="4">
        <v>718</v>
      </c>
      <c r="E55" s="4">
        <v>430</v>
      </c>
      <c r="F55" s="4">
        <v>1241</v>
      </c>
      <c r="G55" s="4">
        <v>25</v>
      </c>
      <c r="H55" s="4">
        <v>52</v>
      </c>
      <c r="I55" s="4">
        <v>454</v>
      </c>
      <c r="J55" s="4">
        <v>1217</v>
      </c>
      <c r="K55" s="4">
        <v>0</v>
      </c>
      <c r="L55" s="23">
        <v>4308</v>
      </c>
    </row>
    <row r="56" spans="1:14" s="389" customFormat="1" ht="12" customHeight="1" x14ac:dyDescent="0.2">
      <c r="A56" s="691">
        <v>2562</v>
      </c>
      <c r="B56" s="678" t="s">
        <v>229</v>
      </c>
      <c r="C56" s="695">
        <v>39</v>
      </c>
      <c r="D56" s="695">
        <v>365</v>
      </c>
      <c r="E56" s="695">
        <v>147</v>
      </c>
      <c r="F56" s="695">
        <v>337</v>
      </c>
      <c r="G56" s="695">
        <v>9</v>
      </c>
      <c r="H56" s="695">
        <v>36</v>
      </c>
      <c r="I56" s="695">
        <v>201</v>
      </c>
      <c r="J56" s="695">
        <v>332</v>
      </c>
      <c r="K56" s="695">
        <v>0</v>
      </c>
      <c r="L56" s="695">
        <v>1466</v>
      </c>
    </row>
    <row r="57" spans="1:14" s="389" customFormat="1" ht="12" customHeight="1" x14ac:dyDescent="0.2">
      <c r="A57" s="508"/>
      <c r="B57" s="398" t="s">
        <v>39</v>
      </c>
      <c r="C57" s="5">
        <v>2</v>
      </c>
      <c r="D57" s="5">
        <v>34</v>
      </c>
      <c r="E57" s="5">
        <v>4</v>
      </c>
      <c r="F57" s="5">
        <v>19</v>
      </c>
      <c r="G57" s="5">
        <v>1</v>
      </c>
      <c r="H57" s="5">
        <v>8</v>
      </c>
      <c r="I57" s="5">
        <v>43</v>
      </c>
      <c r="J57" s="5">
        <v>10</v>
      </c>
      <c r="K57" s="5">
        <v>0</v>
      </c>
      <c r="L57" s="5">
        <v>121</v>
      </c>
    </row>
    <row r="58" spans="1:14" s="389" customFormat="1" ht="12" customHeight="1" x14ac:dyDescent="0.2">
      <c r="A58" s="508"/>
      <c r="B58" s="398" t="s">
        <v>40</v>
      </c>
      <c r="C58" s="5">
        <v>12</v>
      </c>
      <c r="D58" s="5">
        <v>206</v>
      </c>
      <c r="E58" s="5">
        <v>62</v>
      </c>
      <c r="F58" s="5">
        <v>194</v>
      </c>
      <c r="G58" s="5">
        <v>6</v>
      </c>
      <c r="H58" s="5">
        <v>15</v>
      </c>
      <c r="I58" s="5">
        <v>114</v>
      </c>
      <c r="J58" s="5">
        <v>72</v>
      </c>
      <c r="K58" s="5">
        <v>0</v>
      </c>
      <c r="L58" s="5">
        <v>681</v>
      </c>
    </row>
    <row r="59" spans="1:14" ht="12" customHeight="1" x14ac:dyDescent="0.2">
      <c r="A59" s="507"/>
      <c r="B59" s="413" t="s">
        <v>41</v>
      </c>
      <c r="C59" s="4">
        <v>25</v>
      </c>
      <c r="D59" s="4">
        <v>125</v>
      </c>
      <c r="E59" s="4">
        <v>81</v>
      </c>
      <c r="F59" s="4">
        <v>124</v>
      </c>
      <c r="G59" s="4">
        <v>2</v>
      </c>
      <c r="H59" s="4">
        <v>13</v>
      </c>
      <c r="I59" s="4">
        <v>44</v>
      </c>
      <c r="J59" s="4">
        <v>250</v>
      </c>
      <c r="K59" s="101">
        <v>0</v>
      </c>
      <c r="L59" s="4">
        <v>664</v>
      </c>
    </row>
    <row r="60" spans="1:14" ht="12" customHeight="1" x14ac:dyDescent="0.2">
      <c r="A60" s="691">
        <v>2563</v>
      </c>
      <c r="B60" s="678" t="s">
        <v>229</v>
      </c>
      <c r="C60" s="690">
        <v>16</v>
      </c>
      <c r="D60" s="690">
        <v>163</v>
      </c>
      <c r="E60" s="690">
        <v>84</v>
      </c>
      <c r="F60" s="690">
        <v>127</v>
      </c>
      <c r="G60" s="690">
        <v>6</v>
      </c>
      <c r="H60" s="690">
        <v>11</v>
      </c>
      <c r="I60" s="690">
        <v>312</v>
      </c>
      <c r="J60" s="690">
        <v>79</v>
      </c>
      <c r="K60" s="300">
        <v>0</v>
      </c>
      <c r="L60" s="692">
        <v>798</v>
      </c>
    </row>
    <row r="61" spans="1:14" ht="12" customHeight="1" x14ac:dyDescent="0.2">
      <c r="A61" s="508"/>
      <c r="B61" s="398" t="s">
        <v>39</v>
      </c>
      <c r="C61" s="5">
        <v>2</v>
      </c>
      <c r="D61" s="5">
        <v>43</v>
      </c>
      <c r="E61" s="5">
        <v>15</v>
      </c>
      <c r="F61" s="5">
        <v>33</v>
      </c>
      <c r="G61" s="5">
        <v>2</v>
      </c>
      <c r="H61" s="5">
        <v>5</v>
      </c>
      <c r="I61" s="5">
        <v>239</v>
      </c>
      <c r="J61" s="5">
        <v>20</v>
      </c>
      <c r="K61" s="25">
        <v>0</v>
      </c>
      <c r="L61" s="5">
        <v>359</v>
      </c>
    </row>
    <row r="62" spans="1:14" ht="12" customHeight="1" x14ac:dyDescent="0.2">
      <c r="A62" s="508"/>
      <c r="B62" s="398" t="s">
        <v>40</v>
      </c>
      <c r="C62" s="5">
        <v>10</v>
      </c>
      <c r="D62" s="5">
        <v>111</v>
      </c>
      <c r="E62" s="5">
        <v>67</v>
      </c>
      <c r="F62" s="5">
        <v>91</v>
      </c>
      <c r="G62" s="5">
        <v>4</v>
      </c>
      <c r="H62" s="5">
        <v>5</v>
      </c>
      <c r="I62" s="5">
        <v>72</v>
      </c>
      <c r="J62" s="5">
        <v>49</v>
      </c>
      <c r="K62" s="25">
        <v>0</v>
      </c>
      <c r="L62" s="5">
        <v>409</v>
      </c>
    </row>
    <row r="63" spans="1:14" ht="12" customHeight="1" x14ac:dyDescent="0.2">
      <c r="A63" s="507"/>
      <c r="B63" s="413" t="s">
        <v>41</v>
      </c>
      <c r="C63" s="4">
        <v>4</v>
      </c>
      <c r="D63" s="4">
        <v>9</v>
      </c>
      <c r="E63" s="4">
        <v>2</v>
      </c>
      <c r="F63" s="4">
        <v>3</v>
      </c>
      <c r="G63" s="4">
        <v>0</v>
      </c>
      <c r="H63" s="4">
        <v>1</v>
      </c>
      <c r="I63" s="4">
        <v>1</v>
      </c>
      <c r="J63" s="4">
        <v>10</v>
      </c>
      <c r="K63" s="101">
        <v>0</v>
      </c>
      <c r="L63" s="23">
        <v>30</v>
      </c>
    </row>
    <row r="64" spans="1:14" ht="12" customHeight="1" x14ac:dyDescent="0.2">
      <c r="A64" s="691">
        <v>2564</v>
      </c>
      <c r="B64" s="678" t="s">
        <v>229</v>
      </c>
      <c r="C64" s="690">
        <v>14</v>
      </c>
      <c r="D64" s="690">
        <v>117</v>
      </c>
      <c r="E64" s="690">
        <v>79</v>
      </c>
      <c r="F64" s="690">
        <v>136</v>
      </c>
      <c r="G64" s="690">
        <v>3</v>
      </c>
      <c r="H64" s="690">
        <v>5</v>
      </c>
      <c r="I64" s="690">
        <v>235</v>
      </c>
      <c r="J64" s="690">
        <v>212</v>
      </c>
      <c r="K64" s="300">
        <v>0</v>
      </c>
      <c r="L64" s="692">
        <v>801</v>
      </c>
      <c r="M64" s="396"/>
    </row>
    <row r="65" spans="1:13" ht="12" customHeight="1" x14ac:dyDescent="0.2">
      <c r="A65" s="508"/>
      <c r="B65" s="398" t="s">
        <v>39</v>
      </c>
      <c r="C65" s="5">
        <v>0</v>
      </c>
      <c r="D65" s="5">
        <v>9</v>
      </c>
      <c r="E65" s="5">
        <v>6</v>
      </c>
      <c r="F65" s="5">
        <v>18</v>
      </c>
      <c r="G65" s="5">
        <v>0</v>
      </c>
      <c r="H65" s="5">
        <v>1</v>
      </c>
      <c r="I65" s="5">
        <v>123</v>
      </c>
      <c r="J65" s="5">
        <v>9</v>
      </c>
      <c r="K65" s="25">
        <v>0</v>
      </c>
      <c r="L65" s="5">
        <v>166</v>
      </c>
    </row>
    <row r="66" spans="1:13" ht="12" customHeight="1" x14ac:dyDescent="0.2">
      <c r="A66" s="508"/>
      <c r="B66" s="398" t="s">
        <v>40</v>
      </c>
      <c r="C66" s="5">
        <v>6</v>
      </c>
      <c r="D66" s="5">
        <v>49</v>
      </c>
      <c r="E66" s="5">
        <v>36</v>
      </c>
      <c r="F66" s="5">
        <v>41</v>
      </c>
      <c r="G66" s="5">
        <v>2</v>
      </c>
      <c r="H66" s="5">
        <v>1</v>
      </c>
      <c r="I66" s="5">
        <v>67</v>
      </c>
      <c r="J66" s="5">
        <v>31</v>
      </c>
      <c r="K66" s="25">
        <v>0</v>
      </c>
      <c r="L66" s="5">
        <v>233</v>
      </c>
    </row>
    <row r="67" spans="1:13" ht="12" customHeight="1" x14ac:dyDescent="0.2">
      <c r="A67" s="507"/>
      <c r="B67" s="413" t="s">
        <v>41</v>
      </c>
      <c r="C67" s="4">
        <v>8</v>
      </c>
      <c r="D67" s="4">
        <v>59</v>
      </c>
      <c r="E67" s="4">
        <v>37</v>
      </c>
      <c r="F67" s="4">
        <v>77</v>
      </c>
      <c r="G67" s="4">
        <v>1</v>
      </c>
      <c r="H67" s="4">
        <v>3</v>
      </c>
      <c r="I67" s="4">
        <v>45</v>
      </c>
      <c r="J67" s="4">
        <v>172</v>
      </c>
      <c r="K67" s="101">
        <v>0</v>
      </c>
      <c r="L67" s="23">
        <v>402</v>
      </c>
    </row>
    <row r="68" spans="1:13" ht="12" customHeight="1" x14ac:dyDescent="0.2">
      <c r="A68" s="691">
        <v>2565</v>
      </c>
      <c r="B68" s="678" t="s">
        <v>229</v>
      </c>
      <c r="C68" s="690">
        <v>17</v>
      </c>
      <c r="D68" s="690">
        <v>84</v>
      </c>
      <c r="E68" s="690">
        <v>52</v>
      </c>
      <c r="F68" s="690">
        <v>147</v>
      </c>
      <c r="G68" s="690">
        <v>5</v>
      </c>
      <c r="H68" s="690">
        <v>6</v>
      </c>
      <c r="I68" s="690">
        <v>106</v>
      </c>
      <c r="J68" s="690">
        <v>206</v>
      </c>
      <c r="K68" s="300">
        <v>0</v>
      </c>
      <c r="L68" s="692">
        <v>623</v>
      </c>
      <c r="M68" s="396"/>
    </row>
    <row r="69" spans="1:13" ht="12" customHeight="1" x14ac:dyDescent="0.2">
      <c r="A69" s="508"/>
      <c r="B69" s="398" t="s">
        <v>39</v>
      </c>
      <c r="C69" s="5">
        <v>0</v>
      </c>
      <c r="D69" s="5">
        <v>8</v>
      </c>
      <c r="E69" s="5">
        <v>1</v>
      </c>
      <c r="F69" s="5">
        <v>4</v>
      </c>
      <c r="G69" s="5">
        <v>0</v>
      </c>
      <c r="H69" s="5">
        <v>0</v>
      </c>
      <c r="I69" s="5">
        <v>32</v>
      </c>
      <c r="J69" s="5">
        <v>3</v>
      </c>
      <c r="K69" s="25">
        <v>0</v>
      </c>
      <c r="L69" s="5">
        <v>48</v>
      </c>
    </row>
    <row r="70" spans="1:13" ht="12" customHeight="1" x14ac:dyDescent="0.2">
      <c r="A70" s="508"/>
      <c r="B70" s="398" t="s">
        <v>40</v>
      </c>
      <c r="C70" s="5">
        <v>4</v>
      </c>
      <c r="D70" s="5">
        <v>41</v>
      </c>
      <c r="E70" s="5">
        <v>28</v>
      </c>
      <c r="F70" s="5">
        <v>69</v>
      </c>
      <c r="G70" s="5">
        <v>4</v>
      </c>
      <c r="H70" s="5">
        <v>4</v>
      </c>
      <c r="I70" s="5">
        <v>45</v>
      </c>
      <c r="J70" s="5">
        <v>73</v>
      </c>
      <c r="K70" s="25">
        <v>0</v>
      </c>
      <c r="L70" s="5">
        <v>268</v>
      </c>
    </row>
    <row r="71" spans="1:13" ht="12" customHeight="1" x14ac:dyDescent="0.2">
      <c r="A71" s="507"/>
      <c r="B71" s="413" t="s">
        <v>41</v>
      </c>
      <c r="C71" s="4">
        <v>13</v>
      </c>
      <c r="D71" s="4">
        <v>35</v>
      </c>
      <c r="E71" s="4">
        <v>23</v>
      </c>
      <c r="F71" s="4">
        <v>74</v>
      </c>
      <c r="G71" s="4">
        <v>1</v>
      </c>
      <c r="H71" s="4">
        <v>2</v>
      </c>
      <c r="I71" s="4">
        <v>29</v>
      </c>
      <c r="J71" s="4">
        <v>130</v>
      </c>
      <c r="K71" s="101">
        <v>0</v>
      </c>
      <c r="L71" s="23">
        <v>307</v>
      </c>
    </row>
    <row r="72" spans="1:13" ht="12" customHeight="1" x14ac:dyDescent="0.2">
      <c r="A72" s="691">
        <v>2566</v>
      </c>
      <c r="B72" s="678" t="s">
        <v>229</v>
      </c>
      <c r="C72" s="690">
        <v>28</v>
      </c>
      <c r="D72" s="690">
        <v>191</v>
      </c>
      <c r="E72" s="690">
        <v>75</v>
      </c>
      <c r="F72" s="690">
        <v>214</v>
      </c>
      <c r="G72" s="690">
        <v>5</v>
      </c>
      <c r="H72" s="690">
        <v>29</v>
      </c>
      <c r="I72" s="690">
        <v>203</v>
      </c>
      <c r="J72" s="690">
        <v>370</v>
      </c>
      <c r="K72" s="300">
        <v>0</v>
      </c>
      <c r="L72" s="690">
        <v>1115</v>
      </c>
      <c r="M72" s="396"/>
    </row>
    <row r="73" spans="1:13" ht="12" customHeight="1" x14ac:dyDescent="0.2">
      <c r="A73" s="508"/>
      <c r="B73" s="398" t="s">
        <v>39</v>
      </c>
      <c r="C73" s="317">
        <v>1</v>
      </c>
      <c r="D73" s="317">
        <v>12</v>
      </c>
      <c r="E73" s="317">
        <v>0</v>
      </c>
      <c r="F73" s="317">
        <v>10</v>
      </c>
      <c r="G73" s="317">
        <v>2</v>
      </c>
      <c r="H73" s="317">
        <v>6</v>
      </c>
      <c r="I73" s="317">
        <v>24</v>
      </c>
      <c r="J73" s="317">
        <v>4</v>
      </c>
      <c r="K73" s="349">
        <v>0</v>
      </c>
      <c r="L73" s="5">
        <v>59</v>
      </c>
    </row>
    <row r="74" spans="1:13" ht="12" customHeight="1" x14ac:dyDescent="0.2">
      <c r="A74" s="508"/>
      <c r="B74" s="398" t="s">
        <v>40</v>
      </c>
      <c r="C74" s="5">
        <v>6</v>
      </c>
      <c r="D74" s="5">
        <v>99</v>
      </c>
      <c r="E74" s="5">
        <v>28</v>
      </c>
      <c r="F74" s="5">
        <v>94</v>
      </c>
      <c r="G74" s="5">
        <v>1</v>
      </c>
      <c r="H74" s="5">
        <v>10</v>
      </c>
      <c r="I74" s="5">
        <v>95</v>
      </c>
      <c r="J74" s="5">
        <v>55</v>
      </c>
      <c r="K74" s="25">
        <v>0</v>
      </c>
      <c r="L74" s="5">
        <v>388</v>
      </c>
    </row>
    <row r="75" spans="1:13" ht="12" customHeight="1" x14ac:dyDescent="0.2">
      <c r="A75" s="507"/>
      <c r="B75" s="413" t="s">
        <v>41</v>
      </c>
      <c r="C75" s="4">
        <v>21</v>
      </c>
      <c r="D75" s="4">
        <v>80</v>
      </c>
      <c r="E75" s="4">
        <v>47</v>
      </c>
      <c r="F75" s="4">
        <v>110</v>
      </c>
      <c r="G75" s="4">
        <v>2</v>
      </c>
      <c r="H75" s="4">
        <v>13</v>
      </c>
      <c r="I75" s="4">
        <v>84</v>
      </c>
      <c r="J75" s="4">
        <v>311</v>
      </c>
      <c r="K75" s="101">
        <v>0</v>
      </c>
      <c r="L75" s="23">
        <v>668</v>
      </c>
    </row>
    <row r="77" spans="1:13" x14ac:dyDescent="0.2">
      <c r="A77" s="382" t="s">
        <v>176</v>
      </c>
    </row>
    <row r="78" spans="1:13" x14ac:dyDescent="0.2">
      <c r="A78" s="382" t="s">
        <v>196</v>
      </c>
    </row>
  </sheetData>
  <pageMargins left="0.11811023622047245" right="0.11811023622047245" top="0.70866141732283472" bottom="0.23622047244094491" header="0.31496062992125984" footer="0.23622047244094491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90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14.625" style="425" customWidth="1"/>
    <col min="2" max="2" width="20.625" style="385" customWidth="1"/>
    <col min="3" max="3" width="12" style="385" customWidth="1"/>
    <col min="4" max="4" width="15.875" style="385" customWidth="1"/>
    <col min="5" max="5" width="12" style="385" customWidth="1"/>
    <col min="6" max="6" width="18.125" style="385" customWidth="1"/>
    <col min="7" max="7" width="12.375" style="385" customWidth="1"/>
    <col min="8" max="8" width="13.375" style="385" customWidth="1"/>
    <col min="9" max="9" width="16.75" style="385" customWidth="1"/>
    <col min="10" max="10" width="15.125" style="385" customWidth="1"/>
    <col min="11" max="12" width="12" style="385" customWidth="1"/>
  </cols>
  <sheetData>
    <row r="1" spans="1:13" s="544" customFormat="1" ht="12" customHeight="1" x14ac:dyDescent="0.35">
      <c r="A1" s="405" t="s">
        <v>420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</row>
    <row r="2" spans="1:13" s="412" customFormat="1" ht="12" customHeight="1" x14ac:dyDescent="0.2">
      <c r="A2" s="382"/>
      <c r="B2" s="405"/>
      <c r="C2" s="385"/>
      <c r="D2" s="385"/>
      <c r="E2" s="385"/>
      <c r="F2" s="385"/>
      <c r="G2" s="385"/>
      <c r="H2" s="385"/>
      <c r="I2" s="385"/>
      <c r="J2" s="385"/>
      <c r="K2" s="385"/>
      <c r="L2" s="384" t="s">
        <v>186</v>
      </c>
    </row>
    <row r="3" spans="1:13" s="412" customFormat="1" ht="15" customHeight="1" x14ac:dyDescent="0.2">
      <c r="A3" s="671" t="s">
        <v>275</v>
      </c>
      <c r="B3" s="408" t="s">
        <v>0</v>
      </c>
      <c r="C3" s="414" t="s">
        <v>158</v>
      </c>
      <c r="D3" s="414" t="s">
        <v>159</v>
      </c>
      <c r="E3" s="414" t="s">
        <v>226</v>
      </c>
      <c r="F3" s="414" t="s">
        <v>197</v>
      </c>
      <c r="G3" s="414" t="s">
        <v>198</v>
      </c>
      <c r="H3" s="414" t="s">
        <v>199</v>
      </c>
      <c r="I3" s="414" t="s">
        <v>200</v>
      </c>
      <c r="J3" s="414" t="s">
        <v>201</v>
      </c>
      <c r="K3" s="414" t="s">
        <v>202</v>
      </c>
      <c r="L3" s="414" t="s">
        <v>4</v>
      </c>
    </row>
    <row r="4" spans="1:13" s="412" customFormat="1" ht="12" customHeight="1" x14ac:dyDescent="0.2">
      <c r="A4" s="408">
        <v>2549</v>
      </c>
      <c r="B4" s="419" t="s">
        <v>229</v>
      </c>
      <c r="C4" s="65">
        <v>23.8</v>
      </c>
      <c r="D4" s="580">
        <v>12</v>
      </c>
      <c r="E4" s="580">
        <v>4.2</v>
      </c>
      <c r="F4" s="580">
        <v>6.1</v>
      </c>
      <c r="G4" s="580">
        <v>0.2</v>
      </c>
      <c r="H4" s="580">
        <v>1</v>
      </c>
      <c r="I4" s="580">
        <v>18.8</v>
      </c>
      <c r="J4" s="580">
        <v>4.3</v>
      </c>
      <c r="K4" s="580">
        <v>29.7</v>
      </c>
      <c r="L4" s="580">
        <v>100</v>
      </c>
      <c r="M4" s="672"/>
    </row>
    <row r="5" spans="1:13" s="412" customFormat="1" ht="12" customHeight="1" x14ac:dyDescent="0.2">
      <c r="A5" s="428"/>
      <c r="B5" s="398" t="s">
        <v>39</v>
      </c>
      <c r="C5" s="583">
        <v>47.6</v>
      </c>
      <c r="D5" s="583">
        <v>10.3</v>
      </c>
      <c r="E5" s="583">
        <v>0.9</v>
      </c>
      <c r="F5" s="583">
        <v>3.2</v>
      </c>
      <c r="G5" s="583">
        <v>0.1</v>
      </c>
      <c r="H5" s="583">
        <v>1.2</v>
      </c>
      <c r="I5" s="583">
        <v>24.8</v>
      </c>
      <c r="J5" s="583">
        <v>2.2000000000000002</v>
      </c>
      <c r="K5" s="583">
        <v>9.8000000000000007</v>
      </c>
      <c r="L5" s="583">
        <v>100</v>
      </c>
      <c r="M5" s="672"/>
    </row>
    <row r="6" spans="1:13" s="412" customFormat="1" ht="12" customHeight="1" x14ac:dyDescent="0.2">
      <c r="A6" s="428"/>
      <c r="B6" s="398" t="s">
        <v>40</v>
      </c>
      <c r="C6" s="583">
        <v>15.8</v>
      </c>
      <c r="D6" s="583">
        <v>13.3</v>
      </c>
      <c r="E6" s="583">
        <v>5.0999999999999996</v>
      </c>
      <c r="F6" s="583">
        <v>7.3</v>
      </c>
      <c r="G6" s="583">
        <v>0.2</v>
      </c>
      <c r="H6" s="583">
        <v>0.9</v>
      </c>
      <c r="I6" s="583">
        <v>17.600000000000001</v>
      </c>
      <c r="J6" s="583">
        <v>4.3</v>
      </c>
      <c r="K6" s="583">
        <v>35.299999999999997</v>
      </c>
      <c r="L6" s="583">
        <v>100</v>
      </c>
      <c r="M6" s="672"/>
    </row>
    <row r="7" spans="1:13" s="412" customFormat="1" ht="12" customHeight="1" x14ac:dyDescent="0.2">
      <c r="A7" s="432"/>
      <c r="B7" s="573" t="s">
        <v>41</v>
      </c>
      <c r="C7" s="673">
        <v>8.6</v>
      </c>
      <c r="D7" s="673">
        <v>11.5</v>
      </c>
      <c r="E7" s="673">
        <v>6.8</v>
      </c>
      <c r="F7" s="673">
        <v>7.2</v>
      </c>
      <c r="G7" s="673">
        <v>0.3</v>
      </c>
      <c r="H7" s="673">
        <v>0.7</v>
      </c>
      <c r="I7" s="673">
        <v>12.9</v>
      </c>
      <c r="J7" s="673">
        <v>7.3</v>
      </c>
      <c r="K7" s="673">
        <v>44.7</v>
      </c>
      <c r="L7" s="673">
        <v>100</v>
      </c>
      <c r="M7" s="672"/>
    </row>
    <row r="8" spans="1:13" s="412" customFormat="1" ht="12" customHeight="1" x14ac:dyDescent="0.2">
      <c r="A8" s="408">
        <v>2550</v>
      </c>
      <c r="B8" s="674" t="s">
        <v>229</v>
      </c>
      <c r="C8" s="675">
        <v>30.9</v>
      </c>
      <c r="D8" s="675">
        <v>10.8</v>
      </c>
      <c r="E8" s="675">
        <v>4.4000000000000004</v>
      </c>
      <c r="F8" s="675">
        <v>6.6</v>
      </c>
      <c r="G8" s="675">
        <v>0.2</v>
      </c>
      <c r="H8" s="675">
        <v>0.9</v>
      </c>
      <c r="I8" s="675">
        <v>14.5</v>
      </c>
      <c r="J8" s="675">
        <v>4.5999999999999996</v>
      </c>
      <c r="K8" s="675">
        <v>27.2</v>
      </c>
      <c r="L8" s="675">
        <v>100</v>
      </c>
      <c r="M8" s="672"/>
    </row>
    <row r="9" spans="1:13" s="412" customFormat="1" ht="12" customHeight="1" x14ac:dyDescent="0.2">
      <c r="A9" s="428"/>
      <c r="B9" s="398" t="s">
        <v>39</v>
      </c>
      <c r="C9" s="583">
        <v>56.8</v>
      </c>
      <c r="D9" s="583">
        <v>8.6</v>
      </c>
      <c r="E9" s="583">
        <v>0.8</v>
      </c>
      <c r="F9" s="583">
        <v>2.6</v>
      </c>
      <c r="G9" s="583">
        <v>0.2</v>
      </c>
      <c r="H9" s="583">
        <v>1.3</v>
      </c>
      <c r="I9" s="583">
        <v>19</v>
      </c>
      <c r="J9" s="583">
        <v>2</v>
      </c>
      <c r="K9" s="583">
        <v>8.6999999999999993</v>
      </c>
      <c r="L9" s="583">
        <v>100</v>
      </c>
      <c r="M9" s="672"/>
    </row>
    <row r="10" spans="1:13" s="412" customFormat="1" ht="12" customHeight="1" x14ac:dyDescent="0.2">
      <c r="A10" s="428"/>
      <c r="B10" s="398" t="s">
        <v>40</v>
      </c>
      <c r="C10" s="583">
        <v>20.6</v>
      </c>
      <c r="D10" s="583">
        <v>12.7</v>
      </c>
      <c r="E10" s="583">
        <v>5.5</v>
      </c>
      <c r="F10" s="583">
        <v>8.8000000000000007</v>
      </c>
      <c r="G10" s="583">
        <v>0.3</v>
      </c>
      <c r="H10" s="583">
        <v>0.8</v>
      </c>
      <c r="I10" s="583">
        <v>13.1</v>
      </c>
      <c r="J10" s="583">
        <v>4.9000000000000004</v>
      </c>
      <c r="K10" s="583">
        <v>33.1</v>
      </c>
      <c r="L10" s="583">
        <v>100</v>
      </c>
      <c r="M10" s="672"/>
    </row>
    <row r="11" spans="1:13" s="412" customFormat="1" ht="12" customHeight="1" x14ac:dyDescent="0.2">
      <c r="A11" s="432"/>
      <c r="B11" s="417" t="s">
        <v>41</v>
      </c>
      <c r="C11" s="676">
        <v>12.5</v>
      </c>
      <c r="D11" s="676">
        <v>9.8000000000000007</v>
      </c>
      <c r="E11" s="676">
        <v>7.7</v>
      </c>
      <c r="F11" s="676">
        <v>7.7</v>
      </c>
      <c r="G11" s="676">
        <v>0.2</v>
      </c>
      <c r="H11" s="676">
        <v>0.5</v>
      </c>
      <c r="I11" s="676">
        <v>10.199999999999999</v>
      </c>
      <c r="J11" s="676">
        <v>8.1</v>
      </c>
      <c r="K11" s="676">
        <v>43.2</v>
      </c>
      <c r="L11" s="676">
        <v>100</v>
      </c>
      <c r="M11" s="672"/>
    </row>
    <row r="12" spans="1:13" s="412" customFormat="1" ht="12" customHeight="1" x14ac:dyDescent="0.2">
      <c r="A12" s="677">
        <v>2551</v>
      </c>
      <c r="B12" s="678" t="s">
        <v>229</v>
      </c>
      <c r="C12" s="679">
        <v>38.5</v>
      </c>
      <c r="D12" s="679">
        <v>11</v>
      </c>
      <c r="E12" s="679">
        <v>4.7</v>
      </c>
      <c r="F12" s="679">
        <v>6.4</v>
      </c>
      <c r="G12" s="679">
        <v>0.3</v>
      </c>
      <c r="H12" s="679">
        <v>0.9</v>
      </c>
      <c r="I12" s="679">
        <v>12.7</v>
      </c>
      <c r="J12" s="679">
        <v>4.3</v>
      </c>
      <c r="K12" s="679">
        <v>21.4</v>
      </c>
      <c r="L12" s="679">
        <v>100</v>
      </c>
      <c r="M12" s="672"/>
    </row>
    <row r="13" spans="1:13" s="412" customFormat="1" ht="12" customHeight="1" x14ac:dyDescent="0.2">
      <c r="A13" s="428"/>
      <c r="B13" s="398" t="s">
        <v>39</v>
      </c>
      <c r="C13" s="583">
        <v>67.3</v>
      </c>
      <c r="D13" s="583">
        <v>7</v>
      </c>
      <c r="E13" s="583">
        <v>0.6</v>
      </c>
      <c r="F13" s="583">
        <v>2.1</v>
      </c>
      <c r="G13" s="583">
        <v>0.2</v>
      </c>
      <c r="H13" s="583">
        <v>0.9</v>
      </c>
      <c r="I13" s="583">
        <v>14</v>
      </c>
      <c r="J13" s="583">
        <v>1.4</v>
      </c>
      <c r="K13" s="583">
        <v>6.5</v>
      </c>
      <c r="L13" s="583">
        <v>100</v>
      </c>
      <c r="M13" s="672"/>
    </row>
    <row r="14" spans="1:13" s="412" customFormat="1" ht="12" customHeight="1" x14ac:dyDescent="0.2">
      <c r="A14" s="428"/>
      <c r="B14" s="398" t="s">
        <v>40</v>
      </c>
      <c r="C14" s="583">
        <v>24</v>
      </c>
      <c r="D14" s="583">
        <v>14.2</v>
      </c>
      <c r="E14" s="583">
        <v>6.1</v>
      </c>
      <c r="F14" s="583">
        <v>8.9</v>
      </c>
      <c r="G14" s="583">
        <v>0.3</v>
      </c>
      <c r="H14" s="583">
        <v>0.9</v>
      </c>
      <c r="I14" s="583">
        <v>12.6</v>
      </c>
      <c r="J14" s="583">
        <v>4.9000000000000004</v>
      </c>
      <c r="K14" s="583">
        <v>28.2</v>
      </c>
      <c r="L14" s="583">
        <v>100</v>
      </c>
      <c r="M14" s="672"/>
    </row>
    <row r="15" spans="1:13" s="412" customFormat="1" ht="12" customHeight="1" x14ac:dyDescent="0.2">
      <c r="A15" s="432"/>
      <c r="B15" s="573" t="s">
        <v>41</v>
      </c>
      <c r="C15" s="673">
        <v>15.1</v>
      </c>
      <c r="D15" s="673">
        <v>11.3</v>
      </c>
      <c r="E15" s="673">
        <v>9.6</v>
      </c>
      <c r="F15" s="673">
        <v>8.6999999999999993</v>
      </c>
      <c r="G15" s="673">
        <v>0.6</v>
      </c>
      <c r="H15" s="673">
        <v>0.8</v>
      </c>
      <c r="I15" s="673">
        <v>10</v>
      </c>
      <c r="J15" s="673">
        <v>8.4</v>
      </c>
      <c r="K15" s="673">
        <v>35.5</v>
      </c>
      <c r="L15" s="673">
        <v>100</v>
      </c>
      <c r="M15" s="672"/>
    </row>
    <row r="16" spans="1:13" s="412" customFormat="1" ht="12" customHeight="1" x14ac:dyDescent="0.2">
      <c r="A16" s="680">
        <v>2552</v>
      </c>
      <c r="B16" s="674" t="s">
        <v>229</v>
      </c>
      <c r="C16" s="675">
        <v>35.1</v>
      </c>
      <c r="D16" s="675">
        <v>12.1</v>
      </c>
      <c r="E16" s="675">
        <v>4.8</v>
      </c>
      <c r="F16" s="675">
        <v>6.4</v>
      </c>
      <c r="G16" s="675">
        <v>0.2</v>
      </c>
      <c r="H16" s="675">
        <v>0.8</v>
      </c>
      <c r="I16" s="675">
        <v>12.8</v>
      </c>
      <c r="J16" s="675">
        <v>4.5999999999999996</v>
      </c>
      <c r="K16" s="675">
        <v>23.2</v>
      </c>
      <c r="L16" s="675">
        <v>100</v>
      </c>
      <c r="M16" s="672"/>
    </row>
    <row r="17" spans="1:13" s="412" customFormat="1" ht="12" customHeight="1" x14ac:dyDescent="0.2">
      <c r="A17" s="428"/>
      <c r="B17" s="398" t="s">
        <v>39</v>
      </c>
      <c r="C17" s="583">
        <v>62.6</v>
      </c>
      <c r="D17" s="583">
        <v>6.8</v>
      </c>
      <c r="E17" s="583">
        <v>0.7</v>
      </c>
      <c r="F17" s="583">
        <v>2.2000000000000002</v>
      </c>
      <c r="G17" s="583">
        <v>0.1</v>
      </c>
      <c r="H17" s="583">
        <v>1</v>
      </c>
      <c r="I17" s="583">
        <v>17</v>
      </c>
      <c r="J17" s="583">
        <v>2</v>
      </c>
      <c r="K17" s="583">
        <v>7.7</v>
      </c>
      <c r="L17" s="583">
        <v>100</v>
      </c>
      <c r="M17" s="672"/>
    </row>
    <row r="18" spans="1:13" s="412" customFormat="1" ht="12" customHeight="1" x14ac:dyDescent="0.2">
      <c r="A18" s="428"/>
      <c r="B18" s="398" t="s">
        <v>40</v>
      </c>
      <c r="C18" s="583">
        <v>22.7</v>
      </c>
      <c r="D18" s="583">
        <v>15.7</v>
      </c>
      <c r="E18" s="583">
        <v>6.3</v>
      </c>
      <c r="F18" s="583">
        <v>8.5</v>
      </c>
      <c r="G18" s="583">
        <v>0.3</v>
      </c>
      <c r="H18" s="583">
        <v>0.8</v>
      </c>
      <c r="I18" s="583">
        <v>11.4</v>
      </c>
      <c r="J18" s="583">
        <v>5.0999999999999996</v>
      </c>
      <c r="K18" s="583">
        <v>29.3</v>
      </c>
      <c r="L18" s="583">
        <v>100</v>
      </c>
      <c r="M18" s="672"/>
    </row>
    <row r="19" spans="1:13" s="412" customFormat="1" ht="12" customHeight="1" x14ac:dyDescent="0.2">
      <c r="A19" s="432"/>
      <c r="B19" s="417" t="s">
        <v>41</v>
      </c>
      <c r="C19" s="676">
        <v>15.2</v>
      </c>
      <c r="D19" s="676">
        <v>12.6</v>
      </c>
      <c r="E19" s="676">
        <v>8.9</v>
      </c>
      <c r="F19" s="676">
        <v>9</v>
      </c>
      <c r="G19" s="676">
        <v>0.2</v>
      </c>
      <c r="H19" s="676">
        <v>0.6</v>
      </c>
      <c r="I19" s="676">
        <v>8.4</v>
      </c>
      <c r="J19" s="676">
        <v>8.3000000000000007</v>
      </c>
      <c r="K19" s="676">
        <v>36.799999999999997</v>
      </c>
      <c r="L19" s="676">
        <v>100</v>
      </c>
      <c r="M19" s="672"/>
    </row>
    <row r="20" spans="1:13" s="412" customFormat="1" ht="12" customHeight="1" x14ac:dyDescent="0.2">
      <c r="A20" s="677">
        <v>2553</v>
      </c>
      <c r="B20" s="678" t="s">
        <v>229</v>
      </c>
      <c r="C20" s="679">
        <v>4</v>
      </c>
      <c r="D20" s="679">
        <v>10.3</v>
      </c>
      <c r="E20" s="679">
        <v>5.4</v>
      </c>
      <c r="F20" s="679">
        <v>12.7</v>
      </c>
      <c r="G20" s="679">
        <v>0.2</v>
      </c>
      <c r="H20" s="679">
        <v>0.9</v>
      </c>
      <c r="I20" s="679">
        <v>14.8</v>
      </c>
      <c r="J20" s="679">
        <v>5.9</v>
      </c>
      <c r="K20" s="679">
        <v>45.9</v>
      </c>
      <c r="L20" s="679">
        <v>100</v>
      </c>
      <c r="M20" s="672"/>
    </row>
    <row r="21" spans="1:13" s="412" customFormat="1" ht="12" customHeight="1" x14ac:dyDescent="0.2">
      <c r="A21" s="428"/>
      <c r="B21" s="398" t="s">
        <v>39</v>
      </c>
      <c r="C21" s="583">
        <v>2.9</v>
      </c>
      <c r="D21" s="583">
        <v>6.6</v>
      </c>
      <c r="E21" s="583">
        <v>1.5</v>
      </c>
      <c r="F21" s="583">
        <v>7.3</v>
      </c>
      <c r="G21" s="583">
        <v>0.2</v>
      </c>
      <c r="H21" s="583">
        <v>1.5</v>
      </c>
      <c r="I21" s="583">
        <v>40.9</v>
      </c>
      <c r="J21" s="583">
        <v>3.1</v>
      </c>
      <c r="K21" s="583">
        <v>36.200000000000003</v>
      </c>
      <c r="L21" s="583">
        <v>100</v>
      </c>
      <c r="M21" s="672"/>
    </row>
    <row r="22" spans="1:13" s="412" customFormat="1" ht="12" customHeight="1" x14ac:dyDescent="0.2">
      <c r="A22" s="428"/>
      <c r="B22" s="398" t="s">
        <v>40</v>
      </c>
      <c r="C22" s="583">
        <v>4.8</v>
      </c>
      <c r="D22" s="583">
        <v>12.4</v>
      </c>
      <c r="E22" s="583">
        <v>5.7</v>
      </c>
      <c r="F22" s="583">
        <v>13.8</v>
      </c>
      <c r="G22" s="583">
        <v>0.2</v>
      </c>
      <c r="H22" s="583">
        <v>0.8</v>
      </c>
      <c r="I22" s="583">
        <v>10.7</v>
      </c>
      <c r="J22" s="583">
        <v>4.9000000000000004</v>
      </c>
      <c r="K22" s="583">
        <v>46.8</v>
      </c>
      <c r="L22" s="583">
        <v>100</v>
      </c>
      <c r="M22" s="672"/>
    </row>
    <row r="23" spans="1:13" s="412" customFormat="1" ht="12" customHeight="1" x14ac:dyDescent="0.2">
      <c r="A23" s="432"/>
      <c r="B23" s="573" t="s">
        <v>41</v>
      </c>
      <c r="C23" s="673">
        <v>3.2</v>
      </c>
      <c r="D23" s="673">
        <v>8.6</v>
      </c>
      <c r="E23" s="673">
        <v>7.2</v>
      </c>
      <c r="F23" s="673">
        <v>13.9</v>
      </c>
      <c r="G23" s="673">
        <v>0.2</v>
      </c>
      <c r="H23" s="673">
        <v>0.9</v>
      </c>
      <c r="I23" s="673">
        <v>6</v>
      </c>
      <c r="J23" s="673">
        <v>9.6</v>
      </c>
      <c r="K23" s="673">
        <v>50.4</v>
      </c>
      <c r="L23" s="673">
        <v>100</v>
      </c>
      <c r="M23" s="672"/>
    </row>
    <row r="24" spans="1:13" s="412" customFormat="1" ht="12" customHeight="1" x14ac:dyDescent="0.2">
      <c r="A24" s="680">
        <v>2554</v>
      </c>
      <c r="B24" s="674" t="s">
        <v>229</v>
      </c>
      <c r="C24" s="675">
        <v>5.5</v>
      </c>
      <c r="D24" s="675">
        <v>11.1</v>
      </c>
      <c r="E24" s="675">
        <v>6.7</v>
      </c>
      <c r="F24" s="675">
        <v>15</v>
      </c>
      <c r="G24" s="675">
        <v>0.2</v>
      </c>
      <c r="H24" s="675">
        <v>2</v>
      </c>
      <c r="I24" s="675">
        <v>15.9</v>
      </c>
      <c r="J24" s="675">
        <v>7</v>
      </c>
      <c r="K24" s="675">
        <v>36.6</v>
      </c>
      <c r="L24" s="675">
        <v>100</v>
      </c>
      <c r="M24" s="672"/>
    </row>
    <row r="25" spans="1:13" s="412" customFormat="1" ht="12" customHeight="1" x14ac:dyDescent="0.2">
      <c r="A25" s="428"/>
      <c r="B25" s="398" t="s">
        <v>39</v>
      </c>
      <c r="C25" s="583">
        <v>3.8</v>
      </c>
      <c r="D25" s="583">
        <v>10</v>
      </c>
      <c r="E25" s="583">
        <v>1.9</v>
      </c>
      <c r="F25" s="583">
        <v>6.9</v>
      </c>
      <c r="G25" s="583">
        <v>0.1</v>
      </c>
      <c r="H25" s="583">
        <v>2.4</v>
      </c>
      <c r="I25" s="583">
        <v>48.1</v>
      </c>
      <c r="J25" s="583">
        <v>5.4</v>
      </c>
      <c r="K25" s="583">
        <v>21.4</v>
      </c>
      <c r="L25" s="583">
        <v>100</v>
      </c>
      <c r="M25" s="672"/>
    </row>
    <row r="26" spans="1:13" s="412" customFormat="1" ht="12" customHeight="1" x14ac:dyDescent="0.2">
      <c r="A26" s="428"/>
      <c r="B26" s="398" t="s">
        <v>40</v>
      </c>
      <c r="C26" s="583">
        <v>6.1</v>
      </c>
      <c r="D26" s="583">
        <v>12.1</v>
      </c>
      <c r="E26" s="583">
        <v>6.9</v>
      </c>
      <c r="F26" s="583">
        <v>17.5</v>
      </c>
      <c r="G26" s="583">
        <v>0.2</v>
      </c>
      <c r="H26" s="583">
        <v>1.9</v>
      </c>
      <c r="I26" s="583">
        <v>12.7</v>
      </c>
      <c r="J26" s="583">
        <v>5.9</v>
      </c>
      <c r="K26" s="583">
        <v>36.700000000000003</v>
      </c>
      <c r="L26" s="583">
        <v>100</v>
      </c>
      <c r="M26" s="672"/>
    </row>
    <row r="27" spans="1:13" s="412" customFormat="1" ht="12" customHeight="1" x14ac:dyDescent="0.2">
      <c r="A27" s="432"/>
      <c r="B27" s="417" t="s">
        <v>41</v>
      </c>
      <c r="C27" s="676">
        <v>5</v>
      </c>
      <c r="D27" s="676">
        <v>9.8000000000000007</v>
      </c>
      <c r="E27" s="676">
        <v>8.3000000000000007</v>
      </c>
      <c r="F27" s="676">
        <v>14.2</v>
      </c>
      <c r="G27" s="676">
        <v>0.2</v>
      </c>
      <c r="H27" s="676">
        <v>2</v>
      </c>
      <c r="I27" s="676">
        <v>8.1999999999999993</v>
      </c>
      <c r="J27" s="676">
        <v>9.8000000000000007</v>
      </c>
      <c r="K27" s="676">
        <v>42.6</v>
      </c>
      <c r="L27" s="676">
        <v>100</v>
      </c>
      <c r="M27" s="672"/>
    </row>
    <row r="28" spans="1:13" s="412" customFormat="1" ht="12" customHeight="1" x14ac:dyDescent="0.2">
      <c r="A28" s="680">
        <v>2555</v>
      </c>
      <c r="B28" s="678" t="s">
        <v>229</v>
      </c>
      <c r="C28" s="679">
        <v>4.5</v>
      </c>
      <c r="D28" s="679">
        <v>11.6</v>
      </c>
      <c r="E28" s="679">
        <v>6.5</v>
      </c>
      <c r="F28" s="679">
        <v>15.8</v>
      </c>
      <c r="G28" s="679">
        <v>0.6</v>
      </c>
      <c r="H28" s="679">
        <v>3.6</v>
      </c>
      <c r="I28" s="679">
        <v>15.5</v>
      </c>
      <c r="J28" s="679">
        <v>7.2</v>
      </c>
      <c r="K28" s="679">
        <v>34.799999999999997</v>
      </c>
      <c r="L28" s="679">
        <v>100</v>
      </c>
      <c r="M28" s="672"/>
    </row>
    <row r="29" spans="1:13" s="412" customFormat="1" ht="12" customHeight="1" x14ac:dyDescent="0.2">
      <c r="A29" s="428"/>
      <c r="B29" s="398" t="s">
        <v>39</v>
      </c>
      <c r="C29" s="583">
        <v>3.1</v>
      </c>
      <c r="D29" s="583">
        <v>9.4</v>
      </c>
      <c r="E29" s="583">
        <v>2.7</v>
      </c>
      <c r="F29" s="583">
        <v>6.4</v>
      </c>
      <c r="G29" s="583">
        <v>0.1</v>
      </c>
      <c r="H29" s="583">
        <v>3.7</v>
      </c>
      <c r="I29" s="583">
        <v>46.9</v>
      </c>
      <c r="J29" s="583">
        <v>5.5</v>
      </c>
      <c r="K29" s="583">
        <v>22.3</v>
      </c>
      <c r="L29" s="583">
        <v>100</v>
      </c>
      <c r="M29" s="672"/>
    </row>
    <row r="30" spans="1:13" s="412" customFormat="1" ht="12" customHeight="1" x14ac:dyDescent="0.2">
      <c r="A30" s="428"/>
      <c r="B30" s="398" t="s">
        <v>40</v>
      </c>
      <c r="C30" s="583">
        <v>5.4</v>
      </c>
      <c r="D30" s="583">
        <v>12.3</v>
      </c>
      <c r="E30" s="583">
        <v>6.2</v>
      </c>
      <c r="F30" s="583">
        <v>17.8</v>
      </c>
      <c r="G30" s="583">
        <v>0.7</v>
      </c>
      <c r="H30" s="583">
        <v>3.6</v>
      </c>
      <c r="I30" s="583">
        <v>11.6</v>
      </c>
      <c r="J30" s="583">
        <v>6.2</v>
      </c>
      <c r="K30" s="583">
        <v>36.4</v>
      </c>
      <c r="L30" s="583">
        <v>100</v>
      </c>
      <c r="M30" s="672"/>
    </row>
    <row r="31" spans="1:13" s="412" customFormat="1" ht="12" customHeight="1" x14ac:dyDescent="0.2">
      <c r="A31" s="428"/>
      <c r="B31" s="573" t="s">
        <v>41</v>
      </c>
      <c r="C31" s="673">
        <v>3.6</v>
      </c>
      <c r="D31" s="673">
        <v>11.3</v>
      </c>
      <c r="E31" s="673">
        <v>8.6</v>
      </c>
      <c r="F31" s="673">
        <v>16.600000000000001</v>
      </c>
      <c r="G31" s="673">
        <v>0.6</v>
      </c>
      <c r="H31" s="673">
        <v>3.6</v>
      </c>
      <c r="I31" s="673">
        <v>8.5</v>
      </c>
      <c r="J31" s="673">
        <v>9.5</v>
      </c>
      <c r="K31" s="673">
        <v>37.700000000000003</v>
      </c>
      <c r="L31" s="673">
        <v>100</v>
      </c>
      <c r="M31" s="672"/>
    </row>
    <row r="32" spans="1:13" s="412" customFormat="1" ht="12" customHeight="1" x14ac:dyDescent="0.2">
      <c r="A32" s="680">
        <v>2556</v>
      </c>
      <c r="B32" s="674" t="s">
        <v>229</v>
      </c>
      <c r="C32" s="675">
        <v>5.2</v>
      </c>
      <c r="D32" s="675">
        <v>17.399999999999999</v>
      </c>
      <c r="E32" s="675">
        <v>12.3</v>
      </c>
      <c r="F32" s="675">
        <v>17.399999999999999</v>
      </c>
      <c r="G32" s="675">
        <v>0.3</v>
      </c>
      <c r="H32" s="675">
        <v>1.7</v>
      </c>
      <c r="I32" s="675">
        <v>33.200000000000003</v>
      </c>
      <c r="J32" s="675">
        <v>12.6</v>
      </c>
      <c r="K32" s="102">
        <v>0</v>
      </c>
      <c r="L32" s="675">
        <v>100</v>
      </c>
      <c r="M32" s="672"/>
    </row>
    <row r="33" spans="1:13" s="412" customFormat="1" ht="12" customHeight="1" x14ac:dyDescent="0.2">
      <c r="A33" s="428"/>
      <c r="B33" s="398" t="s">
        <v>39</v>
      </c>
      <c r="C33" s="583">
        <v>1.9</v>
      </c>
      <c r="D33" s="583">
        <v>8.6</v>
      </c>
      <c r="E33" s="583">
        <v>2.4</v>
      </c>
      <c r="F33" s="583">
        <v>5.3</v>
      </c>
      <c r="G33" s="583">
        <v>0.2</v>
      </c>
      <c r="H33" s="583">
        <v>2</v>
      </c>
      <c r="I33" s="583">
        <v>74.7</v>
      </c>
      <c r="J33" s="583">
        <v>4.9000000000000004</v>
      </c>
      <c r="K33" s="25">
        <v>0</v>
      </c>
      <c r="L33" s="583">
        <v>100</v>
      </c>
      <c r="M33" s="672"/>
    </row>
    <row r="34" spans="1:13" s="412" customFormat="1" ht="12" customHeight="1" x14ac:dyDescent="0.2">
      <c r="A34" s="428"/>
      <c r="B34" s="398" t="s">
        <v>40</v>
      </c>
      <c r="C34" s="583">
        <v>6.4</v>
      </c>
      <c r="D34" s="583">
        <v>19.399999999999999</v>
      </c>
      <c r="E34" s="583">
        <v>14</v>
      </c>
      <c r="F34" s="583">
        <v>21.5</v>
      </c>
      <c r="G34" s="583">
        <v>0.1</v>
      </c>
      <c r="H34" s="583">
        <v>1.8</v>
      </c>
      <c r="I34" s="583">
        <v>24.5</v>
      </c>
      <c r="J34" s="583">
        <v>12.3</v>
      </c>
      <c r="K34" s="25">
        <v>0</v>
      </c>
      <c r="L34" s="583">
        <v>100</v>
      </c>
      <c r="M34" s="672"/>
    </row>
    <row r="35" spans="1:13" s="412" customFormat="1" ht="12" customHeight="1" x14ac:dyDescent="0.2">
      <c r="A35" s="432"/>
      <c r="B35" s="417" t="s">
        <v>41</v>
      </c>
      <c r="C35" s="676">
        <v>5.7</v>
      </c>
      <c r="D35" s="676">
        <v>20.3</v>
      </c>
      <c r="E35" s="676">
        <v>16.5</v>
      </c>
      <c r="F35" s="676">
        <v>19.5</v>
      </c>
      <c r="G35" s="676">
        <v>0.5</v>
      </c>
      <c r="H35" s="676">
        <v>1.3</v>
      </c>
      <c r="I35" s="676">
        <v>17.8</v>
      </c>
      <c r="J35" s="676">
        <v>18.5</v>
      </c>
      <c r="K35" s="26">
        <v>0</v>
      </c>
      <c r="L35" s="676">
        <v>100</v>
      </c>
      <c r="M35" s="672"/>
    </row>
    <row r="36" spans="1:13" s="412" customFormat="1" ht="12" customHeight="1" x14ac:dyDescent="0.2">
      <c r="A36" s="677">
        <v>2557</v>
      </c>
      <c r="B36" s="678" t="s">
        <v>229</v>
      </c>
      <c r="C36" s="103">
        <v>3.9</v>
      </c>
      <c r="D36" s="103">
        <v>19.2</v>
      </c>
      <c r="E36" s="103">
        <v>12.2</v>
      </c>
      <c r="F36" s="103">
        <v>22.5</v>
      </c>
      <c r="G36" s="103">
        <v>0.2</v>
      </c>
      <c r="H36" s="103">
        <v>1.5</v>
      </c>
      <c r="I36" s="103">
        <v>27.4</v>
      </c>
      <c r="J36" s="103">
        <v>13.1</v>
      </c>
      <c r="K36" s="103">
        <v>0</v>
      </c>
      <c r="L36" s="681">
        <v>100</v>
      </c>
      <c r="M36" s="672"/>
    </row>
    <row r="37" spans="1:13" s="412" customFormat="1" ht="12" customHeight="1" x14ac:dyDescent="0.2">
      <c r="A37" s="428"/>
      <c r="B37" s="398" t="s">
        <v>39</v>
      </c>
      <c r="C37" s="104">
        <v>2.8</v>
      </c>
      <c r="D37" s="104">
        <v>9.6999999999999993</v>
      </c>
      <c r="E37" s="104">
        <v>2.6</v>
      </c>
      <c r="F37" s="104">
        <v>8.3000000000000007</v>
      </c>
      <c r="G37" s="104">
        <v>0.2</v>
      </c>
      <c r="H37" s="104">
        <v>1.9</v>
      </c>
      <c r="I37" s="104">
        <v>71.099999999999994</v>
      </c>
      <c r="J37" s="104">
        <v>3.4</v>
      </c>
      <c r="K37" s="104">
        <v>0</v>
      </c>
      <c r="L37" s="583">
        <v>100</v>
      </c>
      <c r="M37" s="672"/>
    </row>
    <row r="38" spans="1:13" s="412" customFormat="1" ht="12" customHeight="1" x14ac:dyDescent="0.2">
      <c r="A38" s="428"/>
      <c r="B38" s="398" t="s">
        <v>40</v>
      </c>
      <c r="C38" s="104">
        <v>5.2</v>
      </c>
      <c r="D38" s="104">
        <v>23.5</v>
      </c>
      <c r="E38" s="104">
        <v>13.7</v>
      </c>
      <c r="F38" s="104">
        <v>25.6</v>
      </c>
      <c r="G38" s="104">
        <v>0.2</v>
      </c>
      <c r="H38" s="104">
        <v>1.5</v>
      </c>
      <c r="I38" s="104">
        <v>18.899999999999999</v>
      </c>
      <c r="J38" s="104">
        <v>11.5</v>
      </c>
      <c r="K38" s="104">
        <v>0</v>
      </c>
      <c r="L38" s="583">
        <v>100</v>
      </c>
      <c r="M38" s="672"/>
    </row>
    <row r="39" spans="1:13" s="570" customFormat="1" ht="12" customHeight="1" x14ac:dyDescent="0.2">
      <c r="A39" s="428"/>
      <c r="B39" s="573" t="s">
        <v>41</v>
      </c>
      <c r="C39" s="105">
        <v>2.6</v>
      </c>
      <c r="D39" s="105">
        <v>18.7</v>
      </c>
      <c r="E39" s="105">
        <v>15.9</v>
      </c>
      <c r="F39" s="105">
        <v>26.8</v>
      </c>
      <c r="G39" s="105">
        <v>0.2</v>
      </c>
      <c r="H39" s="105">
        <v>1.1000000000000001</v>
      </c>
      <c r="I39" s="105">
        <v>12.8</v>
      </c>
      <c r="J39" s="105">
        <v>21.9</v>
      </c>
      <c r="K39" s="105">
        <v>0</v>
      </c>
      <c r="L39" s="673">
        <v>100</v>
      </c>
      <c r="M39" s="672"/>
    </row>
    <row r="40" spans="1:13" s="389" customFormat="1" ht="12" customHeight="1" x14ac:dyDescent="0.2">
      <c r="A40" s="682">
        <v>2558</v>
      </c>
      <c r="B40" s="674" t="s">
        <v>229</v>
      </c>
      <c r="C40" s="106">
        <v>5.2</v>
      </c>
      <c r="D40" s="106">
        <v>19.8</v>
      </c>
      <c r="E40" s="106">
        <v>11.4</v>
      </c>
      <c r="F40" s="106">
        <v>20.7</v>
      </c>
      <c r="G40" s="106">
        <v>0.4</v>
      </c>
      <c r="H40" s="106">
        <v>1.7</v>
      </c>
      <c r="I40" s="106">
        <v>29</v>
      </c>
      <c r="J40" s="106">
        <v>11.8</v>
      </c>
      <c r="K40" s="106">
        <v>0</v>
      </c>
      <c r="L40" s="675">
        <v>100</v>
      </c>
      <c r="M40" s="672"/>
    </row>
    <row r="41" spans="1:13" s="389" customFormat="1" ht="12" customHeight="1" x14ac:dyDescent="0.2">
      <c r="A41" s="428"/>
      <c r="B41" s="398" t="s">
        <v>39</v>
      </c>
      <c r="C41" s="104">
        <v>2.1</v>
      </c>
      <c r="D41" s="104">
        <v>8.6</v>
      </c>
      <c r="E41" s="104">
        <v>3.2</v>
      </c>
      <c r="F41" s="104">
        <v>9.6999999999999993</v>
      </c>
      <c r="G41" s="104">
        <v>0.1</v>
      </c>
      <c r="H41" s="104">
        <v>2.1</v>
      </c>
      <c r="I41" s="104">
        <v>70.900000000000006</v>
      </c>
      <c r="J41" s="104">
        <v>3.4</v>
      </c>
      <c r="K41" s="104">
        <v>0</v>
      </c>
      <c r="L41" s="583">
        <v>100</v>
      </c>
      <c r="M41" s="672"/>
    </row>
    <row r="42" spans="1:13" s="389" customFormat="1" ht="12" customHeight="1" x14ac:dyDescent="0.2">
      <c r="A42" s="428"/>
      <c r="B42" s="398" t="s">
        <v>40</v>
      </c>
      <c r="C42" s="104">
        <v>6.4</v>
      </c>
      <c r="D42" s="104">
        <v>23.9</v>
      </c>
      <c r="E42" s="104">
        <v>13.1</v>
      </c>
      <c r="F42" s="104">
        <v>24.2</v>
      </c>
      <c r="G42" s="104">
        <v>0.5</v>
      </c>
      <c r="H42" s="104">
        <v>1.4</v>
      </c>
      <c r="I42" s="104">
        <v>17</v>
      </c>
      <c r="J42" s="104">
        <v>13.7</v>
      </c>
      <c r="K42" s="104">
        <v>0</v>
      </c>
      <c r="L42" s="583">
        <v>100</v>
      </c>
      <c r="M42" s="672"/>
    </row>
    <row r="43" spans="1:13" s="389" customFormat="1" ht="12" customHeight="1" x14ac:dyDescent="0.2">
      <c r="A43" s="432"/>
      <c r="B43" s="417" t="s">
        <v>41</v>
      </c>
      <c r="C43" s="107">
        <v>5.6</v>
      </c>
      <c r="D43" s="107">
        <v>22.2</v>
      </c>
      <c r="E43" s="107">
        <v>15.7</v>
      </c>
      <c r="F43" s="107">
        <v>23.9</v>
      </c>
      <c r="G43" s="107">
        <v>0.4</v>
      </c>
      <c r="H43" s="107">
        <v>2.1</v>
      </c>
      <c r="I43" s="107">
        <v>14.1</v>
      </c>
      <c r="J43" s="107">
        <v>15.9</v>
      </c>
      <c r="K43" s="107">
        <v>0</v>
      </c>
      <c r="L43" s="676">
        <v>100</v>
      </c>
      <c r="M43" s="672"/>
    </row>
    <row r="44" spans="1:13" s="389" customFormat="1" ht="12" customHeight="1" x14ac:dyDescent="0.2">
      <c r="A44" s="682">
        <v>2559</v>
      </c>
      <c r="B44" s="678" t="s">
        <v>229</v>
      </c>
      <c r="C44" s="103">
        <v>4</v>
      </c>
      <c r="D44" s="103">
        <v>23.8</v>
      </c>
      <c r="E44" s="103">
        <v>11.1</v>
      </c>
      <c r="F44" s="103">
        <v>18.7</v>
      </c>
      <c r="G44" s="103">
        <v>0.5</v>
      </c>
      <c r="H44" s="103">
        <v>1.5</v>
      </c>
      <c r="I44" s="103">
        <v>28.4</v>
      </c>
      <c r="J44" s="103">
        <v>11.9</v>
      </c>
      <c r="K44" s="106">
        <v>0</v>
      </c>
      <c r="L44" s="679">
        <v>100</v>
      </c>
      <c r="M44" s="672"/>
    </row>
    <row r="45" spans="1:13" s="389" customFormat="1" ht="12" customHeight="1" x14ac:dyDescent="0.2">
      <c r="A45" s="428"/>
      <c r="B45" s="398" t="s">
        <v>39</v>
      </c>
      <c r="C45" s="104">
        <v>2.6</v>
      </c>
      <c r="D45" s="104">
        <v>14.7</v>
      </c>
      <c r="E45" s="104">
        <v>4.3</v>
      </c>
      <c r="F45" s="104">
        <v>10.199999999999999</v>
      </c>
      <c r="G45" s="104">
        <v>0.5</v>
      </c>
      <c r="H45" s="104">
        <v>2.9</v>
      </c>
      <c r="I45" s="104">
        <v>58.1</v>
      </c>
      <c r="J45" s="104">
        <v>6.8</v>
      </c>
      <c r="K45" s="104">
        <v>0</v>
      </c>
      <c r="L45" s="583">
        <v>100</v>
      </c>
      <c r="M45" s="672"/>
    </row>
    <row r="46" spans="1:13" s="389" customFormat="1" ht="12" customHeight="1" x14ac:dyDescent="0.2">
      <c r="A46" s="428"/>
      <c r="B46" s="398" t="s">
        <v>40</v>
      </c>
      <c r="C46" s="104">
        <v>4</v>
      </c>
      <c r="D46" s="104">
        <v>28.4</v>
      </c>
      <c r="E46" s="104">
        <v>13.3</v>
      </c>
      <c r="F46" s="104">
        <v>21.9</v>
      </c>
      <c r="G46" s="104">
        <v>0.4</v>
      </c>
      <c r="H46" s="104">
        <v>1.2</v>
      </c>
      <c r="I46" s="104">
        <v>20.3</v>
      </c>
      <c r="J46" s="104">
        <v>10.5</v>
      </c>
      <c r="K46" s="104">
        <v>0</v>
      </c>
      <c r="L46" s="583">
        <v>100</v>
      </c>
      <c r="M46" s="672"/>
    </row>
    <row r="47" spans="1:13" s="389" customFormat="1" ht="12" customHeight="1" x14ac:dyDescent="0.2">
      <c r="A47" s="432"/>
      <c r="B47" s="573" t="s">
        <v>41</v>
      </c>
      <c r="C47" s="105">
        <v>5.5</v>
      </c>
      <c r="D47" s="105">
        <v>22.8</v>
      </c>
      <c r="E47" s="105">
        <v>12.7</v>
      </c>
      <c r="F47" s="105">
        <v>20.100000000000001</v>
      </c>
      <c r="G47" s="105">
        <v>0.5</v>
      </c>
      <c r="H47" s="105">
        <v>0.9</v>
      </c>
      <c r="I47" s="105">
        <v>18</v>
      </c>
      <c r="J47" s="105">
        <v>19.5</v>
      </c>
      <c r="K47" s="107">
        <v>0</v>
      </c>
      <c r="L47" s="673">
        <v>100</v>
      </c>
      <c r="M47" s="672"/>
    </row>
    <row r="48" spans="1:13" s="389" customFormat="1" ht="12" customHeight="1" x14ac:dyDescent="0.2">
      <c r="A48" s="682">
        <v>2560</v>
      </c>
      <c r="B48" s="674" t="s">
        <v>229</v>
      </c>
      <c r="C48" s="106">
        <v>3.9</v>
      </c>
      <c r="D48" s="106">
        <v>21.8</v>
      </c>
      <c r="E48" s="106">
        <v>9.4</v>
      </c>
      <c r="F48" s="106">
        <v>21.8</v>
      </c>
      <c r="G48" s="106">
        <v>0.5</v>
      </c>
      <c r="H48" s="106">
        <v>2.1</v>
      </c>
      <c r="I48" s="106">
        <v>27.5</v>
      </c>
      <c r="J48" s="106">
        <v>13</v>
      </c>
      <c r="K48" s="106">
        <v>0</v>
      </c>
      <c r="L48" s="675">
        <v>100</v>
      </c>
      <c r="M48" s="672"/>
    </row>
    <row r="49" spans="1:13" s="389" customFormat="1" ht="12" customHeight="1" x14ac:dyDescent="0.2">
      <c r="A49" s="428"/>
      <c r="B49" s="398" t="s">
        <v>39</v>
      </c>
      <c r="C49" s="104">
        <v>1.2</v>
      </c>
      <c r="D49" s="104">
        <v>11.8</v>
      </c>
      <c r="E49" s="104">
        <v>1.9</v>
      </c>
      <c r="F49" s="104">
        <v>9.1999999999999993</v>
      </c>
      <c r="G49" s="104">
        <v>0.4</v>
      </c>
      <c r="H49" s="104">
        <v>3.8</v>
      </c>
      <c r="I49" s="104">
        <v>67.2</v>
      </c>
      <c r="J49" s="104">
        <v>4.4000000000000004</v>
      </c>
      <c r="K49" s="104">
        <v>0</v>
      </c>
      <c r="L49" s="583">
        <v>100</v>
      </c>
      <c r="M49" s="672"/>
    </row>
    <row r="50" spans="1:13" s="389" customFormat="1" ht="12" customHeight="1" x14ac:dyDescent="0.2">
      <c r="A50" s="428"/>
      <c r="B50" s="398" t="s">
        <v>40</v>
      </c>
      <c r="C50" s="104">
        <v>5.4</v>
      </c>
      <c r="D50" s="104">
        <v>26.3</v>
      </c>
      <c r="E50" s="104">
        <v>10.7</v>
      </c>
      <c r="F50" s="104">
        <v>26.1</v>
      </c>
      <c r="G50" s="104">
        <v>0.5</v>
      </c>
      <c r="H50" s="104">
        <v>1.6</v>
      </c>
      <c r="I50" s="104">
        <v>17.399999999999999</v>
      </c>
      <c r="J50" s="104">
        <v>12.1</v>
      </c>
      <c r="K50" s="104">
        <v>0</v>
      </c>
      <c r="L50" s="583">
        <v>100</v>
      </c>
      <c r="M50" s="672"/>
    </row>
    <row r="51" spans="1:13" s="389" customFormat="1" ht="12" customHeight="1" x14ac:dyDescent="0.2">
      <c r="A51" s="432"/>
      <c r="B51" s="417" t="s">
        <v>41</v>
      </c>
      <c r="C51" s="107">
        <v>3.3</v>
      </c>
      <c r="D51" s="107">
        <v>21.9</v>
      </c>
      <c r="E51" s="107">
        <v>13.7</v>
      </c>
      <c r="F51" s="107">
        <v>24.5</v>
      </c>
      <c r="G51" s="107">
        <v>0.6</v>
      </c>
      <c r="H51" s="107">
        <v>1.5</v>
      </c>
      <c r="I51" s="107">
        <v>12</v>
      </c>
      <c r="J51" s="107">
        <v>22.6</v>
      </c>
      <c r="K51" s="107">
        <v>0</v>
      </c>
      <c r="L51" s="676">
        <v>100</v>
      </c>
      <c r="M51" s="672"/>
    </row>
    <row r="52" spans="1:13" s="389" customFormat="1" ht="12" customHeight="1" x14ac:dyDescent="0.2">
      <c r="A52" s="682">
        <v>2561</v>
      </c>
      <c r="B52" s="678" t="s">
        <v>229</v>
      </c>
      <c r="C52" s="103">
        <v>3.4</v>
      </c>
      <c r="D52" s="103">
        <v>18</v>
      </c>
      <c r="E52" s="103">
        <v>9</v>
      </c>
      <c r="F52" s="103">
        <v>23</v>
      </c>
      <c r="G52" s="103">
        <v>0.6</v>
      </c>
      <c r="H52" s="103">
        <v>1.7</v>
      </c>
      <c r="I52" s="103">
        <v>25.9</v>
      </c>
      <c r="J52" s="103">
        <v>18.5</v>
      </c>
      <c r="K52" s="106">
        <v>0</v>
      </c>
      <c r="L52" s="679">
        <v>100</v>
      </c>
      <c r="M52" s="672"/>
    </row>
    <row r="53" spans="1:13" s="389" customFormat="1" ht="12" customHeight="1" x14ac:dyDescent="0.2">
      <c r="A53" s="508"/>
      <c r="B53" s="398" t="s">
        <v>39</v>
      </c>
      <c r="C53" s="104">
        <v>1.7</v>
      </c>
      <c r="D53" s="104">
        <v>9.6</v>
      </c>
      <c r="E53" s="104">
        <v>3.3</v>
      </c>
      <c r="F53" s="104">
        <v>8.3000000000000007</v>
      </c>
      <c r="G53" s="104">
        <v>0.2</v>
      </c>
      <c r="H53" s="104">
        <v>3.2</v>
      </c>
      <c r="I53" s="104">
        <v>66.5</v>
      </c>
      <c r="J53" s="104">
        <v>7.1</v>
      </c>
      <c r="K53" s="104">
        <v>0</v>
      </c>
      <c r="L53" s="583">
        <v>100</v>
      </c>
      <c r="M53" s="672"/>
    </row>
    <row r="54" spans="1:13" s="389" customFormat="1" ht="12" customHeight="1" x14ac:dyDescent="0.2">
      <c r="A54" s="508"/>
      <c r="B54" s="398" t="s">
        <v>40</v>
      </c>
      <c r="C54" s="104">
        <v>3.4</v>
      </c>
      <c r="D54" s="104">
        <v>23.5</v>
      </c>
      <c r="E54" s="104">
        <v>10.5</v>
      </c>
      <c r="F54" s="104">
        <v>23.2</v>
      </c>
      <c r="G54" s="104">
        <v>0.7</v>
      </c>
      <c r="H54" s="104">
        <v>1.6</v>
      </c>
      <c r="I54" s="104">
        <v>24.6</v>
      </c>
      <c r="J54" s="104">
        <v>12.5</v>
      </c>
      <c r="K54" s="104">
        <v>0</v>
      </c>
      <c r="L54" s="583">
        <v>100</v>
      </c>
      <c r="M54" s="672"/>
    </row>
    <row r="55" spans="1:13" s="389" customFormat="1" ht="12" customHeight="1" x14ac:dyDescent="0.2">
      <c r="A55" s="507"/>
      <c r="B55" s="413" t="s">
        <v>41</v>
      </c>
      <c r="C55" s="108">
        <v>4</v>
      </c>
      <c r="D55" s="108">
        <v>16.7</v>
      </c>
      <c r="E55" s="108">
        <v>10</v>
      </c>
      <c r="F55" s="108">
        <v>28.8</v>
      </c>
      <c r="G55" s="108">
        <v>0.6</v>
      </c>
      <c r="H55" s="108">
        <v>1.2</v>
      </c>
      <c r="I55" s="108">
        <v>10.5</v>
      </c>
      <c r="J55" s="108">
        <v>28.2</v>
      </c>
      <c r="K55" s="107">
        <v>0</v>
      </c>
      <c r="L55" s="683">
        <v>100</v>
      </c>
      <c r="M55" s="672"/>
    </row>
    <row r="56" spans="1:13" s="389" customFormat="1" ht="12" customHeight="1" x14ac:dyDescent="0.2">
      <c r="A56" s="682">
        <v>2562</v>
      </c>
      <c r="B56" s="678" t="s">
        <v>229</v>
      </c>
      <c r="C56" s="103">
        <v>2.7</v>
      </c>
      <c r="D56" s="103">
        <v>24.9</v>
      </c>
      <c r="E56" s="103">
        <v>10</v>
      </c>
      <c r="F56" s="103">
        <v>23</v>
      </c>
      <c r="G56" s="103">
        <v>0.6</v>
      </c>
      <c r="H56" s="103">
        <v>2.5</v>
      </c>
      <c r="I56" s="103">
        <v>13.7</v>
      </c>
      <c r="J56" s="103">
        <v>22.6</v>
      </c>
      <c r="K56" s="106">
        <v>0</v>
      </c>
      <c r="L56" s="679">
        <v>100</v>
      </c>
      <c r="M56" s="672"/>
    </row>
    <row r="57" spans="1:13" s="389" customFormat="1" ht="12" customHeight="1" x14ac:dyDescent="0.2">
      <c r="A57" s="508"/>
      <c r="B57" s="398" t="s">
        <v>39</v>
      </c>
      <c r="C57" s="104">
        <v>1.7</v>
      </c>
      <c r="D57" s="104">
        <v>28.1</v>
      </c>
      <c r="E57" s="104">
        <v>3.3</v>
      </c>
      <c r="F57" s="104">
        <v>15.7</v>
      </c>
      <c r="G57" s="104">
        <v>0.8</v>
      </c>
      <c r="H57" s="104">
        <v>6.6</v>
      </c>
      <c r="I57" s="104">
        <v>35.5</v>
      </c>
      <c r="J57" s="104">
        <v>8.3000000000000007</v>
      </c>
      <c r="K57" s="104">
        <v>0</v>
      </c>
      <c r="L57" s="583">
        <v>100</v>
      </c>
      <c r="M57" s="672"/>
    </row>
    <row r="58" spans="1:13" s="389" customFormat="1" ht="12" customHeight="1" x14ac:dyDescent="0.2">
      <c r="A58" s="508"/>
      <c r="B58" s="398" t="s">
        <v>40</v>
      </c>
      <c r="C58" s="104">
        <v>1.8</v>
      </c>
      <c r="D58" s="104">
        <v>30.2</v>
      </c>
      <c r="E58" s="104">
        <v>9.1</v>
      </c>
      <c r="F58" s="104">
        <v>28.5</v>
      </c>
      <c r="G58" s="104">
        <v>0.9</v>
      </c>
      <c r="H58" s="104">
        <v>2.2000000000000002</v>
      </c>
      <c r="I58" s="104">
        <v>16.7</v>
      </c>
      <c r="J58" s="104">
        <v>10.6</v>
      </c>
      <c r="K58" s="104">
        <v>0</v>
      </c>
      <c r="L58" s="583">
        <v>100</v>
      </c>
      <c r="M58" s="672"/>
    </row>
    <row r="59" spans="1:13" ht="12" customHeight="1" x14ac:dyDescent="0.2">
      <c r="A59" s="507"/>
      <c r="B59" s="413" t="s">
        <v>41</v>
      </c>
      <c r="C59" s="108">
        <v>3.8</v>
      </c>
      <c r="D59" s="108">
        <v>18.8</v>
      </c>
      <c r="E59" s="108">
        <v>12.2</v>
      </c>
      <c r="F59" s="108">
        <v>18.7</v>
      </c>
      <c r="G59" s="108">
        <v>0.3</v>
      </c>
      <c r="H59" s="108">
        <v>2</v>
      </c>
      <c r="I59" s="108">
        <v>6.6</v>
      </c>
      <c r="J59" s="108">
        <v>37.700000000000003</v>
      </c>
      <c r="K59" s="107">
        <v>0</v>
      </c>
      <c r="L59" s="683">
        <v>100</v>
      </c>
      <c r="M59" s="672"/>
    </row>
    <row r="60" spans="1:13" ht="12" customHeight="1" x14ac:dyDescent="0.2">
      <c r="A60" s="682">
        <v>2563</v>
      </c>
      <c r="B60" s="678" t="s">
        <v>229</v>
      </c>
      <c r="C60" s="103">
        <v>2</v>
      </c>
      <c r="D60" s="103">
        <v>20.399999999999999</v>
      </c>
      <c r="E60" s="103">
        <v>10.5</v>
      </c>
      <c r="F60" s="103">
        <v>15.9</v>
      </c>
      <c r="G60" s="103">
        <v>0.8</v>
      </c>
      <c r="H60" s="103">
        <v>1.4</v>
      </c>
      <c r="I60" s="103">
        <v>39.1</v>
      </c>
      <c r="J60" s="103">
        <v>9.9</v>
      </c>
      <c r="K60" s="106">
        <v>0</v>
      </c>
      <c r="L60" s="679">
        <v>100</v>
      </c>
      <c r="M60" s="672"/>
    </row>
    <row r="61" spans="1:13" ht="12" customHeight="1" x14ac:dyDescent="0.2">
      <c r="A61" s="508"/>
      <c r="B61" s="398" t="s">
        <v>39</v>
      </c>
      <c r="C61" s="104">
        <v>0.6</v>
      </c>
      <c r="D61" s="104">
        <v>12</v>
      </c>
      <c r="E61" s="104">
        <v>4.2</v>
      </c>
      <c r="F61" s="104">
        <v>9.1999999999999993</v>
      </c>
      <c r="G61" s="104">
        <v>0.6</v>
      </c>
      <c r="H61" s="104">
        <v>1.4</v>
      </c>
      <c r="I61" s="104">
        <v>66.599999999999994</v>
      </c>
      <c r="J61" s="104">
        <v>5.6</v>
      </c>
      <c r="K61" s="104">
        <v>0</v>
      </c>
      <c r="L61" s="583">
        <v>100</v>
      </c>
      <c r="M61" s="672"/>
    </row>
    <row r="62" spans="1:13" ht="12" customHeight="1" x14ac:dyDescent="0.2">
      <c r="A62" s="508"/>
      <c r="B62" s="398" t="s">
        <v>40</v>
      </c>
      <c r="C62" s="104">
        <v>2.4</v>
      </c>
      <c r="D62" s="104">
        <v>27.1</v>
      </c>
      <c r="E62" s="104">
        <v>16.399999999999999</v>
      </c>
      <c r="F62" s="104">
        <v>22.2</v>
      </c>
      <c r="G62" s="104">
        <v>1</v>
      </c>
      <c r="H62" s="104">
        <v>1.2</v>
      </c>
      <c r="I62" s="104">
        <v>17.600000000000001</v>
      </c>
      <c r="J62" s="104">
        <v>12</v>
      </c>
      <c r="K62" s="104">
        <v>0</v>
      </c>
      <c r="L62" s="583">
        <v>100</v>
      </c>
      <c r="M62" s="672"/>
    </row>
    <row r="63" spans="1:13" ht="12" customHeight="1" x14ac:dyDescent="0.2">
      <c r="A63" s="507"/>
      <c r="B63" s="413" t="s">
        <v>41</v>
      </c>
      <c r="C63" s="108">
        <v>13.3</v>
      </c>
      <c r="D63" s="108">
        <v>30</v>
      </c>
      <c r="E63" s="108">
        <v>6.7</v>
      </c>
      <c r="F63" s="108">
        <v>10</v>
      </c>
      <c r="G63" s="108" t="s">
        <v>452</v>
      </c>
      <c r="H63" s="108">
        <v>3.3</v>
      </c>
      <c r="I63" s="108">
        <v>3.3</v>
      </c>
      <c r="J63" s="108">
        <v>33.299999999999997</v>
      </c>
      <c r="K63" s="107">
        <v>0</v>
      </c>
      <c r="L63" s="683">
        <v>100</v>
      </c>
      <c r="M63" s="672"/>
    </row>
    <row r="64" spans="1:13" ht="12" customHeight="1" x14ac:dyDescent="0.2">
      <c r="A64" s="682">
        <v>2564</v>
      </c>
      <c r="B64" s="678" t="s">
        <v>229</v>
      </c>
      <c r="C64" s="103">
        <v>1.7</v>
      </c>
      <c r="D64" s="103">
        <v>14.6</v>
      </c>
      <c r="E64" s="103">
        <v>9.9</v>
      </c>
      <c r="F64" s="103">
        <v>17</v>
      </c>
      <c r="G64" s="103">
        <v>0.4</v>
      </c>
      <c r="H64" s="103">
        <v>0.6</v>
      </c>
      <c r="I64" s="103">
        <v>29.3</v>
      </c>
      <c r="J64" s="103">
        <v>26.5</v>
      </c>
      <c r="K64" s="106">
        <v>0</v>
      </c>
      <c r="L64" s="679">
        <v>100</v>
      </c>
      <c r="M64" s="672"/>
    </row>
    <row r="65" spans="1:13" ht="12" customHeight="1" x14ac:dyDescent="0.2">
      <c r="A65" s="508"/>
      <c r="B65" s="398" t="s">
        <v>39</v>
      </c>
      <c r="C65" s="104" t="s">
        <v>453</v>
      </c>
      <c r="D65" s="104">
        <v>5.4</v>
      </c>
      <c r="E65" s="104">
        <v>3.6</v>
      </c>
      <c r="F65" s="104">
        <v>10.8</v>
      </c>
      <c r="G65" s="104" t="s">
        <v>452</v>
      </c>
      <c r="H65" s="104">
        <v>0.6</v>
      </c>
      <c r="I65" s="104">
        <v>74.099999999999994</v>
      </c>
      <c r="J65" s="104">
        <v>5.4</v>
      </c>
      <c r="K65" s="104">
        <v>0</v>
      </c>
      <c r="L65" s="583">
        <v>100</v>
      </c>
      <c r="M65" s="672"/>
    </row>
    <row r="66" spans="1:13" ht="12" customHeight="1" x14ac:dyDescent="0.2">
      <c r="A66" s="508"/>
      <c r="B66" s="398" t="s">
        <v>40</v>
      </c>
      <c r="C66" s="104">
        <v>2.6</v>
      </c>
      <c r="D66" s="104">
        <v>21</v>
      </c>
      <c r="E66" s="104">
        <v>15.5</v>
      </c>
      <c r="F66" s="104">
        <v>17.600000000000001</v>
      </c>
      <c r="G66" s="104">
        <v>0.9</v>
      </c>
      <c r="H66" s="104">
        <v>0.4</v>
      </c>
      <c r="I66" s="104">
        <v>28.8</v>
      </c>
      <c r="J66" s="104">
        <v>13.3</v>
      </c>
      <c r="K66" s="104">
        <v>0</v>
      </c>
      <c r="L66" s="583">
        <v>100</v>
      </c>
      <c r="M66" s="672"/>
    </row>
    <row r="67" spans="1:13" ht="12" customHeight="1" x14ac:dyDescent="0.2">
      <c r="A67" s="507"/>
      <c r="B67" s="413" t="s">
        <v>41</v>
      </c>
      <c r="C67" s="108">
        <v>2</v>
      </c>
      <c r="D67" s="108">
        <v>14.7</v>
      </c>
      <c r="E67" s="108">
        <v>9.1999999999999993</v>
      </c>
      <c r="F67" s="108">
        <v>19.2</v>
      </c>
      <c r="G67" s="108">
        <v>0.2</v>
      </c>
      <c r="H67" s="108">
        <v>0.7</v>
      </c>
      <c r="I67" s="108">
        <v>11.2</v>
      </c>
      <c r="J67" s="108">
        <v>42.8</v>
      </c>
      <c r="K67" s="107">
        <v>0</v>
      </c>
      <c r="L67" s="683">
        <v>100</v>
      </c>
      <c r="M67" s="672"/>
    </row>
    <row r="68" spans="1:13" ht="12" customHeight="1" x14ac:dyDescent="0.2">
      <c r="A68" s="682">
        <v>2565</v>
      </c>
      <c r="B68" s="678" t="s">
        <v>229</v>
      </c>
      <c r="C68" s="103">
        <v>2.7287319422150884</v>
      </c>
      <c r="D68" s="103">
        <v>13.48314606741573</v>
      </c>
      <c r="E68" s="103">
        <v>8.346709470304976</v>
      </c>
      <c r="F68" s="103">
        <v>23.595505617977526</v>
      </c>
      <c r="G68" s="103">
        <v>0.80256821829855529</v>
      </c>
      <c r="H68" s="103">
        <v>0.96308186195826639</v>
      </c>
      <c r="I68" s="103">
        <v>17.014446227929376</v>
      </c>
      <c r="J68" s="103">
        <v>33.06581059390048</v>
      </c>
      <c r="K68" s="106">
        <v>0</v>
      </c>
      <c r="L68" s="679">
        <v>99.999999999999986</v>
      </c>
    </row>
    <row r="69" spans="1:13" ht="12" customHeight="1" x14ac:dyDescent="0.2">
      <c r="A69" s="508"/>
      <c r="B69" s="398" t="s">
        <v>39</v>
      </c>
      <c r="C69" s="104">
        <v>0</v>
      </c>
      <c r="D69" s="104">
        <v>16.666666666666664</v>
      </c>
      <c r="E69" s="104">
        <v>2.083333333333333</v>
      </c>
      <c r="F69" s="104">
        <v>8.3333333333333321</v>
      </c>
      <c r="G69" s="104">
        <v>0</v>
      </c>
      <c r="H69" s="104">
        <v>0</v>
      </c>
      <c r="I69" s="104">
        <v>66.666666666666657</v>
      </c>
      <c r="J69" s="104">
        <v>6.25</v>
      </c>
      <c r="K69" s="104">
        <v>0</v>
      </c>
      <c r="L69" s="583">
        <v>99.999999999999986</v>
      </c>
    </row>
    <row r="70" spans="1:13" ht="12" customHeight="1" x14ac:dyDescent="0.2">
      <c r="A70" s="508"/>
      <c r="B70" s="398" t="s">
        <v>40</v>
      </c>
      <c r="C70" s="104">
        <v>1.4925373134328357</v>
      </c>
      <c r="D70" s="104">
        <v>15.298507462686567</v>
      </c>
      <c r="E70" s="104">
        <v>10.44776119402985</v>
      </c>
      <c r="F70" s="104">
        <v>25.746268656716421</v>
      </c>
      <c r="G70" s="104">
        <v>1.4925373134328357</v>
      </c>
      <c r="H70" s="104">
        <v>1.4925373134328357</v>
      </c>
      <c r="I70" s="104">
        <v>16.791044776119403</v>
      </c>
      <c r="J70" s="104">
        <v>27.238805970149254</v>
      </c>
      <c r="K70" s="104">
        <v>0</v>
      </c>
      <c r="L70" s="583">
        <v>100</v>
      </c>
    </row>
    <row r="71" spans="1:13" ht="12" customHeight="1" x14ac:dyDescent="0.2">
      <c r="A71" s="507"/>
      <c r="B71" s="413" t="s">
        <v>41</v>
      </c>
      <c r="C71" s="108">
        <v>4.234527687296417</v>
      </c>
      <c r="D71" s="108">
        <v>11.400651465798045</v>
      </c>
      <c r="E71" s="108">
        <v>7.4918566775244306</v>
      </c>
      <c r="F71" s="108">
        <v>24.104234527687296</v>
      </c>
      <c r="G71" s="108">
        <v>0.32573289902280134</v>
      </c>
      <c r="H71" s="108">
        <v>0.65146579804560267</v>
      </c>
      <c r="I71" s="108">
        <v>9.4462540716612384</v>
      </c>
      <c r="J71" s="108">
        <v>42.34527687296417</v>
      </c>
      <c r="K71" s="107">
        <v>0</v>
      </c>
      <c r="L71" s="683">
        <v>100</v>
      </c>
    </row>
    <row r="72" spans="1:13" ht="12" customHeight="1" x14ac:dyDescent="0.2">
      <c r="A72" s="684">
        <v>2566</v>
      </c>
      <c r="B72" s="685" t="s">
        <v>229</v>
      </c>
      <c r="C72" s="118">
        <v>2.5112107623318383</v>
      </c>
      <c r="D72" s="118">
        <v>17.130044843049326</v>
      </c>
      <c r="E72" s="118">
        <v>6.7264573991031389</v>
      </c>
      <c r="F72" s="118">
        <v>19.192825112107624</v>
      </c>
      <c r="G72" s="118">
        <v>0.44843049327354262</v>
      </c>
      <c r="H72" s="118">
        <v>2.600896860986547</v>
      </c>
      <c r="I72" s="118">
        <v>18.206278026905828</v>
      </c>
      <c r="J72" s="118">
        <v>33.183856502242151</v>
      </c>
      <c r="K72" s="118">
        <v>0</v>
      </c>
      <c r="L72" s="118">
        <v>100</v>
      </c>
    </row>
    <row r="73" spans="1:13" ht="12" customHeight="1" x14ac:dyDescent="0.2">
      <c r="A73" s="508"/>
      <c r="B73" s="398" t="s">
        <v>39</v>
      </c>
      <c r="C73" s="34">
        <v>1.6949152542372881</v>
      </c>
      <c r="D73" s="34">
        <v>20.33898305084746</v>
      </c>
      <c r="E73" s="34">
        <v>0</v>
      </c>
      <c r="F73" s="34">
        <v>16.949152542372879</v>
      </c>
      <c r="G73" s="34">
        <v>3.3898305084745761</v>
      </c>
      <c r="H73" s="34">
        <v>10.16949152542373</v>
      </c>
      <c r="I73" s="34">
        <v>40.677966101694921</v>
      </c>
      <c r="J73" s="34">
        <v>6.7796610169491522</v>
      </c>
      <c r="K73" s="34">
        <v>0</v>
      </c>
      <c r="L73" s="34">
        <v>100</v>
      </c>
    </row>
    <row r="74" spans="1:13" ht="12" customHeight="1" x14ac:dyDescent="0.2">
      <c r="A74" s="508"/>
      <c r="B74" s="398" t="s">
        <v>40</v>
      </c>
      <c r="C74" s="34">
        <v>1.5463917525773196</v>
      </c>
      <c r="D74" s="34">
        <v>25.515463917525771</v>
      </c>
      <c r="E74" s="34">
        <v>7.216494845360824</v>
      </c>
      <c r="F74" s="34">
        <v>24.226804123711339</v>
      </c>
      <c r="G74" s="34">
        <v>0.25773195876288657</v>
      </c>
      <c r="H74" s="34">
        <v>2.5773195876288657</v>
      </c>
      <c r="I74" s="34">
        <v>24.484536082474225</v>
      </c>
      <c r="J74" s="34">
        <v>14.175257731958762</v>
      </c>
      <c r="K74" s="34">
        <v>0</v>
      </c>
      <c r="L74" s="34">
        <v>100</v>
      </c>
    </row>
    <row r="75" spans="1:13" ht="12" customHeight="1" x14ac:dyDescent="0.2">
      <c r="A75" s="507"/>
      <c r="B75" s="417" t="s">
        <v>41</v>
      </c>
      <c r="C75" s="72">
        <v>3.1437125748502992</v>
      </c>
      <c r="D75" s="72">
        <v>11.976047904191617</v>
      </c>
      <c r="E75" s="72">
        <v>7.0359281437125745</v>
      </c>
      <c r="F75" s="72">
        <v>16.467065868263472</v>
      </c>
      <c r="G75" s="72">
        <v>0.29940119760479045</v>
      </c>
      <c r="H75" s="72">
        <v>1.9461077844311379</v>
      </c>
      <c r="I75" s="72">
        <v>12.574850299401197</v>
      </c>
      <c r="J75" s="72">
        <v>46.556886227544908</v>
      </c>
      <c r="K75" s="72">
        <v>0</v>
      </c>
      <c r="L75" s="72">
        <v>100</v>
      </c>
    </row>
    <row r="77" spans="1:13" x14ac:dyDescent="0.2">
      <c r="A77" s="385" t="s">
        <v>203</v>
      </c>
      <c r="C77" s="295"/>
      <c r="D77" s="295"/>
      <c r="E77" s="295"/>
      <c r="F77" s="295"/>
      <c r="G77" s="295"/>
      <c r="H77" s="295"/>
      <c r="I77" s="295"/>
      <c r="J77" s="295"/>
      <c r="K77" s="295"/>
      <c r="L77" s="295"/>
    </row>
    <row r="78" spans="1:13" x14ac:dyDescent="0.2">
      <c r="A78" s="385" t="s">
        <v>196</v>
      </c>
      <c r="C78" s="295"/>
      <c r="D78" s="295"/>
      <c r="E78" s="295"/>
      <c r="F78" s="295"/>
      <c r="G78" s="295"/>
      <c r="H78" s="295"/>
      <c r="I78" s="295"/>
      <c r="J78" s="295"/>
      <c r="K78" s="295"/>
      <c r="L78" s="295"/>
    </row>
    <row r="79" spans="1:13" x14ac:dyDescent="0.2">
      <c r="A79" s="385"/>
      <c r="C79" s="295"/>
      <c r="D79" s="295"/>
      <c r="E79" s="295"/>
      <c r="F79" s="295"/>
      <c r="G79" s="295"/>
      <c r="H79" s="295"/>
      <c r="I79" s="295"/>
      <c r="J79" s="295"/>
      <c r="K79" s="295"/>
      <c r="L79" s="295"/>
    </row>
    <row r="80" spans="1:13" x14ac:dyDescent="0.2">
      <c r="A80" s="385"/>
      <c r="C80" s="295"/>
      <c r="D80" s="295"/>
      <c r="E80" s="295"/>
      <c r="F80" s="295"/>
      <c r="G80" s="295"/>
      <c r="H80" s="295"/>
      <c r="I80" s="295"/>
      <c r="J80" s="295"/>
      <c r="K80" s="295"/>
      <c r="L80" s="295"/>
    </row>
    <row r="82" spans="2:12" x14ac:dyDescent="0.2">
      <c r="B82" s="405"/>
      <c r="C82" s="686"/>
      <c r="D82" s="686"/>
      <c r="E82" s="686"/>
      <c r="F82" s="686"/>
      <c r="G82" s="686"/>
      <c r="H82" s="686"/>
      <c r="I82" s="686"/>
      <c r="J82" s="686"/>
      <c r="K82" s="351"/>
      <c r="L82" s="686"/>
    </row>
    <row r="83" spans="2:12" x14ac:dyDescent="0.2">
      <c r="C83" s="330"/>
      <c r="D83" s="330"/>
      <c r="E83" s="330"/>
      <c r="F83" s="330"/>
      <c r="G83" s="330"/>
      <c r="H83" s="330"/>
      <c r="I83" s="330"/>
      <c r="J83" s="330"/>
      <c r="K83" s="350"/>
      <c r="L83" s="160"/>
    </row>
    <row r="84" spans="2:12" x14ac:dyDescent="0.2">
      <c r="C84" s="160"/>
      <c r="D84" s="160"/>
      <c r="E84" s="160"/>
      <c r="F84" s="160"/>
      <c r="G84" s="160"/>
      <c r="H84" s="160"/>
      <c r="I84" s="160"/>
      <c r="J84" s="160"/>
      <c r="K84" s="314"/>
      <c r="L84" s="160"/>
    </row>
    <row r="85" spans="2:12" x14ac:dyDescent="0.2">
      <c r="C85" s="160"/>
      <c r="D85" s="160"/>
      <c r="E85" s="160"/>
      <c r="F85" s="160"/>
      <c r="G85" s="160"/>
      <c r="H85" s="160"/>
      <c r="I85" s="160"/>
      <c r="J85" s="160"/>
      <c r="K85" s="314"/>
      <c r="L85" s="160"/>
    </row>
    <row r="87" spans="2:12" x14ac:dyDescent="0.2">
      <c r="C87" s="295"/>
      <c r="D87" s="295"/>
      <c r="E87" s="295"/>
      <c r="F87" s="295"/>
      <c r="G87" s="295"/>
      <c r="H87" s="295"/>
      <c r="I87" s="295"/>
      <c r="J87" s="295"/>
      <c r="K87" s="295"/>
      <c r="L87" s="295"/>
    </row>
    <row r="88" spans="2:12" x14ac:dyDescent="0.2">
      <c r="C88" s="295"/>
      <c r="D88" s="295"/>
      <c r="E88" s="295"/>
      <c r="F88" s="295"/>
      <c r="G88" s="295"/>
      <c r="H88" s="295"/>
      <c r="I88" s="295"/>
      <c r="J88" s="295"/>
      <c r="K88" s="295"/>
      <c r="L88" s="295"/>
    </row>
    <row r="89" spans="2:12" x14ac:dyDescent="0.2">
      <c r="C89" s="295"/>
      <c r="D89" s="295"/>
      <c r="E89" s="295"/>
      <c r="F89" s="295"/>
      <c r="G89" s="295"/>
      <c r="H89" s="295"/>
      <c r="I89" s="295"/>
      <c r="J89" s="295"/>
      <c r="K89" s="295"/>
      <c r="L89" s="295"/>
    </row>
    <row r="90" spans="2:12" x14ac:dyDescent="0.2">
      <c r="C90" s="295"/>
      <c r="D90" s="295"/>
      <c r="E90" s="295"/>
      <c r="F90" s="295"/>
      <c r="G90" s="295"/>
      <c r="H90" s="295"/>
      <c r="I90" s="295"/>
      <c r="J90" s="295"/>
      <c r="K90" s="295"/>
      <c r="L90" s="295"/>
    </row>
  </sheetData>
  <pageMargins left="0.11811023622047245" right="0.11811023622047245" top="0.51181102362204722" bottom="0.55118110236220474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P34"/>
  <sheetViews>
    <sheetView zoomScaleNormal="100" workbookViewId="0">
      <pane xSplit="1" ySplit="4" topLeftCell="AF5" activePane="bottomRight" state="frozen"/>
      <selection pane="topRight"/>
      <selection pane="bottomLeft"/>
      <selection pane="bottomRight"/>
    </sheetView>
  </sheetViews>
  <sheetFormatPr defaultColWidth="9" defaultRowHeight="14.25" x14ac:dyDescent="0.2"/>
  <cols>
    <col min="1" max="1" width="25" style="385" customWidth="1"/>
    <col min="2" max="2" width="13.375" style="385" customWidth="1"/>
    <col min="3" max="3" width="19" style="385" customWidth="1"/>
    <col min="4" max="4" width="22.75" style="425" customWidth="1"/>
    <col min="5" max="5" width="14.25" style="385" customWidth="1"/>
    <col min="6" max="6" width="19.625" style="385" customWidth="1"/>
    <col min="7" max="7" width="21.75" style="385" customWidth="1"/>
    <col min="8" max="8" width="13.375" style="385" customWidth="1"/>
    <col min="9" max="9" width="20" style="385" customWidth="1"/>
    <col min="10" max="10" width="21.75" style="385" customWidth="1"/>
    <col min="11" max="11" width="10.625" style="385" customWidth="1"/>
    <col min="12" max="12" width="20.125" style="385" customWidth="1"/>
    <col min="13" max="13" width="24" style="385" customWidth="1"/>
    <col min="14" max="14" width="10.625" style="385" customWidth="1"/>
    <col min="15" max="15" width="20.125" style="385" customWidth="1"/>
    <col min="16" max="16" width="23.875" style="385" customWidth="1"/>
    <col min="17" max="17" width="10.625" style="385" customWidth="1"/>
    <col min="18" max="18" width="20.125" style="385" customWidth="1"/>
    <col min="19" max="19" width="24.75" style="385" customWidth="1"/>
    <col min="20" max="20" width="10.625" style="385" customWidth="1"/>
    <col min="21" max="21" width="20.125" style="385" customWidth="1"/>
    <col min="22" max="22" width="24.375" style="385" customWidth="1"/>
    <col min="23" max="23" width="10.375" style="385" customWidth="1"/>
    <col min="24" max="24" width="20.125" style="385" customWidth="1"/>
    <col min="25" max="25" width="25" style="385" customWidth="1"/>
    <col min="26" max="26" width="11.75" style="385" customWidth="1"/>
    <col min="27" max="27" width="22.125" style="385" customWidth="1"/>
    <col min="28" max="28" width="22" style="385" customWidth="1"/>
    <col min="29" max="29" width="11.75" style="385" customWidth="1"/>
    <col min="30" max="30" width="22.125" style="385" customWidth="1"/>
    <col min="31" max="31" width="24.875" style="385" customWidth="1"/>
    <col min="32" max="32" width="11.75" style="385" customWidth="1"/>
    <col min="33" max="33" width="22.125" style="385" customWidth="1"/>
    <col min="34" max="34" width="24.875" style="385" customWidth="1"/>
    <col min="35" max="35" width="11.75" customWidth="1"/>
    <col min="36" max="36" width="22" customWidth="1"/>
    <col min="37" max="37" width="24.625" customWidth="1"/>
    <col min="38" max="38" width="11.75" customWidth="1"/>
    <col min="39" max="39" width="22" customWidth="1"/>
    <col min="40" max="40" width="25.75" customWidth="1"/>
  </cols>
  <sheetData>
    <row r="1" spans="1:42" ht="12" customHeight="1" x14ac:dyDescent="0.2">
      <c r="A1" s="405" t="s">
        <v>519</v>
      </c>
    </row>
    <row r="2" spans="1:42" ht="12" customHeight="1" x14ac:dyDescent="0.2"/>
    <row r="3" spans="1:42" ht="12" customHeight="1" x14ac:dyDescent="0.2">
      <c r="A3" s="753" t="s">
        <v>174</v>
      </c>
      <c r="B3" s="658" t="s">
        <v>204</v>
      </c>
      <c r="C3" s="659"/>
      <c r="D3" s="409"/>
      <c r="E3" s="658" t="s">
        <v>205</v>
      </c>
      <c r="F3" s="659"/>
      <c r="G3" s="660"/>
      <c r="H3" s="658" t="s">
        <v>206</v>
      </c>
      <c r="I3" s="659"/>
      <c r="J3" s="660"/>
      <c r="K3" s="658" t="s">
        <v>207</v>
      </c>
      <c r="L3" s="659"/>
      <c r="M3" s="660"/>
      <c r="N3" s="658" t="s">
        <v>208</v>
      </c>
      <c r="O3" s="659"/>
      <c r="P3" s="660"/>
      <c r="Q3" s="658" t="s">
        <v>209</v>
      </c>
      <c r="R3" s="659"/>
      <c r="S3" s="660"/>
      <c r="T3" s="658" t="s">
        <v>210</v>
      </c>
      <c r="U3" s="659"/>
      <c r="V3" s="660"/>
      <c r="W3" s="658" t="s">
        <v>329</v>
      </c>
      <c r="X3" s="659"/>
      <c r="Y3" s="660"/>
      <c r="Z3" s="658" t="s">
        <v>330</v>
      </c>
      <c r="AA3" s="659"/>
      <c r="AB3" s="659"/>
      <c r="AC3" s="658" t="s">
        <v>568</v>
      </c>
      <c r="AD3" s="661"/>
      <c r="AE3" s="409"/>
      <c r="AF3" s="658" t="s">
        <v>567</v>
      </c>
      <c r="AG3" s="661"/>
      <c r="AH3" s="409"/>
      <c r="AI3" s="658" t="s">
        <v>566</v>
      </c>
      <c r="AJ3" s="661"/>
      <c r="AK3" s="409"/>
      <c r="AL3" s="658" t="s">
        <v>565</v>
      </c>
      <c r="AM3" s="661"/>
      <c r="AN3" s="409"/>
    </row>
    <row r="4" spans="1:42" ht="12" customHeight="1" x14ac:dyDescent="0.2">
      <c r="A4" s="754"/>
      <c r="B4" s="388" t="s">
        <v>248</v>
      </c>
      <c r="C4" s="388" t="s">
        <v>35</v>
      </c>
      <c r="D4" s="388" t="s">
        <v>586</v>
      </c>
      <c r="E4" s="388" t="s">
        <v>248</v>
      </c>
      <c r="F4" s="388" t="s">
        <v>35</v>
      </c>
      <c r="G4" s="388" t="s">
        <v>586</v>
      </c>
      <c r="H4" s="388" t="s">
        <v>248</v>
      </c>
      <c r="I4" s="388" t="s">
        <v>35</v>
      </c>
      <c r="J4" s="388" t="s">
        <v>586</v>
      </c>
      <c r="K4" s="388" t="s">
        <v>248</v>
      </c>
      <c r="L4" s="388" t="s">
        <v>35</v>
      </c>
      <c r="M4" s="388" t="s">
        <v>586</v>
      </c>
      <c r="N4" s="388" t="s">
        <v>248</v>
      </c>
      <c r="O4" s="388" t="s">
        <v>35</v>
      </c>
      <c r="P4" s="388" t="s">
        <v>586</v>
      </c>
      <c r="Q4" s="388" t="s">
        <v>248</v>
      </c>
      <c r="R4" s="388" t="s">
        <v>35</v>
      </c>
      <c r="S4" s="388" t="s">
        <v>586</v>
      </c>
      <c r="T4" s="388" t="s">
        <v>248</v>
      </c>
      <c r="U4" s="88" t="s">
        <v>35</v>
      </c>
      <c r="V4" s="388" t="s">
        <v>586</v>
      </c>
      <c r="W4" s="388" t="s">
        <v>248</v>
      </c>
      <c r="X4" s="388" t="s">
        <v>35</v>
      </c>
      <c r="Y4" s="388" t="s">
        <v>586</v>
      </c>
      <c r="Z4" s="388" t="s">
        <v>248</v>
      </c>
      <c r="AA4" s="388" t="s">
        <v>35</v>
      </c>
      <c r="AB4" s="386" t="s">
        <v>586</v>
      </c>
      <c r="AC4" s="388" t="s">
        <v>248</v>
      </c>
      <c r="AD4" s="388" t="s">
        <v>35</v>
      </c>
      <c r="AE4" s="89" t="s">
        <v>586</v>
      </c>
      <c r="AF4" s="388" t="s">
        <v>248</v>
      </c>
      <c r="AG4" s="388" t="s">
        <v>35</v>
      </c>
      <c r="AH4" s="89" t="s">
        <v>586</v>
      </c>
      <c r="AI4" s="388" t="s">
        <v>248</v>
      </c>
      <c r="AJ4" s="388" t="s">
        <v>35</v>
      </c>
      <c r="AK4" s="89" t="s">
        <v>586</v>
      </c>
      <c r="AL4" s="388" t="s">
        <v>248</v>
      </c>
      <c r="AM4" s="388" t="s">
        <v>35</v>
      </c>
      <c r="AN4" s="89" t="s">
        <v>586</v>
      </c>
    </row>
    <row r="5" spans="1:42" ht="12" customHeight="1" x14ac:dyDescent="0.2">
      <c r="A5" s="663" t="s">
        <v>231</v>
      </c>
      <c r="B5" s="508">
        <v>2539</v>
      </c>
      <c r="C5" s="8">
        <v>1082008</v>
      </c>
      <c r="D5" s="90">
        <v>100</v>
      </c>
      <c r="E5" s="508">
        <v>2540</v>
      </c>
      <c r="F5" s="8">
        <v>1108856</v>
      </c>
      <c r="G5" s="90">
        <v>100</v>
      </c>
      <c r="H5" s="508">
        <v>2541</v>
      </c>
      <c r="I5" s="8">
        <v>1110024</v>
      </c>
      <c r="J5" s="90">
        <v>100</v>
      </c>
      <c r="K5" s="508">
        <v>2542</v>
      </c>
      <c r="L5" s="8">
        <v>1088951</v>
      </c>
      <c r="M5" s="90">
        <v>100</v>
      </c>
      <c r="N5" s="508">
        <v>2543</v>
      </c>
      <c r="O5" s="8">
        <v>1085740</v>
      </c>
      <c r="P5" s="90">
        <v>100</v>
      </c>
      <c r="Q5" s="508">
        <v>2544</v>
      </c>
      <c r="R5" s="8">
        <v>1073213</v>
      </c>
      <c r="S5" s="90">
        <v>100</v>
      </c>
      <c r="T5" s="508">
        <v>2545</v>
      </c>
      <c r="U5" s="8">
        <v>1089166</v>
      </c>
      <c r="V5" s="90">
        <v>100</v>
      </c>
      <c r="W5" s="508">
        <v>2546</v>
      </c>
      <c r="X5" s="8">
        <v>1061949</v>
      </c>
      <c r="Y5" s="90">
        <v>100</v>
      </c>
      <c r="Z5" s="508">
        <v>2548</v>
      </c>
      <c r="AA5" s="6">
        <v>896500</v>
      </c>
      <c r="AB5" s="91">
        <v>100</v>
      </c>
      <c r="AC5" s="508">
        <v>2550</v>
      </c>
      <c r="AD5" s="664">
        <v>883776</v>
      </c>
      <c r="AE5" s="92">
        <v>100</v>
      </c>
      <c r="AF5" s="508">
        <v>2551</v>
      </c>
      <c r="AG5" s="664">
        <v>855272</v>
      </c>
      <c r="AH5" s="92">
        <v>100</v>
      </c>
      <c r="AI5" s="508">
        <v>2552</v>
      </c>
      <c r="AJ5" s="664">
        <v>852069</v>
      </c>
      <c r="AK5" s="92">
        <v>100</v>
      </c>
      <c r="AL5" s="508">
        <v>2553</v>
      </c>
      <c r="AM5" s="664">
        <v>853564</v>
      </c>
      <c r="AN5" s="92">
        <v>100</v>
      </c>
      <c r="AP5" s="665"/>
    </row>
    <row r="6" spans="1:42" ht="12" customHeight="1" x14ac:dyDescent="0.2">
      <c r="A6" s="566" t="s">
        <v>232</v>
      </c>
      <c r="B6" s="509">
        <v>2540</v>
      </c>
      <c r="C6" s="9">
        <v>999466</v>
      </c>
      <c r="D6" s="93">
        <v>92.371405756704206</v>
      </c>
      <c r="E6" s="509">
        <v>2541</v>
      </c>
      <c r="F6" s="9">
        <v>1029188</v>
      </c>
      <c r="G6" s="93">
        <v>92.815297928676046</v>
      </c>
      <c r="H6" s="509">
        <v>2542</v>
      </c>
      <c r="I6" s="9">
        <v>1035286</v>
      </c>
      <c r="J6" s="93">
        <v>93.266992425389006</v>
      </c>
      <c r="K6" s="509">
        <v>2543</v>
      </c>
      <c r="L6" s="9">
        <v>1021990</v>
      </c>
      <c r="M6" s="93">
        <v>93.850871159492016</v>
      </c>
      <c r="N6" s="509">
        <v>2544</v>
      </c>
      <c r="O6" s="9">
        <v>1019656</v>
      </c>
      <c r="P6" s="93">
        <v>93.913459944369734</v>
      </c>
      <c r="Q6" s="509">
        <v>2545</v>
      </c>
      <c r="R6" s="9">
        <v>1012563</v>
      </c>
      <c r="S6" s="93">
        <v>94.348745309644968</v>
      </c>
      <c r="T6" s="509">
        <v>2546</v>
      </c>
      <c r="U6" s="9">
        <v>1023267</v>
      </c>
      <c r="V6" s="93">
        <v>93.949590787813804</v>
      </c>
      <c r="W6" s="509">
        <v>2547</v>
      </c>
      <c r="X6" s="9">
        <v>1019851</v>
      </c>
      <c r="Y6" s="93">
        <v>96.035779496002164</v>
      </c>
      <c r="Z6" s="509">
        <v>2549</v>
      </c>
      <c r="AA6" s="5">
        <v>872740</v>
      </c>
      <c r="AB6" s="94">
        <v>97.349693251533736</v>
      </c>
      <c r="AC6" s="509">
        <v>2551</v>
      </c>
      <c r="AD6" s="416">
        <v>855272</v>
      </c>
      <c r="AE6" s="25">
        <f>AD6/AD5*100</f>
        <v>96.774748352523716</v>
      </c>
      <c r="AF6" s="509">
        <v>2552</v>
      </c>
      <c r="AG6" s="416">
        <v>838645</v>
      </c>
      <c r="AH6" s="25">
        <f>AG6/AG5*100</f>
        <v>98.055940098588522</v>
      </c>
      <c r="AI6" s="509">
        <v>2553</v>
      </c>
      <c r="AJ6" s="416">
        <v>829779</v>
      </c>
      <c r="AK6" s="25">
        <f>AJ6/AJ5*100</f>
        <v>97.384014674867885</v>
      </c>
      <c r="AL6" s="509">
        <v>2554</v>
      </c>
      <c r="AM6" s="416">
        <v>820830</v>
      </c>
      <c r="AN6" s="25">
        <f>AM6/AM5*100</f>
        <v>96.165021017756132</v>
      </c>
      <c r="AP6" s="665"/>
    </row>
    <row r="7" spans="1:42" ht="12" customHeight="1" x14ac:dyDescent="0.2">
      <c r="A7" s="566" t="s">
        <v>233</v>
      </c>
      <c r="B7" s="509">
        <v>2541</v>
      </c>
      <c r="C7" s="9">
        <v>980281</v>
      </c>
      <c r="D7" s="93">
        <v>90.598313505999954</v>
      </c>
      <c r="E7" s="509">
        <v>2542</v>
      </c>
      <c r="F7" s="9">
        <v>1008870</v>
      </c>
      <c r="G7" s="93">
        <v>90.982959013614035</v>
      </c>
      <c r="H7" s="509">
        <v>2543</v>
      </c>
      <c r="I7" s="9">
        <v>1020289</v>
      </c>
      <c r="J7" s="93">
        <v>91.91594055624023</v>
      </c>
      <c r="K7" s="509">
        <v>2544</v>
      </c>
      <c r="L7" s="9">
        <v>1008138</v>
      </c>
      <c r="M7" s="93">
        <v>92.578821269276574</v>
      </c>
      <c r="N7" s="509">
        <v>2545</v>
      </c>
      <c r="O7" s="9">
        <v>1005149</v>
      </c>
      <c r="P7" s="93">
        <v>92.57732053714517</v>
      </c>
      <c r="Q7" s="509">
        <v>2546</v>
      </c>
      <c r="R7" s="9">
        <v>996670</v>
      </c>
      <c r="S7" s="93">
        <v>92.867864999771712</v>
      </c>
      <c r="T7" s="509">
        <v>2547</v>
      </c>
      <c r="U7" s="9">
        <v>1008420</v>
      </c>
      <c r="V7" s="93">
        <v>92.586437696365849</v>
      </c>
      <c r="W7" s="509">
        <v>2548</v>
      </c>
      <c r="X7" s="9">
        <v>1014222</v>
      </c>
      <c r="Y7" s="93">
        <v>95.50571637621016</v>
      </c>
      <c r="Z7" s="509">
        <v>2550</v>
      </c>
      <c r="AA7" s="5">
        <v>871313</v>
      </c>
      <c r="AB7" s="94">
        <v>97.190518683770222</v>
      </c>
      <c r="AC7" s="509">
        <v>2552</v>
      </c>
      <c r="AD7" s="416">
        <v>838645</v>
      </c>
      <c r="AE7" s="25">
        <f>AD7/AD5*100</f>
        <v>94.893389275110437</v>
      </c>
      <c r="AF7" s="509">
        <v>2553</v>
      </c>
      <c r="AG7" s="416">
        <v>841777</v>
      </c>
      <c r="AH7" s="25">
        <f>AG7/AG5*100</f>
        <v>98.422139389574312</v>
      </c>
      <c r="AI7" s="509">
        <v>2554</v>
      </c>
      <c r="AJ7" s="416">
        <v>816142</v>
      </c>
      <c r="AK7" s="25">
        <f>AJ7/AJ5*100</f>
        <v>95.783557434902576</v>
      </c>
      <c r="AL7" s="509">
        <v>2555</v>
      </c>
      <c r="AM7" s="416">
        <v>810379</v>
      </c>
      <c r="AN7" s="25">
        <f>AM7/AM5*100</f>
        <v>94.940625424689884</v>
      </c>
      <c r="AP7" s="665"/>
    </row>
    <row r="8" spans="1:42" ht="12" customHeight="1" x14ac:dyDescent="0.2">
      <c r="A8" s="566" t="s">
        <v>234</v>
      </c>
      <c r="B8" s="509">
        <v>2542</v>
      </c>
      <c r="C8" s="9">
        <v>971012</v>
      </c>
      <c r="D8" s="93">
        <v>89.741665496003733</v>
      </c>
      <c r="E8" s="509">
        <v>2543</v>
      </c>
      <c r="F8" s="9">
        <v>1002050</v>
      </c>
      <c r="G8" s="93">
        <v>90.367910711580222</v>
      </c>
      <c r="H8" s="509">
        <v>2544</v>
      </c>
      <c r="I8" s="9">
        <v>1014450</v>
      </c>
      <c r="J8" s="93">
        <v>91.389915893710409</v>
      </c>
      <c r="K8" s="509">
        <v>2545</v>
      </c>
      <c r="L8" s="9">
        <v>1002042</v>
      </c>
      <c r="M8" s="93">
        <v>92.019016466305644</v>
      </c>
      <c r="N8" s="509">
        <v>2546</v>
      </c>
      <c r="O8" s="9">
        <v>996667</v>
      </c>
      <c r="P8" s="93">
        <v>91.796102197579529</v>
      </c>
      <c r="Q8" s="509">
        <v>2547</v>
      </c>
      <c r="R8" s="9">
        <v>984031</v>
      </c>
      <c r="S8" s="93">
        <v>91.690186384249913</v>
      </c>
      <c r="T8" s="509">
        <v>2548</v>
      </c>
      <c r="U8" s="9">
        <v>1004264</v>
      </c>
      <c r="V8" s="93">
        <v>92.2048613342686</v>
      </c>
      <c r="W8" s="509">
        <v>2549</v>
      </c>
      <c r="X8" s="9">
        <v>1009943</v>
      </c>
      <c r="Y8" s="93">
        <v>95.102778005346778</v>
      </c>
      <c r="Z8" s="509">
        <v>2551</v>
      </c>
      <c r="AA8" s="5">
        <v>868498</v>
      </c>
      <c r="AB8" s="94">
        <v>96.876519799219182</v>
      </c>
      <c r="AC8" s="509">
        <v>2553</v>
      </c>
      <c r="AD8" s="416">
        <v>841777</v>
      </c>
      <c r="AE8" s="25">
        <f>AD8/AD5*100</f>
        <v>95.247777717430665</v>
      </c>
      <c r="AF8" s="509">
        <v>2554</v>
      </c>
      <c r="AG8" s="416">
        <v>835784</v>
      </c>
      <c r="AH8" s="25">
        <f>AG8/AG5*100</f>
        <v>97.721426633866187</v>
      </c>
      <c r="AI8" s="509">
        <v>2555</v>
      </c>
      <c r="AJ8" s="416">
        <v>813574</v>
      </c>
      <c r="AK8" s="25">
        <f>AJ8/AJ5*100</f>
        <v>95.482173392060972</v>
      </c>
      <c r="AL8" s="509">
        <v>2556</v>
      </c>
      <c r="AM8" s="416">
        <v>805955</v>
      </c>
      <c r="AN8" s="25">
        <f>AM8/AM5*100</f>
        <v>94.422328026955213</v>
      </c>
      <c r="AP8" s="665"/>
    </row>
    <row r="9" spans="1:42" ht="12" customHeight="1" x14ac:dyDescent="0.2">
      <c r="A9" s="566" t="s">
        <v>235</v>
      </c>
      <c r="B9" s="509">
        <v>2543</v>
      </c>
      <c r="C9" s="9">
        <v>962851</v>
      </c>
      <c r="D9" s="93">
        <v>88.987419686360909</v>
      </c>
      <c r="E9" s="509">
        <v>2544</v>
      </c>
      <c r="F9" s="9">
        <v>993734</v>
      </c>
      <c r="G9" s="93">
        <v>89.617948588455135</v>
      </c>
      <c r="H9" s="509">
        <v>2545</v>
      </c>
      <c r="I9" s="9">
        <v>1007462</v>
      </c>
      <c r="J9" s="93">
        <v>90.760379955748704</v>
      </c>
      <c r="K9" s="509">
        <v>2546</v>
      </c>
      <c r="L9" s="9">
        <v>993575</v>
      </c>
      <c r="M9" s="93">
        <v>91.24147918501383</v>
      </c>
      <c r="N9" s="509">
        <v>2547</v>
      </c>
      <c r="O9" s="9">
        <v>988510</v>
      </c>
      <c r="P9" s="93">
        <v>91.044817359588848</v>
      </c>
      <c r="Q9" s="509">
        <v>2548</v>
      </c>
      <c r="R9" s="9">
        <v>981398</v>
      </c>
      <c r="S9" s="93">
        <v>91.444848319951404</v>
      </c>
      <c r="T9" s="509">
        <v>2549</v>
      </c>
      <c r="U9" s="9">
        <v>1003494</v>
      </c>
      <c r="V9" s="93">
        <v>92.134165040039804</v>
      </c>
      <c r="W9" s="509">
        <v>2550</v>
      </c>
      <c r="X9" s="9">
        <v>1008157</v>
      </c>
      <c r="Y9" s="93">
        <v>94.934596670838246</v>
      </c>
      <c r="Z9" s="509">
        <v>2552</v>
      </c>
      <c r="AA9" s="5">
        <v>856648</v>
      </c>
      <c r="AB9" s="94">
        <v>95.554712771890678</v>
      </c>
      <c r="AC9" s="509">
        <v>2554</v>
      </c>
      <c r="AD9" s="416">
        <v>835784</v>
      </c>
      <c r="AE9" s="25">
        <f>AD9/AD5*100</f>
        <v>94.569664711420089</v>
      </c>
      <c r="AF9" s="509">
        <v>2555</v>
      </c>
      <c r="AG9" s="416">
        <v>826491</v>
      </c>
      <c r="AH9" s="25">
        <f>AG9/AG5*100</f>
        <v>96.634871713326291</v>
      </c>
      <c r="AI9" s="509">
        <v>2556</v>
      </c>
      <c r="AJ9" s="416">
        <v>809664</v>
      </c>
      <c r="AK9" s="25">
        <f>AJ9/AJ5*100</f>
        <v>95.023290367329409</v>
      </c>
      <c r="AL9" s="509">
        <v>2557</v>
      </c>
      <c r="AM9" s="416">
        <v>799248</v>
      </c>
      <c r="AN9" s="25">
        <f>AM9/AM5*100</f>
        <v>93.63656386632988</v>
      </c>
      <c r="AP9" s="665"/>
    </row>
    <row r="10" spans="1:42" ht="12" customHeight="1" x14ac:dyDescent="0.2">
      <c r="A10" s="598" t="s">
        <v>236</v>
      </c>
      <c r="B10" s="508">
        <v>2544</v>
      </c>
      <c r="C10" s="8">
        <v>947231</v>
      </c>
      <c r="D10" s="90">
        <v>87.543807439501379</v>
      </c>
      <c r="E10" s="508">
        <v>2545</v>
      </c>
      <c r="F10" s="8">
        <v>980333</v>
      </c>
      <c r="G10" s="90">
        <v>88.409405729869334</v>
      </c>
      <c r="H10" s="508">
        <v>2546</v>
      </c>
      <c r="I10" s="8">
        <v>993575</v>
      </c>
      <c r="J10" s="90">
        <v>89.509325924484514</v>
      </c>
      <c r="K10" s="508">
        <v>2547</v>
      </c>
      <c r="L10" s="8">
        <v>979722</v>
      </c>
      <c r="M10" s="90">
        <v>89.969337463301841</v>
      </c>
      <c r="N10" s="508">
        <v>2548</v>
      </c>
      <c r="O10" s="8">
        <v>980736</v>
      </c>
      <c r="P10" s="90">
        <v>90.328808001915746</v>
      </c>
      <c r="Q10" s="508">
        <v>2549</v>
      </c>
      <c r="R10" s="8">
        <v>978019</v>
      </c>
      <c r="S10" s="90">
        <v>91.129999357070773</v>
      </c>
      <c r="T10" s="508">
        <v>2550</v>
      </c>
      <c r="U10" s="8">
        <v>999241</v>
      </c>
      <c r="V10" s="90">
        <v>91.743682781137124</v>
      </c>
      <c r="W10" s="508">
        <v>2551</v>
      </c>
      <c r="X10" s="8">
        <v>997178</v>
      </c>
      <c r="Y10" s="90">
        <v>93.900742879366149</v>
      </c>
      <c r="Z10" s="508">
        <v>2553</v>
      </c>
      <c r="AA10" s="6">
        <v>855715</v>
      </c>
      <c r="AB10" s="91">
        <v>95.450641383156722</v>
      </c>
      <c r="AC10" s="508">
        <v>2555</v>
      </c>
      <c r="AD10" s="666">
        <v>826491</v>
      </c>
      <c r="AE10" s="92">
        <f>AD10/AD5*100</f>
        <v>93.518153921355633</v>
      </c>
      <c r="AF10" s="508">
        <v>2556</v>
      </c>
      <c r="AG10" s="666">
        <v>808713</v>
      </c>
      <c r="AH10" s="92">
        <f>AG10/AG5*100</f>
        <v>94.556234741696215</v>
      </c>
      <c r="AI10" s="508">
        <v>2557</v>
      </c>
      <c r="AJ10" s="666">
        <v>797576</v>
      </c>
      <c r="AK10" s="92">
        <f>AJ10/AJ5*100</f>
        <v>93.604625916445741</v>
      </c>
      <c r="AL10" s="508">
        <v>2558</v>
      </c>
      <c r="AM10" s="666">
        <v>803432</v>
      </c>
      <c r="AN10" s="92">
        <f>AM10/AM5*100</f>
        <v>94.126743864549113</v>
      </c>
      <c r="AP10" s="665"/>
    </row>
    <row r="11" spans="1:42" ht="12" customHeight="1" x14ac:dyDescent="0.2">
      <c r="A11" s="663" t="s">
        <v>237</v>
      </c>
      <c r="B11" s="429">
        <v>2545</v>
      </c>
      <c r="C11" s="43">
        <v>842091</v>
      </c>
      <c r="D11" s="95">
        <v>77.826688896939771</v>
      </c>
      <c r="E11" s="429">
        <v>2546</v>
      </c>
      <c r="F11" s="43">
        <v>907650</v>
      </c>
      <c r="G11" s="95">
        <v>81.85463216143485</v>
      </c>
      <c r="H11" s="429">
        <v>2547</v>
      </c>
      <c r="I11" s="43">
        <v>949929</v>
      </c>
      <c r="J11" s="95">
        <v>85.577338868348789</v>
      </c>
      <c r="K11" s="429">
        <v>2548</v>
      </c>
      <c r="L11" s="43">
        <v>943755</v>
      </c>
      <c r="M11" s="95">
        <v>86.666434026875407</v>
      </c>
      <c r="N11" s="429">
        <v>2549</v>
      </c>
      <c r="O11" s="43">
        <v>943755</v>
      </c>
      <c r="P11" s="95">
        <v>86.922743935012065</v>
      </c>
      <c r="Q11" s="429">
        <v>2550</v>
      </c>
      <c r="R11" s="43">
        <v>953375</v>
      </c>
      <c r="S11" s="95">
        <v>88.833717072007147</v>
      </c>
      <c r="T11" s="429">
        <v>2551</v>
      </c>
      <c r="U11" s="43">
        <v>970327</v>
      </c>
      <c r="V11" s="95">
        <v>89.088991026161295</v>
      </c>
      <c r="W11" s="429">
        <v>2552</v>
      </c>
      <c r="X11" s="43">
        <v>949929</v>
      </c>
      <c r="Y11" s="95">
        <v>89.451470833345098</v>
      </c>
      <c r="Z11" s="429">
        <v>2554</v>
      </c>
      <c r="AA11" s="100">
        <v>838985</v>
      </c>
      <c r="AB11" s="96">
        <v>93.584495259341878</v>
      </c>
      <c r="AC11" s="429">
        <v>2556</v>
      </c>
      <c r="AD11" s="664">
        <v>808713</v>
      </c>
      <c r="AE11" s="97">
        <f>AD11/AD5*100</f>
        <v>91.506558222898107</v>
      </c>
      <c r="AF11" s="429">
        <v>2557</v>
      </c>
      <c r="AG11" s="664">
        <v>780133</v>
      </c>
      <c r="AH11" s="97">
        <f>AG11/AG5*100</f>
        <v>91.214607750516791</v>
      </c>
      <c r="AI11" s="429">
        <v>2558</v>
      </c>
      <c r="AJ11" s="664">
        <v>790727</v>
      </c>
      <c r="AK11" s="97">
        <f>AJ11/AJ5*100</f>
        <v>92.800817774147404</v>
      </c>
      <c r="AL11" s="429">
        <v>2559</v>
      </c>
      <c r="AM11" s="664">
        <v>784428</v>
      </c>
      <c r="AN11" s="97">
        <f>AM11/AM5*100</f>
        <v>91.900314446251258</v>
      </c>
    </row>
    <row r="12" spans="1:42" ht="12" customHeight="1" x14ac:dyDescent="0.2">
      <c r="A12" s="566" t="s">
        <v>238</v>
      </c>
      <c r="B12" s="509">
        <v>2546</v>
      </c>
      <c r="C12" s="9">
        <v>804704</v>
      </c>
      <c r="D12" s="93">
        <v>74.371354001079467</v>
      </c>
      <c r="E12" s="509">
        <v>2547</v>
      </c>
      <c r="F12" s="9">
        <v>887526</v>
      </c>
      <c r="G12" s="93">
        <v>80.039788755257675</v>
      </c>
      <c r="H12" s="509">
        <v>2548</v>
      </c>
      <c r="I12" s="9">
        <v>892201</v>
      </c>
      <c r="J12" s="93">
        <v>80.3767305932124</v>
      </c>
      <c r="K12" s="509">
        <v>2549</v>
      </c>
      <c r="L12" s="9">
        <v>914799</v>
      </c>
      <c r="M12" s="93">
        <v>84.00736121276347</v>
      </c>
      <c r="N12" s="509">
        <v>2550</v>
      </c>
      <c r="O12" s="9">
        <v>926806</v>
      </c>
      <c r="P12" s="93">
        <v>85.361688802107309</v>
      </c>
      <c r="Q12" s="509">
        <v>2551</v>
      </c>
      <c r="R12" s="9">
        <v>920396</v>
      </c>
      <c r="S12" s="93">
        <v>85.76079492141821</v>
      </c>
      <c r="T12" s="509">
        <v>2552</v>
      </c>
      <c r="U12" s="9">
        <v>924271</v>
      </c>
      <c r="V12" s="93">
        <v>84.860434497588074</v>
      </c>
      <c r="W12" s="509">
        <v>2553</v>
      </c>
      <c r="X12" s="9">
        <v>942970</v>
      </c>
      <c r="Y12" s="93">
        <v>88.796166294238233</v>
      </c>
      <c r="Z12" s="509">
        <v>2555</v>
      </c>
      <c r="AA12" s="5">
        <v>801868</v>
      </c>
      <c r="AB12" s="94">
        <v>89.444283324037926</v>
      </c>
      <c r="AC12" s="509">
        <v>2557</v>
      </c>
      <c r="AD12" s="416">
        <v>780133</v>
      </c>
      <c r="AE12" s="25">
        <f>AD12/AD5*100</f>
        <v>88.272707111304229</v>
      </c>
      <c r="AF12" s="509">
        <v>2558</v>
      </c>
      <c r="AG12" s="416">
        <v>760079</v>
      </c>
      <c r="AH12" s="25">
        <f>AG12/AG5*100</f>
        <v>88.869856607020921</v>
      </c>
      <c r="AI12" s="509">
        <v>2559</v>
      </c>
      <c r="AJ12" s="416">
        <v>762401</v>
      </c>
      <c r="AK12" s="25">
        <f>AJ12/AJ5*100</f>
        <v>89.47643911467263</v>
      </c>
      <c r="AL12" s="509">
        <v>2560</v>
      </c>
      <c r="AM12" s="416">
        <v>755099</v>
      </c>
      <c r="AN12" s="25">
        <f>AM12/AM5*100</f>
        <v>88.464251069632738</v>
      </c>
    </row>
    <row r="13" spans="1:42" ht="12" customHeight="1" x14ac:dyDescent="0.2">
      <c r="A13" s="566" t="s">
        <v>239</v>
      </c>
      <c r="B13" s="509">
        <v>2547</v>
      </c>
      <c r="C13" s="9">
        <v>796540</v>
      </c>
      <c r="D13" s="93">
        <v>73.616830929161338</v>
      </c>
      <c r="E13" s="509">
        <v>2548</v>
      </c>
      <c r="F13" s="9">
        <v>833414</v>
      </c>
      <c r="G13" s="93">
        <v>75.159804338886204</v>
      </c>
      <c r="H13" s="509">
        <v>2549</v>
      </c>
      <c r="I13" s="9">
        <v>884073</v>
      </c>
      <c r="J13" s="93">
        <v>79.644494173098963</v>
      </c>
      <c r="K13" s="509">
        <v>2550</v>
      </c>
      <c r="L13" s="9">
        <v>884933</v>
      </c>
      <c r="M13" s="93">
        <v>81.264721736790719</v>
      </c>
      <c r="N13" s="509">
        <v>2551</v>
      </c>
      <c r="O13" s="9">
        <v>883037</v>
      </c>
      <c r="P13" s="93">
        <v>81.330429016154881</v>
      </c>
      <c r="Q13" s="509">
        <v>2552</v>
      </c>
      <c r="R13" s="9">
        <v>869384</v>
      </c>
      <c r="S13" s="93">
        <v>81.007591223736569</v>
      </c>
      <c r="T13" s="509">
        <v>2553</v>
      </c>
      <c r="U13" s="9">
        <v>900199</v>
      </c>
      <c r="V13" s="93">
        <v>82.650303075931504</v>
      </c>
      <c r="W13" s="509">
        <v>2554</v>
      </c>
      <c r="X13" s="9">
        <v>894964</v>
      </c>
      <c r="Y13" s="93">
        <v>84.275610222336468</v>
      </c>
      <c r="Z13" s="509">
        <v>2556</v>
      </c>
      <c r="AA13" s="5">
        <v>777757</v>
      </c>
      <c r="AB13" s="94">
        <v>86.754824316787506</v>
      </c>
      <c r="AC13" s="509">
        <v>2558</v>
      </c>
      <c r="AD13" s="416">
        <v>760079</v>
      </c>
      <c r="AE13" s="25">
        <f>AD13/AD5*100</f>
        <v>86.00358009269317</v>
      </c>
      <c r="AF13" s="509">
        <v>2559</v>
      </c>
      <c r="AG13" s="416">
        <v>688728</v>
      </c>
      <c r="AH13" s="25">
        <f>AG13/AG5*100</f>
        <v>80.52736439401734</v>
      </c>
      <c r="AI13" s="509">
        <v>2560</v>
      </c>
      <c r="AJ13" s="416">
        <v>731779</v>
      </c>
      <c r="AK13" s="25">
        <f>AJ13/AJ5*100</f>
        <v>85.88259870972891</v>
      </c>
      <c r="AL13" s="509">
        <v>2561</v>
      </c>
      <c r="AM13" s="416">
        <v>726618</v>
      </c>
      <c r="AN13" s="25">
        <f>AM13/AM5*100</f>
        <v>85.127535837968807</v>
      </c>
    </row>
    <row r="14" spans="1:42" ht="12" customHeight="1" x14ac:dyDescent="0.2">
      <c r="A14" s="566" t="s">
        <v>240</v>
      </c>
      <c r="B14" s="509">
        <v>2548</v>
      </c>
      <c r="C14" s="9">
        <v>676638</v>
      </c>
      <c r="D14" s="93">
        <v>62.535397150483178</v>
      </c>
      <c r="E14" s="509">
        <v>2549</v>
      </c>
      <c r="F14" s="9">
        <v>737764</v>
      </c>
      <c r="G14" s="93">
        <v>66.533796994379784</v>
      </c>
      <c r="H14" s="509">
        <v>2550</v>
      </c>
      <c r="I14" s="9">
        <v>759252</v>
      </c>
      <c r="J14" s="93">
        <v>68.39960217076387</v>
      </c>
      <c r="K14" s="509">
        <v>2551</v>
      </c>
      <c r="L14" s="9">
        <v>737764</v>
      </c>
      <c r="M14" s="93">
        <v>67.749972220972296</v>
      </c>
      <c r="N14" s="509">
        <v>2552</v>
      </c>
      <c r="O14" s="9">
        <v>756097</v>
      </c>
      <c r="P14" s="93">
        <v>69.638863816383306</v>
      </c>
      <c r="Q14" s="509">
        <v>2553</v>
      </c>
      <c r="R14" s="9">
        <v>776791</v>
      </c>
      <c r="S14" s="93">
        <v>72.379946944362388</v>
      </c>
      <c r="T14" s="509">
        <v>2554</v>
      </c>
      <c r="U14" s="9">
        <v>795956</v>
      </c>
      <c r="V14" s="93">
        <v>73.079402037889537</v>
      </c>
      <c r="W14" s="509">
        <v>2555</v>
      </c>
      <c r="X14" s="9">
        <v>791001</v>
      </c>
      <c r="Y14" s="93">
        <v>74.485780390583727</v>
      </c>
      <c r="Z14" s="509">
        <v>2557</v>
      </c>
      <c r="AA14" s="5">
        <v>684204</v>
      </c>
      <c r="AB14" s="94">
        <v>76.31946458449525</v>
      </c>
      <c r="AC14" s="509">
        <v>2559</v>
      </c>
      <c r="AD14" s="416">
        <v>688728</v>
      </c>
      <c r="AE14" s="25">
        <f>AD14/AD5*100</f>
        <v>77.930154247230064</v>
      </c>
      <c r="AF14" s="509">
        <v>2560</v>
      </c>
      <c r="AG14" s="416">
        <v>610063</v>
      </c>
      <c r="AH14" s="25">
        <f>AG14/AG5*100</f>
        <v>71.329705637504787</v>
      </c>
      <c r="AI14" s="509">
        <v>2561</v>
      </c>
      <c r="AJ14" s="416">
        <v>673571</v>
      </c>
      <c r="AK14" s="25">
        <f>AJ14/AJ5*100</f>
        <v>79.051227071985949</v>
      </c>
      <c r="AL14" s="509">
        <v>2562</v>
      </c>
      <c r="AM14" s="416">
        <v>675414</v>
      </c>
      <c r="AN14" s="25">
        <f>AM14/AM5*100</f>
        <v>79.128688651348938</v>
      </c>
    </row>
    <row r="15" spans="1:42" ht="12" customHeight="1" x14ac:dyDescent="0.2">
      <c r="A15" s="566" t="s">
        <v>241</v>
      </c>
      <c r="B15" s="509">
        <v>2549</v>
      </c>
      <c r="C15" s="9">
        <v>590410</v>
      </c>
      <c r="D15" s="93">
        <v>54.566139991571227</v>
      </c>
      <c r="E15" s="509">
        <v>2550</v>
      </c>
      <c r="F15" s="9">
        <v>626690</v>
      </c>
      <c r="G15" s="93">
        <v>56.516806510493701</v>
      </c>
      <c r="H15" s="509">
        <v>2551</v>
      </c>
      <c r="I15" s="9">
        <v>644065</v>
      </c>
      <c r="J15" s="93">
        <v>58.022619330753209</v>
      </c>
      <c r="K15" s="509">
        <v>2552</v>
      </c>
      <c r="L15" s="9">
        <v>644065</v>
      </c>
      <c r="M15" s="93">
        <v>59.145452825701064</v>
      </c>
      <c r="N15" s="509">
        <v>2553</v>
      </c>
      <c r="O15" s="9">
        <v>658933</v>
      </c>
      <c r="P15" s="93">
        <v>60.689759979368908</v>
      </c>
      <c r="Q15" s="509">
        <v>2554</v>
      </c>
      <c r="R15" s="9">
        <v>658438</v>
      </c>
      <c r="S15" s="93">
        <v>61.352033566496125</v>
      </c>
      <c r="T15" s="509">
        <v>2555</v>
      </c>
      <c r="U15" s="9">
        <v>682388</v>
      </c>
      <c r="V15" s="93">
        <v>62.652341332726138</v>
      </c>
      <c r="W15" s="509">
        <v>2556</v>
      </c>
      <c r="X15" s="9">
        <v>697287</v>
      </c>
      <c r="Y15" s="93">
        <v>65.661062819400925</v>
      </c>
      <c r="Z15" s="509">
        <v>2558</v>
      </c>
      <c r="AA15" s="5">
        <v>617034</v>
      </c>
      <c r="AB15" s="94">
        <v>68.826993865030673</v>
      </c>
      <c r="AC15" s="509">
        <v>2560</v>
      </c>
      <c r="AD15" s="416">
        <v>610063</v>
      </c>
      <c r="AE15" s="25">
        <f>AD15/AD5*100</f>
        <v>69.029143131291178</v>
      </c>
      <c r="AF15" s="509">
        <v>2561</v>
      </c>
      <c r="AG15" s="416">
        <v>614278</v>
      </c>
      <c r="AH15" s="25">
        <f>AG15/AG5*100</f>
        <v>71.822531311676286</v>
      </c>
      <c r="AI15" s="509">
        <v>2562</v>
      </c>
      <c r="AJ15" s="416">
        <v>597101</v>
      </c>
      <c r="AK15" s="25">
        <f>AJ15/AJ5*100</f>
        <v>70.076601777555567</v>
      </c>
      <c r="AL15" s="509">
        <v>2563</v>
      </c>
      <c r="AM15" s="416">
        <v>604853</v>
      </c>
      <c r="AN15" s="25">
        <f>AM15/AM5*100</f>
        <v>70.86205603797724</v>
      </c>
    </row>
    <row r="16" spans="1:42" ht="12" customHeight="1" x14ac:dyDescent="0.2">
      <c r="A16" s="598" t="s">
        <v>242</v>
      </c>
      <c r="B16" s="507">
        <v>2550</v>
      </c>
      <c r="C16" s="11">
        <v>549026</v>
      </c>
      <c r="D16" s="98">
        <v>50.741399324219415</v>
      </c>
      <c r="E16" s="507">
        <v>2551</v>
      </c>
      <c r="F16" s="11">
        <v>585121</v>
      </c>
      <c r="G16" s="98">
        <v>52.767987908258604</v>
      </c>
      <c r="H16" s="507">
        <v>2552</v>
      </c>
      <c r="I16" s="11">
        <v>607970</v>
      </c>
      <c r="J16" s="98">
        <v>54.770887836659391</v>
      </c>
      <c r="K16" s="507">
        <v>2553</v>
      </c>
      <c r="L16" s="11">
        <v>628185</v>
      </c>
      <c r="M16" s="98">
        <v>57.687168660481511</v>
      </c>
      <c r="N16" s="507">
        <v>2554</v>
      </c>
      <c r="O16" s="11">
        <v>637354</v>
      </c>
      <c r="P16" s="98">
        <v>58.702267577873158</v>
      </c>
      <c r="Q16" s="507">
        <v>2555</v>
      </c>
      <c r="R16" s="11">
        <v>650994</v>
      </c>
      <c r="S16" s="98">
        <v>60.658415431046777</v>
      </c>
      <c r="T16" s="507">
        <v>2556</v>
      </c>
      <c r="U16" s="11">
        <v>686228</v>
      </c>
      <c r="V16" s="98">
        <v>63.004904670178831</v>
      </c>
      <c r="W16" s="507">
        <v>2557</v>
      </c>
      <c r="X16" s="11">
        <v>705023</v>
      </c>
      <c r="Y16" s="98">
        <v>66.389534714002281</v>
      </c>
      <c r="Z16" s="507">
        <v>2559</v>
      </c>
      <c r="AA16" s="4">
        <v>617209</v>
      </c>
      <c r="AB16" s="99">
        <v>68.846514221974346</v>
      </c>
      <c r="AC16" s="508">
        <v>2561</v>
      </c>
      <c r="AD16" s="666">
        <v>614278</v>
      </c>
      <c r="AE16" s="92">
        <f>AD16/AD5*100</f>
        <v>69.506073937287269</v>
      </c>
      <c r="AF16" s="507">
        <v>2562</v>
      </c>
      <c r="AG16" s="666">
        <v>593643</v>
      </c>
      <c r="AH16" s="92">
        <f>AG16/AG5*100</f>
        <v>69.409848562796398</v>
      </c>
      <c r="AI16" s="507">
        <v>2563</v>
      </c>
      <c r="AJ16" s="666">
        <v>603602</v>
      </c>
      <c r="AK16" s="92">
        <f>AJ16/AJ5*100</f>
        <v>70.839568157038926</v>
      </c>
      <c r="AL16" s="507">
        <v>2564</v>
      </c>
      <c r="AM16" s="666">
        <v>628331</v>
      </c>
      <c r="AN16" s="92">
        <f>AM16/AM5*100</f>
        <v>73.612640645575482</v>
      </c>
    </row>
    <row r="17" spans="1:40" ht="12" customHeight="1" x14ac:dyDescent="0.2">
      <c r="A17" s="616" t="s">
        <v>243</v>
      </c>
      <c r="B17" s="508"/>
      <c r="C17" s="8"/>
      <c r="D17" s="90"/>
      <c r="E17" s="508"/>
      <c r="F17" s="8"/>
      <c r="G17" s="90"/>
      <c r="H17" s="508"/>
      <c r="I17" s="8"/>
      <c r="J17" s="90"/>
      <c r="K17" s="508"/>
      <c r="L17" s="8"/>
      <c r="M17" s="90"/>
      <c r="N17" s="508"/>
      <c r="O17" s="8"/>
      <c r="P17" s="90"/>
      <c r="Q17" s="508"/>
      <c r="R17" s="8"/>
      <c r="S17" s="90"/>
      <c r="T17" s="508"/>
      <c r="U17" s="8"/>
      <c r="V17" s="90"/>
      <c r="W17" s="508"/>
      <c r="X17" s="8"/>
      <c r="Y17" s="90"/>
      <c r="Z17" s="508"/>
      <c r="AA17" s="6"/>
      <c r="AB17" s="91"/>
      <c r="AC17" s="667"/>
      <c r="AD17" s="100"/>
      <c r="AE17" s="97"/>
      <c r="AF17" s="667"/>
      <c r="AG17" s="100"/>
      <c r="AH17" s="97"/>
      <c r="AI17" s="668"/>
      <c r="AJ17" s="296"/>
      <c r="AK17" s="297"/>
      <c r="AL17" s="668"/>
      <c r="AM17" s="296"/>
      <c r="AN17" s="297"/>
    </row>
    <row r="18" spans="1:40" ht="12" customHeight="1" x14ac:dyDescent="0.2">
      <c r="A18" s="399" t="s">
        <v>321</v>
      </c>
      <c r="B18" s="509">
        <v>2548</v>
      </c>
      <c r="C18" s="9">
        <v>373125</v>
      </c>
      <c r="D18" s="93">
        <v>34.484495493563813</v>
      </c>
      <c r="E18" s="509">
        <v>2549</v>
      </c>
      <c r="F18" s="9">
        <v>407339</v>
      </c>
      <c r="G18" s="93">
        <v>36.73506749298376</v>
      </c>
      <c r="H18" s="509">
        <v>2550</v>
      </c>
      <c r="I18" s="9">
        <v>437576</v>
      </c>
      <c r="J18" s="93">
        <v>39.420408928095249</v>
      </c>
      <c r="K18" s="509">
        <v>2551</v>
      </c>
      <c r="L18" s="9">
        <v>407339</v>
      </c>
      <c r="M18" s="93">
        <v>37.406549973322953</v>
      </c>
      <c r="N18" s="509">
        <v>2552</v>
      </c>
      <c r="O18" s="9">
        <v>461465</v>
      </c>
      <c r="P18" s="93">
        <v>42.502348628585111</v>
      </c>
      <c r="Q18" s="509">
        <v>2553</v>
      </c>
      <c r="R18" s="9">
        <v>485979</v>
      </c>
      <c r="S18" s="93">
        <v>45.2826233003141</v>
      </c>
      <c r="T18" s="509">
        <v>2554</v>
      </c>
      <c r="U18" s="9">
        <v>502707</v>
      </c>
      <c r="V18" s="93">
        <v>46.155223354383082</v>
      </c>
      <c r="W18" s="509">
        <v>2555</v>
      </c>
      <c r="X18" s="9">
        <v>512284</v>
      </c>
      <c r="Y18" s="93">
        <v>48.23998139270342</v>
      </c>
      <c r="Z18" s="509">
        <v>2557</v>
      </c>
      <c r="AA18" s="5">
        <v>453148</v>
      </c>
      <c r="AB18" s="94">
        <v>50.546346904629111</v>
      </c>
      <c r="AC18" s="509">
        <v>2559</v>
      </c>
      <c r="AD18" s="416">
        <v>440717</v>
      </c>
      <c r="AE18" s="25">
        <f>AD18/AD5*100</f>
        <v>49.867500362082701</v>
      </c>
      <c r="AF18" s="509">
        <v>2560</v>
      </c>
      <c r="AG18" s="416">
        <v>413780</v>
      </c>
      <c r="AH18" s="25">
        <f>AG18/AG5*100</f>
        <v>48.379930595179076</v>
      </c>
      <c r="AI18" s="509">
        <v>2561</v>
      </c>
      <c r="AJ18" s="416">
        <v>427053</v>
      </c>
      <c r="AK18" s="25">
        <f>AJ18/AJ5*100</f>
        <v>50.119532573066259</v>
      </c>
      <c r="AL18" s="509">
        <v>2562</v>
      </c>
      <c r="AM18" s="416">
        <v>430111</v>
      </c>
      <c r="AN18" s="25">
        <f>AM18/AM5*100</f>
        <v>50.390011762445461</v>
      </c>
    </row>
    <row r="19" spans="1:40" ht="12" customHeight="1" x14ac:dyDescent="0.2">
      <c r="A19" s="399" t="s">
        <v>322</v>
      </c>
      <c r="B19" s="509">
        <v>2549</v>
      </c>
      <c r="C19" s="9">
        <v>359702</v>
      </c>
      <c r="D19" s="93">
        <v>33.243931653000722</v>
      </c>
      <c r="E19" s="509">
        <v>2550</v>
      </c>
      <c r="F19" s="9">
        <v>381335</v>
      </c>
      <c r="G19" s="93">
        <v>34.389947838132272</v>
      </c>
      <c r="H19" s="509">
        <v>2551</v>
      </c>
      <c r="I19" s="9">
        <v>402753</v>
      </c>
      <c r="J19" s="93">
        <v>36.28326955092863</v>
      </c>
      <c r="K19" s="509">
        <v>2552</v>
      </c>
      <c r="L19" s="9">
        <v>402753</v>
      </c>
      <c r="M19" s="93">
        <v>36.985410730143045</v>
      </c>
      <c r="N19" s="509">
        <v>2553</v>
      </c>
      <c r="O19" s="9">
        <v>431955</v>
      </c>
      <c r="P19" s="93">
        <v>39.784386685578497</v>
      </c>
      <c r="Q19" s="509">
        <v>2554</v>
      </c>
      <c r="R19" s="9">
        <v>442125</v>
      </c>
      <c r="S19" s="93">
        <v>41.196388787687063</v>
      </c>
      <c r="T19" s="509">
        <v>2555</v>
      </c>
      <c r="U19" s="9">
        <v>463119</v>
      </c>
      <c r="V19" s="93">
        <v>42.520515697331717</v>
      </c>
      <c r="W19" s="509">
        <v>2556</v>
      </c>
      <c r="X19" s="9">
        <v>482985</v>
      </c>
      <c r="Y19" s="93">
        <v>45.480997675029592</v>
      </c>
      <c r="Z19" s="509">
        <v>2558</v>
      </c>
      <c r="AA19" s="5">
        <v>429006</v>
      </c>
      <c r="AB19" s="94">
        <v>47.853430005577245</v>
      </c>
      <c r="AC19" s="509">
        <v>2560</v>
      </c>
      <c r="AD19" s="416">
        <v>413780</v>
      </c>
      <c r="AE19" s="25">
        <f>AD19/AD5*100</f>
        <v>46.819556086610184</v>
      </c>
      <c r="AF19" s="509">
        <v>2561</v>
      </c>
      <c r="AG19" s="416">
        <v>400896</v>
      </c>
      <c r="AH19" s="25">
        <f>AG19/AG5*100</f>
        <v>46.873509246181335</v>
      </c>
      <c r="AI19" s="509">
        <v>2562</v>
      </c>
      <c r="AJ19" s="416">
        <v>398218</v>
      </c>
      <c r="AK19" s="25">
        <f>AJ19/AJ5*100</f>
        <v>46.735416967405222</v>
      </c>
      <c r="AL19" s="509">
        <v>2563</v>
      </c>
      <c r="AM19" s="416">
        <v>406458</v>
      </c>
      <c r="AN19" s="25">
        <f>AM19/AM5*100</f>
        <v>47.618924884367189</v>
      </c>
    </row>
    <row r="20" spans="1:40" ht="12" customHeight="1" x14ac:dyDescent="0.2">
      <c r="A20" s="576" t="s">
        <v>323</v>
      </c>
      <c r="B20" s="508">
        <v>2550</v>
      </c>
      <c r="C20" s="8">
        <v>346013</v>
      </c>
      <c r="D20" s="90">
        <v>31.978783890692121</v>
      </c>
      <c r="E20" s="508">
        <v>2551</v>
      </c>
      <c r="F20" s="8">
        <v>360646</v>
      </c>
      <c r="G20" s="90">
        <v>32.524151016903907</v>
      </c>
      <c r="H20" s="508">
        <v>2552</v>
      </c>
      <c r="I20" s="8">
        <v>376281</v>
      </c>
      <c r="J20" s="90">
        <v>33.898456249594602</v>
      </c>
      <c r="K20" s="508">
        <v>2553</v>
      </c>
      <c r="L20" s="8">
        <v>391250</v>
      </c>
      <c r="M20" s="90">
        <v>35.929073025324371</v>
      </c>
      <c r="N20" s="508">
        <v>2554</v>
      </c>
      <c r="O20" s="8">
        <v>407390</v>
      </c>
      <c r="P20" s="90">
        <v>37.521874481920165</v>
      </c>
      <c r="Q20" s="508">
        <v>2555</v>
      </c>
      <c r="R20" s="8">
        <v>421883</v>
      </c>
      <c r="S20" s="90">
        <v>39.310276711146805</v>
      </c>
      <c r="T20" s="508">
        <v>2556</v>
      </c>
      <c r="U20" s="8">
        <v>449889</v>
      </c>
      <c r="V20" s="90">
        <v>41.30582482376424</v>
      </c>
      <c r="W20" s="508">
        <v>2557</v>
      </c>
      <c r="X20" s="8">
        <v>467506</v>
      </c>
      <c r="Y20" s="90">
        <v>44.023394720462093</v>
      </c>
      <c r="Z20" s="508">
        <v>2559</v>
      </c>
      <c r="AA20" s="6">
        <v>412410</v>
      </c>
      <c r="AB20" s="91">
        <v>46.002230897936421</v>
      </c>
      <c r="AC20" s="507">
        <v>2561</v>
      </c>
      <c r="AD20" s="669">
        <v>400896</v>
      </c>
      <c r="AE20" s="101">
        <f>AD20/AD5*100</f>
        <v>45.361720616988919</v>
      </c>
      <c r="AF20" s="507">
        <v>2562</v>
      </c>
      <c r="AG20" s="669">
        <v>379936</v>
      </c>
      <c r="AH20" s="101">
        <f>AG20/AG5*100</f>
        <v>44.422826890158923</v>
      </c>
      <c r="AI20" s="507">
        <v>2563</v>
      </c>
      <c r="AJ20" s="669">
        <v>384815</v>
      </c>
      <c r="AK20" s="101">
        <f>AJ20/AJ5*100</f>
        <v>45.162422292091371</v>
      </c>
      <c r="AL20" s="507">
        <v>2564</v>
      </c>
      <c r="AM20" s="669">
        <v>398197</v>
      </c>
      <c r="AN20" s="101">
        <f>AM20/AM5*100</f>
        <v>46.651100561879367</v>
      </c>
    </row>
    <row r="21" spans="1:40" ht="12" customHeight="1" x14ac:dyDescent="0.2">
      <c r="A21" s="670" t="s">
        <v>244</v>
      </c>
      <c r="B21" s="429"/>
      <c r="C21" s="43"/>
      <c r="D21" s="95"/>
      <c r="E21" s="429"/>
      <c r="F21" s="43"/>
      <c r="G21" s="95"/>
      <c r="H21" s="429"/>
      <c r="I21" s="43"/>
      <c r="J21" s="95"/>
      <c r="K21" s="429"/>
      <c r="L21" s="43"/>
      <c r="M21" s="95"/>
      <c r="N21" s="429"/>
      <c r="O21" s="43"/>
      <c r="P21" s="95"/>
      <c r="Q21" s="429"/>
      <c r="R21" s="43"/>
      <c r="S21" s="95"/>
      <c r="T21" s="429"/>
      <c r="U21" s="43"/>
      <c r="V21" s="95"/>
      <c r="W21" s="429"/>
      <c r="X21" s="43"/>
      <c r="Y21" s="95"/>
      <c r="Z21" s="429"/>
      <c r="AA21" s="100"/>
      <c r="AB21" s="96"/>
      <c r="AC21" s="508"/>
      <c r="AD21" s="6"/>
      <c r="AE21" s="92"/>
      <c r="AF21" s="508"/>
      <c r="AG21" s="6"/>
      <c r="AH21" s="92"/>
      <c r="AI21" s="508"/>
      <c r="AJ21" s="6"/>
      <c r="AK21" s="92"/>
      <c r="AL21" s="508"/>
      <c r="AM21" s="6"/>
      <c r="AN21" s="92"/>
    </row>
    <row r="22" spans="1:40" ht="12" customHeight="1" x14ac:dyDescent="0.2">
      <c r="A22" s="399" t="s">
        <v>325</v>
      </c>
      <c r="B22" s="509">
        <v>2548</v>
      </c>
      <c r="C22" s="9">
        <v>303513</v>
      </c>
      <c r="D22" s="93">
        <v>28.050901656919358</v>
      </c>
      <c r="E22" s="509">
        <v>2549</v>
      </c>
      <c r="F22" s="9">
        <v>330425</v>
      </c>
      <c r="G22" s="93">
        <v>29.798729501396032</v>
      </c>
      <c r="H22" s="509">
        <v>2550</v>
      </c>
      <c r="I22" s="9">
        <v>321676</v>
      </c>
      <c r="J22" s="93">
        <v>28.979193242668629</v>
      </c>
      <c r="K22" s="509">
        <v>2551</v>
      </c>
      <c r="L22" s="9">
        <v>330425</v>
      </c>
      <c r="M22" s="93">
        <v>30.343422247649343</v>
      </c>
      <c r="N22" s="509">
        <v>2552</v>
      </c>
      <c r="O22" s="9">
        <v>294632</v>
      </c>
      <c r="P22" s="93">
        <v>27.136515187798182</v>
      </c>
      <c r="Q22" s="509">
        <v>2553</v>
      </c>
      <c r="R22" s="9">
        <v>290812</v>
      </c>
      <c r="S22" s="93">
        <v>27.097323644048295</v>
      </c>
      <c r="T22" s="509">
        <v>2554</v>
      </c>
      <c r="U22" s="9">
        <v>293249</v>
      </c>
      <c r="V22" s="93">
        <v>26.924178683506462</v>
      </c>
      <c r="W22" s="509">
        <v>2555</v>
      </c>
      <c r="X22" s="9">
        <v>278717</v>
      </c>
      <c r="Y22" s="93">
        <v>26.245798997880314</v>
      </c>
      <c r="Z22" s="509">
        <v>2557</v>
      </c>
      <c r="AA22" s="5">
        <v>231056</v>
      </c>
      <c r="AB22" s="94">
        <v>25.773117679866147</v>
      </c>
      <c r="AC22" s="509">
        <v>2559</v>
      </c>
      <c r="AD22" s="416">
        <v>248011</v>
      </c>
      <c r="AE22" s="25">
        <f>AD22/AD5*100</f>
        <v>28.062653885147366</v>
      </c>
      <c r="AF22" s="509">
        <v>2560</v>
      </c>
      <c r="AG22" s="416">
        <v>196283</v>
      </c>
      <c r="AH22" s="25">
        <f>AG22/AG5*100</f>
        <v>22.949775042325715</v>
      </c>
      <c r="AI22" s="509">
        <v>2561</v>
      </c>
      <c r="AJ22" s="416">
        <v>246518</v>
      </c>
      <c r="AK22" s="25">
        <f>AJ22/AJ5*100</f>
        <v>28.93169449891969</v>
      </c>
      <c r="AL22" s="509">
        <v>2562</v>
      </c>
      <c r="AM22" s="416">
        <v>245303</v>
      </c>
      <c r="AN22" s="25">
        <f>AM22/AM5*100</f>
        <v>28.73867688890347</v>
      </c>
    </row>
    <row r="23" spans="1:40" ht="12" customHeight="1" x14ac:dyDescent="0.2">
      <c r="A23" s="399" t="s">
        <v>324</v>
      </c>
      <c r="B23" s="509">
        <v>2549</v>
      </c>
      <c r="C23" s="9">
        <v>230708</v>
      </c>
      <c r="D23" s="93">
        <v>21.322208338570508</v>
      </c>
      <c r="E23" s="509">
        <v>2550</v>
      </c>
      <c r="F23" s="9">
        <v>245355</v>
      </c>
      <c r="G23" s="93">
        <v>22.126858672361426</v>
      </c>
      <c r="H23" s="509">
        <v>2551</v>
      </c>
      <c r="I23" s="9">
        <v>241312</v>
      </c>
      <c r="J23" s="93">
        <v>21.739349779824579</v>
      </c>
      <c r="K23" s="509">
        <v>2552</v>
      </c>
      <c r="L23" s="9">
        <v>241312</v>
      </c>
      <c r="M23" s="93">
        <v>22.160042095558019</v>
      </c>
      <c r="N23" s="509">
        <v>2553</v>
      </c>
      <c r="O23" s="9">
        <v>226978</v>
      </c>
      <c r="P23" s="93">
        <v>20.905373293790412</v>
      </c>
      <c r="Q23" s="509">
        <v>2554</v>
      </c>
      <c r="R23" s="9">
        <v>216313</v>
      </c>
      <c r="S23" s="93">
        <v>20.155644778809055</v>
      </c>
      <c r="T23" s="509">
        <v>2555</v>
      </c>
      <c r="U23" s="9">
        <v>219269</v>
      </c>
      <c r="V23" s="93">
        <v>20.131825635394421</v>
      </c>
      <c r="W23" s="509">
        <v>2556</v>
      </c>
      <c r="X23" s="9">
        <v>214302</v>
      </c>
      <c r="Y23" s="93">
        <v>20.180065144371341</v>
      </c>
      <c r="Z23" s="509">
        <v>2558</v>
      </c>
      <c r="AA23" s="5">
        <v>188028</v>
      </c>
      <c r="AB23" s="94">
        <v>20.973563859453431</v>
      </c>
      <c r="AC23" s="509">
        <v>2560</v>
      </c>
      <c r="AD23" s="416">
        <v>196283</v>
      </c>
      <c r="AE23" s="25">
        <f>AD23/AD5*100</f>
        <v>22.209587044681005</v>
      </c>
      <c r="AF23" s="509">
        <v>2561</v>
      </c>
      <c r="AG23" s="416">
        <v>213382</v>
      </c>
      <c r="AH23" s="25">
        <f>AG23/AG5*100</f>
        <v>24.949022065494951</v>
      </c>
      <c r="AI23" s="509">
        <v>2562</v>
      </c>
      <c r="AJ23" s="416">
        <v>198883</v>
      </c>
      <c r="AK23" s="25">
        <f>AJ23/AJ5*100</f>
        <v>23.341184810150352</v>
      </c>
      <c r="AL23" s="509">
        <v>2563</v>
      </c>
      <c r="AM23" s="416">
        <v>198395</v>
      </c>
      <c r="AN23" s="25">
        <f>AM23/AM5*100</f>
        <v>23.24313115361004</v>
      </c>
    </row>
    <row r="24" spans="1:40" ht="12" customHeight="1" x14ac:dyDescent="0.2">
      <c r="A24" s="587" t="s">
        <v>326</v>
      </c>
      <c r="B24" s="507">
        <v>2550</v>
      </c>
      <c r="C24" s="11">
        <v>203013</v>
      </c>
      <c r="D24" s="98">
        <v>18.762615433527294</v>
      </c>
      <c r="E24" s="507">
        <v>2551</v>
      </c>
      <c r="F24" s="11">
        <v>224475</v>
      </c>
      <c r="G24" s="98">
        <v>20.243836891354693</v>
      </c>
      <c r="H24" s="507">
        <v>2552</v>
      </c>
      <c r="I24" s="11">
        <v>231689</v>
      </c>
      <c r="J24" s="98">
        <v>20.872431587064785</v>
      </c>
      <c r="K24" s="507">
        <v>2553</v>
      </c>
      <c r="L24" s="11">
        <v>236935</v>
      </c>
      <c r="M24" s="98">
        <v>21.758095635157137</v>
      </c>
      <c r="N24" s="507">
        <v>2554</v>
      </c>
      <c r="O24" s="11">
        <v>229964</v>
      </c>
      <c r="P24" s="98">
        <v>21.18039309595299</v>
      </c>
      <c r="Q24" s="507">
        <v>2555</v>
      </c>
      <c r="R24" s="11">
        <v>229111</v>
      </c>
      <c r="S24" s="98">
        <v>21.348138719899964</v>
      </c>
      <c r="T24" s="507">
        <v>2556</v>
      </c>
      <c r="U24" s="11">
        <v>236339</v>
      </c>
      <c r="V24" s="98">
        <v>21.699079846414595</v>
      </c>
      <c r="W24" s="507">
        <v>2557</v>
      </c>
      <c r="X24" s="11">
        <v>215395</v>
      </c>
      <c r="Y24" s="98">
        <v>20.282989107763179</v>
      </c>
      <c r="Z24" s="507">
        <v>2559</v>
      </c>
      <c r="AA24" s="4">
        <v>204799</v>
      </c>
      <c r="AB24" s="99">
        <v>22.844283324037924</v>
      </c>
      <c r="AC24" s="507">
        <v>2561</v>
      </c>
      <c r="AD24" s="669">
        <v>213382</v>
      </c>
      <c r="AE24" s="101">
        <f>AD24/AD5*100</f>
        <v>24.144353320298357</v>
      </c>
      <c r="AF24" s="507">
        <v>2562</v>
      </c>
      <c r="AG24" s="669">
        <v>213707</v>
      </c>
      <c r="AH24" s="101">
        <f>AG24/AG5*100</f>
        <v>24.987021672637479</v>
      </c>
      <c r="AI24" s="507">
        <v>2563</v>
      </c>
      <c r="AJ24" s="669">
        <v>218787</v>
      </c>
      <c r="AK24" s="101">
        <f>AJ24/AJ5*100</f>
        <v>25.677145864947558</v>
      </c>
      <c r="AL24" s="507">
        <v>2564</v>
      </c>
      <c r="AM24" s="669">
        <v>230134</v>
      </c>
      <c r="AN24" s="101">
        <f>AM24/AM5*100</f>
        <v>26.961540083696129</v>
      </c>
    </row>
    <row r="25" spans="1:40" ht="12" customHeight="1" x14ac:dyDescent="0.2">
      <c r="B25" s="425"/>
      <c r="C25" s="12"/>
      <c r="D25" s="12"/>
      <c r="E25" s="425"/>
      <c r="F25" s="44"/>
      <c r="G25" s="12"/>
      <c r="H25" s="425"/>
      <c r="I25" s="44"/>
      <c r="J25" s="12"/>
      <c r="K25" s="425"/>
      <c r="L25" s="44"/>
      <c r="M25" s="12"/>
      <c r="N25" s="425"/>
      <c r="O25" s="44"/>
      <c r="P25" s="12"/>
      <c r="Q25" s="425"/>
      <c r="R25" s="44"/>
      <c r="S25" s="12"/>
      <c r="T25" s="425"/>
      <c r="U25" s="44"/>
      <c r="V25" s="12"/>
      <c r="W25" s="425"/>
      <c r="X25" s="44"/>
      <c r="Y25" s="298"/>
      <c r="Z25" s="425"/>
      <c r="AA25" s="160"/>
      <c r="AB25" s="299"/>
    </row>
    <row r="26" spans="1:40" ht="12" customHeight="1" x14ac:dyDescent="0.2">
      <c r="A26" s="385" t="s">
        <v>185</v>
      </c>
      <c r="D26" s="13"/>
      <c r="G26" s="13"/>
      <c r="J26" s="13"/>
      <c r="M26" s="13"/>
      <c r="P26" s="13"/>
      <c r="S26" s="13"/>
      <c r="V26" s="13"/>
      <c r="X26" s="13"/>
      <c r="Y26" s="13"/>
    </row>
    <row r="27" spans="1:40" x14ac:dyDescent="0.2">
      <c r="D27" s="13"/>
      <c r="G27" s="13"/>
      <c r="J27" s="13"/>
      <c r="M27" s="13"/>
      <c r="P27" s="13"/>
      <c r="S27" s="13"/>
      <c r="V27" s="13"/>
      <c r="X27" s="13"/>
      <c r="Y27" s="13"/>
    </row>
    <row r="28" spans="1:40" x14ac:dyDescent="0.2">
      <c r="D28" s="13"/>
      <c r="G28" s="13"/>
      <c r="J28" s="13"/>
      <c r="M28" s="13"/>
      <c r="P28" s="13"/>
      <c r="S28" s="13"/>
      <c r="V28" s="13"/>
      <c r="X28" s="13"/>
      <c r="Y28" s="13"/>
    </row>
    <row r="30" spans="1:40" x14ac:dyDescent="0.2">
      <c r="D30" s="13"/>
    </row>
    <row r="31" spans="1:40" x14ac:dyDescent="0.2">
      <c r="D31" s="13"/>
    </row>
    <row r="32" spans="1:40" x14ac:dyDescent="0.2">
      <c r="D32" s="13"/>
    </row>
    <row r="33" spans="4:4" x14ac:dyDescent="0.2">
      <c r="D33" s="13"/>
    </row>
    <row r="34" spans="4:4" x14ac:dyDescent="0.2">
      <c r="D34" s="13"/>
    </row>
  </sheetData>
  <mergeCells count="1">
    <mergeCell ref="A3:A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29"/>
  <sheetViews>
    <sheetView zoomScaleNormal="100" workbookViewId="0">
      <pane xSplit="1" ySplit="4" topLeftCell="AR5" activePane="bottomRight" state="frozen"/>
      <selection pane="topRight"/>
      <selection pane="bottomLeft"/>
      <selection pane="bottomRight"/>
    </sheetView>
  </sheetViews>
  <sheetFormatPr defaultColWidth="9" defaultRowHeight="12.75" x14ac:dyDescent="0.2"/>
  <cols>
    <col min="1" max="1" width="40.75" style="385" customWidth="1"/>
    <col min="2" max="55" width="12.375" style="385" customWidth="1"/>
    <col min="56" max="16384" width="9" style="482"/>
  </cols>
  <sheetData>
    <row r="1" spans="1:55" s="544" customFormat="1" ht="12" customHeight="1" x14ac:dyDescent="0.35">
      <c r="A1" s="481" t="s">
        <v>421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  <c r="X1" s="385"/>
      <c r="Y1" s="385"/>
      <c r="Z1" s="385"/>
      <c r="AA1" s="385"/>
      <c r="AB1" s="385"/>
      <c r="AC1" s="385"/>
      <c r="AD1" s="385"/>
      <c r="AE1" s="385"/>
      <c r="AF1" s="385"/>
      <c r="AG1" s="385"/>
      <c r="AH1" s="385"/>
      <c r="AI1" s="385"/>
      <c r="AJ1" s="385"/>
      <c r="AK1" s="385"/>
      <c r="AL1" s="385"/>
      <c r="AM1" s="385"/>
      <c r="AN1" s="385"/>
      <c r="AO1" s="385"/>
      <c r="AP1" s="385"/>
      <c r="AQ1" s="385"/>
      <c r="AR1" s="385"/>
      <c r="AS1" s="385"/>
      <c r="AT1" s="385"/>
      <c r="AU1" s="385"/>
      <c r="AV1" s="385"/>
      <c r="AW1" s="385"/>
      <c r="AX1" s="385"/>
      <c r="AY1" s="385"/>
      <c r="AZ1" s="385"/>
      <c r="BA1" s="385"/>
      <c r="BB1" s="385"/>
      <c r="BC1" s="385"/>
    </row>
    <row r="2" spans="1:55" s="651" customFormat="1" ht="12" customHeight="1" x14ac:dyDescent="0.2">
      <c r="A2" s="382"/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  <c r="Z2" s="369"/>
      <c r="AA2" s="369"/>
      <c r="AB2" s="369"/>
      <c r="AC2" s="369"/>
      <c r="AD2" s="369"/>
      <c r="AE2" s="369"/>
      <c r="AF2" s="369"/>
      <c r="AG2" s="369"/>
      <c r="AH2" s="369"/>
      <c r="AI2" s="369"/>
      <c r="AJ2" s="369"/>
      <c r="AK2" s="369"/>
      <c r="AL2" s="369"/>
      <c r="AM2" s="369"/>
      <c r="AN2" s="369"/>
      <c r="AO2" s="369"/>
      <c r="AP2" s="369"/>
      <c r="AQ2" s="369"/>
      <c r="AR2" s="369"/>
      <c r="AS2" s="369"/>
      <c r="AT2" s="369"/>
      <c r="AU2" s="369"/>
      <c r="AV2" s="369"/>
      <c r="AW2" s="369"/>
      <c r="AX2" s="369"/>
      <c r="AY2" s="369"/>
      <c r="AZ2" s="369"/>
      <c r="BA2" s="369"/>
      <c r="BB2" s="369"/>
      <c r="BC2" s="369"/>
    </row>
    <row r="3" spans="1:55" s="407" customFormat="1" ht="12" customHeight="1" x14ac:dyDescent="0.2">
      <c r="A3" s="758" t="s">
        <v>0</v>
      </c>
      <c r="B3" s="755">
        <v>2549</v>
      </c>
      <c r="C3" s="756"/>
      <c r="D3" s="757"/>
      <c r="E3" s="755">
        <v>2550</v>
      </c>
      <c r="F3" s="756"/>
      <c r="G3" s="757"/>
      <c r="H3" s="755">
        <v>2551</v>
      </c>
      <c r="I3" s="756"/>
      <c r="J3" s="757"/>
      <c r="K3" s="755">
        <v>2552</v>
      </c>
      <c r="L3" s="756"/>
      <c r="M3" s="757"/>
      <c r="N3" s="755">
        <v>2553</v>
      </c>
      <c r="O3" s="756"/>
      <c r="P3" s="757"/>
      <c r="Q3" s="755">
        <v>2554</v>
      </c>
      <c r="R3" s="756"/>
      <c r="S3" s="757"/>
      <c r="T3" s="755">
        <v>2555</v>
      </c>
      <c r="U3" s="756"/>
      <c r="V3" s="757"/>
      <c r="W3" s="755">
        <v>2556</v>
      </c>
      <c r="X3" s="756"/>
      <c r="Y3" s="757"/>
      <c r="Z3" s="755">
        <v>2557</v>
      </c>
      <c r="AA3" s="756"/>
      <c r="AB3" s="757"/>
      <c r="AC3" s="755">
        <v>2558</v>
      </c>
      <c r="AD3" s="756"/>
      <c r="AE3" s="757"/>
      <c r="AF3" s="755">
        <v>2559</v>
      </c>
      <c r="AG3" s="756"/>
      <c r="AH3" s="757"/>
      <c r="AI3" s="755">
        <v>2560</v>
      </c>
      <c r="AJ3" s="756"/>
      <c r="AK3" s="757"/>
      <c r="AL3" s="755">
        <v>2561</v>
      </c>
      <c r="AM3" s="756"/>
      <c r="AN3" s="757"/>
      <c r="AO3" s="755">
        <v>2562</v>
      </c>
      <c r="AP3" s="756"/>
      <c r="AQ3" s="757"/>
      <c r="AR3" s="755">
        <v>2563</v>
      </c>
      <c r="AS3" s="756"/>
      <c r="AT3" s="757"/>
      <c r="AU3" s="755">
        <v>2564</v>
      </c>
      <c r="AV3" s="756"/>
      <c r="AW3" s="757"/>
      <c r="AX3" s="755">
        <v>2565</v>
      </c>
      <c r="AY3" s="756"/>
      <c r="AZ3" s="757"/>
      <c r="BA3" s="755">
        <v>2566</v>
      </c>
      <c r="BB3" s="756"/>
      <c r="BC3" s="757"/>
    </row>
    <row r="4" spans="1:55" s="407" customFormat="1" ht="12" customHeight="1" x14ac:dyDescent="0.2">
      <c r="A4" s="759"/>
      <c r="B4" s="432" t="s">
        <v>150</v>
      </c>
      <c r="C4" s="432" t="s">
        <v>151</v>
      </c>
      <c r="D4" s="432" t="s">
        <v>4</v>
      </c>
      <c r="E4" s="432" t="s">
        <v>150</v>
      </c>
      <c r="F4" s="432" t="s">
        <v>151</v>
      </c>
      <c r="G4" s="430" t="s">
        <v>4</v>
      </c>
      <c r="H4" s="432" t="s">
        <v>150</v>
      </c>
      <c r="I4" s="432" t="s">
        <v>151</v>
      </c>
      <c r="J4" s="432" t="s">
        <v>4</v>
      </c>
      <c r="K4" s="432" t="s">
        <v>150</v>
      </c>
      <c r="L4" s="432" t="s">
        <v>151</v>
      </c>
      <c r="M4" s="432" t="s">
        <v>4</v>
      </c>
      <c r="N4" s="432" t="s">
        <v>150</v>
      </c>
      <c r="O4" s="432" t="s">
        <v>151</v>
      </c>
      <c r="P4" s="432" t="s">
        <v>4</v>
      </c>
      <c r="Q4" s="432" t="s">
        <v>150</v>
      </c>
      <c r="R4" s="432" t="s">
        <v>151</v>
      </c>
      <c r="S4" s="432" t="s">
        <v>4</v>
      </c>
      <c r="T4" s="432" t="s">
        <v>150</v>
      </c>
      <c r="U4" s="432" t="s">
        <v>151</v>
      </c>
      <c r="V4" s="432" t="s">
        <v>4</v>
      </c>
      <c r="W4" s="432" t="s">
        <v>150</v>
      </c>
      <c r="X4" s="432" t="s">
        <v>151</v>
      </c>
      <c r="Y4" s="432" t="s">
        <v>4</v>
      </c>
      <c r="Z4" s="432" t="s">
        <v>150</v>
      </c>
      <c r="AA4" s="432" t="s">
        <v>151</v>
      </c>
      <c r="AB4" s="432" t="s">
        <v>4</v>
      </c>
      <c r="AC4" s="432" t="s">
        <v>150</v>
      </c>
      <c r="AD4" s="432" t="s">
        <v>151</v>
      </c>
      <c r="AE4" s="432" t="s">
        <v>4</v>
      </c>
      <c r="AF4" s="432" t="s">
        <v>150</v>
      </c>
      <c r="AG4" s="432" t="s">
        <v>151</v>
      </c>
      <c r="AH4" s="432" t="s">
        <v>4</v>
      </c>
      <c r="AI4" s="432" t="s">
        <v>150</v>
      </c>
      <c r="AJ4" s="432" t="s">
        <v>151</v>
      </c>
      <c r="AK4" s="432" t="s">
        <v>4</v>
      </c>
      <c r="AL4" s="432" t="s">
        <v>150</v>
      </c>
      <c r="AM4" s="432" t="s">
        <v>151</v>
      </c>
      <c r="AN4" s="432" t="s">
        <v>4</v>
      </c>
      <c r="AO4" s="432" t="s">
        <v>150</v>
      </c>
      <c r="AP4" s="432" t="s">
        <v>151</v>
      </c>
      <c r="AQ4" s="432" t="s">
        <v>4</v>
      </c>
      <c r="AR4" s="432" t="s">
        <v>150</v>
      </c>
      <c r="AS4" s="432" t="s">
        <v>151</v>
      </c>
      <c r="AT4" s="432" t="s">
        <v>4</v>
      </c>
      <c r="AU4" s="432" t="s">
        <v>150</v>
      </c>
      <c r="AV4" s="432" t="s">
        <v>151</v>
      </c>
      <c r="AW4" s="432" t="s">
        <v>4</v>
      </c>
      <c r="AX4" s="432" t="s">
        <v>150</v>
      </c>
      <c r="AY4" s="432" t="s">
        <v>151</v>
      </c>
      <c r="AZ4" s="432" t="s">
        <v>4</v>
      </c>
      <c r="BA4" s="432" t="s">
        <v>150</v>
      </c>
      <c r="BB4" s="432" t="s">
        <v>151</v>
      </c>
      <c r="BC4" s="432" t="s">
        <v>4</v>
      </c>
    </row>
    <row r="5" spans="1:55" s="412" customFormat="1" ht="12" customHeight="1" x14ac:dyDescent="0.2">
      <c r="A5" s="652" t="s">
        <v>279</v>
      </c>
      <c r="B5" s="288">
        <f>B6+B7+B8+B11</f>
        <v>11976463</v>
      </c>
      <c r="C5" s="288">
        <f t="shared" ref="C5:BC5" si="0">C6+C7+C8+C11</f>
        <v>2645849</v>
      </c>
      <c r="D5" s="288">
        <f t="shared" si="0"/>
        <v>14622312</v>
      </c>
      <c r="E5" s="288">
        <f t="shared" si="0"/>
        <v>11779416</v>
      </c>
      <c r="F5" s="288">
        <f t="shared" si="0"/>
        <v>2702778</v>
      </c>
      <c r="G5" s="288">
        <f t="shared" si="0"/>
        <v>14482194</v>
      </c>
      <c r="H5" s="288">
        <f t="shared" si="0"/>
        <v>11624537</v>
      </c>
      <c r="I5" s="288">
        <f t="shared" si="0"/>
        <v>2713609</v>
      </c>
      <c r="J5" s="288">
        <f t="shared" si="0"/>
        <v>14338146</v>
      </c>
      <c r="K5" s="288">
        <f t="shared" si="0"/>
        <v>11446971</v>
      </c>
      <c r="L5" s="288">
        <f t="shared" si="0"/>
        <v>2551357</v>
      </c>
      <c r="M5" s="288">
        <f t="shared" si="0"/>
        <v>13998328</v>
      </c>
      <c r="N5" s="288">
        <f t="shared" si="0"/>
        <v>11393114</v>
      </c>
      <c r="O5" s="288">
        <f t="shared" si="0"/>
        <v>2757749</v>
      </c>
      <c r="P5" s="288">
        <f t="shared" si="0"/>
        <v>14150863</v>
      </c>
      <c r="Q5" s="288">
        <f t="shared" si="0"/>
        <v>11245499</v>
      </c>
      <c r="R5" s="288">
        <f t="shared" si="0"/>
        <v>2709236</v>
      </c>
      <c r="S5" s="288">
        <f t="shared" si="0"/>
        <v>13954735</v>
      </c>
      <c r="T5" s="288">
        <f t="shared" si="0"/>
        <v>11174342</v>
      </c>
      <c r="U5" s="288">
        <f t="shared" si="0"/>
        <v>2756753</v>
      </c>
      <c r="V5" s="288">
        <f t="shared" si="0"/>
        <v>13931095</v>
      </c>
      <c r="W5" s="288">
        <f t="shared" si="0"/>
        <v>10852675</v>
      </c>
      <c r="X5" s="288">
        <f t="shared" si="0"/>
        <v>2754068</v>
      </c>
      <c r="Y5" s="288">
        <f t="shared" si="0"/>
        <v>13606743</v>
      </c>
      <c r="Z5" s="288">
        <f t="shared" si="0"/>
        <v>10686340</v>
      </c>
      <c r="AA5" s="288">
        <f t="shared" si="0"/>
        <v>2676173</v>
      </c>
      <c r="AB5" s="288">
        <f t="shared" si="0"/>
        <v>13362513</v>
      </c>
      <c r="AC5" s="288">
        <f t="shared" si="0"/>
        <v>10573894</v>
      </c>
      <c r="AD5" s="288">
        <f t="shared" si="0"/>
        <v>2767537</v>
      </c>
      <c r="AE5" s="288">
        <f t="shared" si="0"/>
        <v>13341431</v>
      </c>
      <c r="AF5" s="288">
        <f t="shared" si="0"/>
        <v>10509464</v>
      </c>
      <c r="AG5" s="288">
        <f t="shared" si="0"/>
        <v>2645062</v>
      </c>
      <c r="AH5" s="288">
        <f t="shared" si="0"/>
        <v>13154526</v>
      </c>
      <c r="AI5" s="288">
        <f t="shared" si="0"/>
        <v>10432311</v>
      </c>
      <c r="AJ5" s="288">
        <f t="shared" si="0"/>
        <v>2628250</v>
      </c>
      <c r="AK5" s="288">
        <f t="shared" si="0"/>
        <v>13060561</v>
      </c>
      <c r="AL5" s="288">
        <f t="shared" si="0"/>
        <v>10160389</v>
      </c>
      <c r="AM5" s="288">
        <f t="shared" si="0"/>
        <v>2774881</v>
      </c>
      <c r="AN5" s="288">
        <f t="shared" si="0"/>
        <v>12935270</v>
      </c>
      <c r="AO5" s="288">
        <f t="shared" si="0"/>
        <v>9956654</v>
      </c>
      <c r="AP5" s="288">
        <f t="shared" si="0"/>
        <v>2758199</v>
      </c>
      <c r="AQ5" s="288">
        <f t="shared" si="0"/>
        <v>12714853</v>
      </c>
      <c r="AR5" s="288">
        <f t="shared" si="0"/>
        <v>9748984</v>
      </c>
      <c r="AS5" s="288">
        <f t="shared" si="0"/>
        <v>2746642</v>
      </c>
      <c r="AT5" s="288">
        <f t="shared" si="0"/>
        <v>12495626</v>
      </c>
      <c r="AU5" s="288">
        <f t="shared" si="0"/>
        <v>9713711</v>
      </c>
      <c r="AV5" s="288">
        <f t="shared" si="0"/>
        <v>2753579</v>
      </c>
      <c r="AW5" s="288">
        <f t="shared" si="0"/>
        <v>12467290</v>
      </c>
      <c r="AX5" s="288">
        <f t="shared" si="0"/>
        <v>9836607</v>
      </c>
      <c r="AY5" s="288">
        <f t="shared" si="0"/>
        <v>2649176</v>
      </c>
      <c r="AZ5" s="288">
        <f t="shared" si="0"/>
        <v>12485783</v>
      </c>
      <c r="BA5" s="288">
        <f t="shared" si="0"/>
        <v>9743774</v>
      </c>
      <c r="BB5" s="288">
        <f t="shared" si="0"/>
        <v>2807183</v>
      </c>
      <c r="BC5" s="288">
        <f t="shared" si="0"/>
        <v>12485783</v>
      </c>
    </row>
    <row r="6" spans="1:55" s="412" customFormat="1" ht="12" customHeight="1" x14ac:dyDescent="0.2">
      <c r="A6" s="653" t="s">
        <v>260</v>
      </c>
      <c r="B6" s="5">
        <v>1253485</v>
      </c>
      <c r="C6" s="5">
        <v>518513</v>
      </c>
      <c r="D6" s="5">
        <v>1771998</v>
      </c>
      <c r="E6" s="5">
        <v>1232088</v>
      </c>
      <c r="F6" s="5">
        <v>526485</v>
      </c>
      <c r="G6" s="20">
        <v>1758573</v>
      </c>
      <c r="H6" s="5">
        <v>1232973</v>
      </c>
      <c r="I6" s="5">
        <v>537413</v>
      </c>
      <c r="J6" s="5">
        <v>1770386</v>
      </c>
      <c r="K6" s="5">
        <v>1247526</v>
      </c>
      <c r="L6" s="5">
        <v>532548</v>
      </c>
      <c r="M6" s="5">
        <v>1780074</v>
      </c>
      <c r="N6" s="5">
        <v>1251702</v>
      </c>
      <c r="O6" s="5">
        <v>559501</v>
      </c>
      <c r="P6" s="5">
        <v>1811203</v>
      </c>
      <c r="Q6" s="5">
        <v>1222262</v>
      </c>
      <c r="R6" s="5">
        <v>591276</v>
      </c>
      <c r="S6" s="5">
        <v>1813538</v>
      </c>
      <c r="T6" s="5">
        <v>1182815</v>
      </c>
      <c r="U6" s="5">
        <v>616310</v>
      </c>
      <c r="V6" s="5">
        <v>1799125</v>
      </c>
      <c r="W6" s="5">
        <v>1128040</v>
      </c>
      <c r="X6" s="5">
        <v>621156</v>
      </c>
      <c r="Y6" s="5">
        <v>1749196</v>
      </c>
      <c r="Z6" s="5">
        <v>1112333</v>
      </c>
      <c r="AA6" s="5">
        <v>580305</v>
      </c>
      <c r="AB6" s="5">
        <v>1692638</v>
      </c>
      <c r="AC6" s="5">
        <v>1106437</v>
      </c>
      <c r="AD6" s="5">
        <v>632383</v>
      </c>
      <c r="AE6" s="5">
        <v>1738820</v>
      </c>
      <c r="AF6" s="5">
        <v>1121793</v>
      </c>
      <c r="AG6" s="5">
        <v>630665</v>
      </c>
      <c r="AH6" s="5">
        <f>SUM(AF6:AG6)</f>
        <v>1752458</v>
      </c>
      <c r="AI6" s="5">
        <v>1221349</v>
      </c>
      <c r="AJ6" s="5">
        <v>612562</v>
      </c>
      <c r="AK6" s="5">
        <v>1833911</v>
      </c>
      <c r="AL6" s="5">
        <v>1203747</v>
      </c>
      <c r="AM6" s="5">
        <v>611623</v>
      </c>
      <c r="AN6" s="5">
        <v>1815370</v>
      </c>
      <c r="AO6" s="5">
        <v>1135157</v>
      </c>
      <c r="AP6" s="5">
        <v>576577</v>
      </c>
      <c r="AQ6" s="5">
        <v>1711734</v>
      </c>
      <c r="AR6" s="5">
        <v>1106384</v>
      </c>
      <c r="AS6" s="5">
        <v>550755</v>
      </c>
      <c r="AT6" s="5">
        <v>1657139</v>
      </c>
      <c r="AU6" s="5">
        <v>1093335</v>
      </c>
      <c r="AV6" s="5">
        <v>523374</v>
      </c>
      <c r="AW6" s="654">
        <v>1616709</v>
      </c>
      <c r="AX6" s="5">
        <v>1080876</v>
      </c>
      <c r="AY6" s="5">
        <v>427036</v>
      </c>
      <c r="AZ6" s="654">
        <v>1507912</v>
      </c>
      <c r="BA6" s="5">
        <v>1076039</v>
      </c>
      <c r="BB6" s="5">
        <v>490295</v>
      </c>
      <c r="BC6" s="654">
        <v>1507912</v>
      </c>
    </row>
    <row r="7" spans="1:55" s="412" customFormat="1" ht="12" customHeight="1" x14ac:dyDescent="0.2">
      <c r="A7" s="653" t="s">
        <v>261</v>
      </c>
      <c r="B7" s="5">
        <v>4705810</v>
      </c>
      <c r="C7" s="5">
        <v>990662</v>
      </c>
      <c r="D7" s="5">
        <v>5696472</v>
      </c>
      <c r="E7" s="5">
        <v>4562655</v>
      </c>
      <c r="F7" s="5">
        <v>1001969</v>
      </c>
      <c r="G7" s="20">
        <v>5564624</v>
      </c>
      <c r="H7" s="5">
        <v>4384613</v>
      </c>
      <c r="I7" s="5">
        <v>985933</v>
      </c>
      <c r="J7" s="5">
        <v>5370546</v>
      </c>
      <c r="K7" s="5">
        <v>4200838</v>
      </c>
      <c r="L7" s="5">
        <v>937637</v>
      </c>
      <c r="M7" s="5">
        <v>5138475</v>
      </c>
      <c r="N7" s="5">
        <v>4071859</v>
      </c>
      <c r="O7" s="5">
        <v>994886</v>
      </c>
      <c r="P7" s="5">
        <v>5066745</v>
      </c>
      <c r="Q7" s="5">
        <v>4010832</v>
      </c>
      <c r="R7" s="5">
        <v>981003</v>
      </c>
      <c r="S7" s="5">
        <v>4991835</v>
      </c>
      <c r="T7" s="5">
        <v>3920192</v>
      </c>
      <c r="U7" s="5">
        <v>1015529</v>
      </c>
      <c r="V7" s="5">
        <v>4935721</v>
      </c>
      <c r="W7" s="5">
        <v>3866397</v>
      </c>
      <c r="X7" s="5">
        <v>1039063</v>
      </c>
      <c r="Y7" s="5">
        <v>4905460</v>
      </c>
      <c r="Z7" s="5">
        <v>3839402</v>
      </c>
      <c r="AA7" s="5">
        <v>1031176</v>
      </c>
      <c r="AB7" s="5">
        <v>4870578</v>
      </c>
      <c r="AC7" s="5">
        <v>3790229</v>
      </c>
      <c r="AD7" s="5">
        <v>1076848</v>
      </c>
      <c r="AE7" s="5">
        <v>4867077</v>
      </c>
      <c r="AF7" s="5">
        <v>3759586</v>
      </c>
      <c r="AG7" s="5">
        <v>1067184</v>
      </c>
      <c r="AH7" s="5">
        <f t="shared" ref="AH7:AH11" si="1">SUM(AF7:AG7)</f>
        <v>4826770</v>
      </c>
      <c r="AI7" s="5">
        <v>3696866</v>
      </c>
      <c r="AJ7" s="5">
        <v>1053910</v>
      </c>
      <c r="AK7" s="5">
        <v>4750776</v>
      </c>
      <c r="AL7" s="5">
        <v>3676161</v>
      </c>
      <c r="AM7" s="5">
        <v>1077721</v>
      </c>
      <c r="AN7" s="5">
        <v>4753882</v>
      </c>
      <c r="AO7" s="5">
        <v>3660151</v>
      </c>
      <c r="AP7" s="5">
        <v>1090056</v>
      </c>
      <c r="AQ7" s="5">
        <v>4750207</v>
      </c>
      <c r="AR7" s="5">
        <v>3616670</v>
      </c>
      <c r="AS7" s="5">
        <v>1079059</v>
      </c>
      <c r="AT7" s="5">
        <v>4695729</v>
      </c>
      <c r="AU7" s="5">
        <v>3584094</v>
      </c>
      <c r="AV7" s="5">
        <v>1090325</v>
      </c>
      <c r="AW7" s="654">
        <v>4674419</v>
      </c>
      <c r="AX7" s="5">
        <v>3546972</v>
      </c>
      <c r="AY7" s="5">
        <v>1069069</v>
      </c>
      <c r="AZ7" s="654">
        <v>4616041</v>
      </c>
      <c r="BA7" s="5">
        <v>3489695</v>
      </c>
      <c r="BB7" s="5">
        <v>1055890</v>
      </c>
      <c r="BC7" s="654">
        <v>4616041</v>
      </c>
    </row>
    <row r="8" spans="1:55" s="412" customFormat="1" ht="12" customHeight="1" x14ac:dyDescent="0.2">
      <c r="A8" s="653" t="s">
        <v>277</v>
      </c>
      <c r="B8" s="5">
        <f>SUM(B9:B10)</f>
        <v>3928738</v>
      </c>
      <c r="C8" s="5">
        <f t="shared" ref="C8:BC8" si="2">SUM(C9:C10)</f>
        <v>722341</v>
      </c>
      <c r="D8" s="5">
        <f t="shared" si="2"/>
        <v>4651079</v>
      </c>
      <c r="E8" s="5">
        <f t="shared" si="2"/>
        <v>3976034</v>
      </c>
      <c r="F8" s="5">
        <f t="shared" si="2"/>
        <v>752729</v>
      </c>
      <c r="G8" s="5">
        <f t="shared" si="2"/>
        <v>4728763</v>
      </c>
      <c r="H8" s="5">
        <f t="shared" si="2"/>
        <v>4000781</v>
      </c>
      <c r="I8" s="5">
        <f t="shared" si="2"/>
        <v>768417</v>
      </c>
      <c r="J8" s="5">
        <f t="shared" si="2"/>
        <v>4769198</v>
      </c>
      <c r="K8" s="5">
        <f t="shared" si="2"/>
        <v>4043170</v>
      </c>
      <c r="L8" s="5">
        <f t="shared" si="2"/>
        <v>752650</v>
      </c>
      <c r="M8" s="5">
        <f t="shared" si="2"/>
        <v>4795820</v>
      </c>
      <c r="N8" s="5">
        <f t="shared" si="2"/>
        <v>4063451</v>
      </c>
      <c r="O8" s="5">
        <f t="shared" si="2"/>
        <v>809328</v>
      </c>
      <c r="P8" s="5">
        <f t="shared" si="2"/>
        <v>4872779</v>
      </c>
      <c r="Q8" s="5">
        <f t="shared" si="2"/>
        <v>4001052</v>
      </c>
      <c r="R8" s="5">
        <f t="shared" si="2"/>
        <v>771091</v>
      </c>
      <c r="S8" s="5">
        <f t="shared" si="2"/>
        <v>4772143</v>
      </c>
      <c r="T8" s="5">
        <f t="shared" si="2"/>
        <v>3870862</v>
      </c>
      <c r="U8" s="5">
        <f t="shared" si="2"/>
        <v>768119</v>
      </c>
      <c r="V8" s="5">
        <f t="shared" si="2"/>
        <v>4638981</v>
      </c>
      <c r="W8" s="5">
        <f t="shared" si="2"/>
        <v>3818671</v>
      </c>
      <c r="X8" s="5">
        <f t="shared" si="2"/>
        <v>716837</v>
      </c>
      <c r="Y8" s="5">
        <f t="shared" si="2"/>
        <v>4535508</v>
      </c>
      <c r="Z8" s="5">
        <f t="shared" si="2"/>
        <v>3743425</v>
      </c>
      <c r="AA8" s="5">
        <f t="shared" si="2"/>
        <v>700802</v>
      </c>
      <c r="AB8" s="5">
        <f t="shared" si="2"/>
        <v>4444227</v>
      </c>
      <c r="AC8" s="5">
        <f t="shared" si="2"/>
        <v>3657952</v>
      </c>
      <c r="AD8" s="5">
        <f t="shared" si="2"/>
        <v>703123</v>
      </c>
      <c r="AE8" s="5">
        <f t="shared" si="2"/>
        <v>4361075</v>
      </c>
      <c r="AF8" s="5">
        <f t="shared" si="2"/>
        <v>3576298</v>
      </c>
      <c r="AG8" s="5">
        <f t="shared" si="2"/>
        <v>679283</v>
      </c>
      <c r="AH8" s="5">
        <f t="shared" si="2"/>
        <v>4255581</v>
      </c>
      <c r="AI8" s="5">
        <f t="shared" si="2"/>
        <v>3534397</v>
      </c>
      <c r="AJ8" s="5">
        <f t="shared" si="2"/>
        <v>692716</v>
      </c>
      <c r="AK8" s="5">
        <f t="shared" si="2"/>
        <v>4227113</v>
      </c>
      <c r="AL8" s="5">
        <f t="shared" si="2"/>
        <v>3503441</v>
      </c>
      <c r="AM8" s="5">
        <f t="shared" si="2"/>
        <v>690914</v>
      </c>
      <c r="AN8" s="5">
        <f t="shared" si="2"/>
        <v>4194355</v>
      </c>
      <c r="AO8" s="5">
        <f t="shared" si="2"/>
        <v>3470961</v>
      </c>
      <c r="AP8" s="5">
        <f t="shared" si="2"/>
        <v>705027</v>
      </c>
      <c r="AQ8" s="5">
        <f t="shared" si="2"/>
        <v>4175988</v>
      </c>
      <c r="AR8" s="5">
        <f t="shared" si="2"/>
        <v>3483675</v>
      </c>
      <c r="AS8" s="5">
        <f t="shared" si="2"/>
        <v>725438</v>
      </c>
      <c r="AT8" s="5">
        <f t="shared" si="2"/>
        <v>4209113</v>
      </c>
      <c r="AU8" s="5">
        <f t="shared" si="2"/>
        <v>3525213</v>
      </c>
      <c r="AV8" s="5">
        <f t="shared" si="2"/>
        <v>748257</v>
      </c>
      <c r="AW8" s="5">
        <f t="shared" si="2"/>
        <v>4273470</v>
      </c>
      <c r="AX8" s="5">
        <f t="shared" si="2"/>
        <v>3548723</v>
      </c>
      <c r="AY8" s="5">
        <f t="shared" si="2"/>
        <v>756970</v>
      </c>
      <c r="AZ8" s="5">
        <f t="shared" si="2"/>
        <v>4305693</v>
      </c>
      <c r="BA8" s="5">
        <f t="shared" si="2"/>
        <v>3523551</v>
      </c>
      <c r="BB8" s="5">
        <f t="shared" si="2"/>
        <v>743561</v>
      </c>
      <c r="BC8" s="5">
        <f t="shared" si="2"/>
        <v>4305693</v>
      </c>
    </row>
    <row r="9" spans="1:55" s="412" customFormat="1" ht="12" customHeight="1" x14ac:dyDescent="0.2">
      <c r="A9" s="653" t="s">
        <v>331</v>
      </c>
      <c r="B9" s="5">
        <v>2454861</v>
      </c>
      <c r="C9" s="5">
        <v>327220</v>
      </c>
      <c r="D9" s="5">
        <v>2782081</v>
      </c>
      <c r="E9" s="5">
        <v>2437902</v>
      </c>
      <c r="F9" s="5">
        <v>344932</v>
      </c>
      <c r="G9" s="20">
        <v>2782834</v>
      </c>
      <c r="H9" s="5">
        <v>2438127</v>
      </c>
      <c r="I9" s="5">
        <v>356091</v>
      </c>
      <c r="J9" s="5">
        <v>2794218</v>
      </c>
      <c r="K9" s="5">
        <v>2440325</v>
      </c>
      <c r="L9" s="5">
        <v>351961</v>
      </c>
      <c r="M9" s="5">
        <v>2792286</v>
      </c>
      <c r="N9" s="5">
        <v>2422266</v>
      </c>
      <c r="O9" s="5">
        <v>379947</v>
      </c>
      <c r="P9" s="5">
        <v>2802213</v>
      </c>
      <c r="Q9" s="5">
        <v>2308931</v>
      </c>
      <c r="R9" s="5">
        <v>353339</v>
      </c>
      <c r="S9" s="5">
        <v>2662270</v>
      </c>
      <c r="T9" s="5">
        <v>2158434</v>
      </c>
      <c r="U9" s="5">
        <v>339258</v>
      </c>
      <c r="V9" s="5">
        <v>2497692</v>
      </c>
      <c r="W9" s="5">
        <v>2080249</v>
      </c>
      <c r="X9" s="5">
        <v>311141</v>
      </c>
      <c r="Y9" s="5">
        <v>2391390</v>
      </c>
      <c r="Z9" s="5">
        <v>2041787</v>
      </c>
      <c r="AA9" s="5">
        <v>314413</v>
      </c>
      <c r="AB9" s="5">
        <v>2356200</v>
      </c>
      <c r="AC9" s="5">
        <v>2018113</v>
      </c>
      <c r="AD9" s="5">
        <v>326265</v>
      </c>
      <c r="AE9" s="5">
        <v>2344378</v>
      </c>
      <c r="AF9" s="5">
        <v>1993139</v>
      </c>
      <c r="AG9" s="5">
        <v>320918</v>
      </c>
      <c r="AH9" s="5">
        <f t="shared" si="1"/>
        <v>2314057</v>
      </c>
      <c r="AI9" s="5">
        <v>1992481</v>
      </c>
      <c r="AJ9" s="5">
        <v>324872</v>
      </c>
      <c r="AK9" s="5">
        <v>2317353</v>
      </c>
      <c r="AL9" s="5">
        <v>1977085</v>
      </c>
      <c r="AM9" s="5">
        <v>327324</v>
      </c>
      <c r="AN9" s="5">
        <v>2304409</v>
      </c>
      <c r="AO9" s="5">
        <v>1961437</v>
      </c>
      <c r="AP9" s="5">
        <v>336398</v>
      </c>
      <c r="AQ9" s="5">
        <v>2297835</v>
      </c>
      <c r="AR9" s="5">
        <v>1940634</v>
      </c>
      <c r="AS9" s="5">
        <v>339881</v>
      </c>
      <c r="AT9" s="5">
        <v>2280515</v>
      </c>
      <c r="AU9" s="5">
        <v>1937188</v>
      </c>
      <c r="AV9" s="5">
        <v>344751</v>
      </c>
      <c r="AW9" s="654">
        <v>2281939</v>
      </c>
      <c r="AX9" s="5">
        <v>1934723</v>
      </c>
      <c r="AY9" s="5">
        <v>340684</v>
      </c>
      <c r="AZ9" s="654">
        <v>2275407</v>
      </c>
      <c r="BA9" s="5">
        <v>1902490</v>
      </c>
      <c r="BB9" s="5">
        <v>332636</v>
      </c>
      <c r="BC9" s="654">
        <v>2275407</v>
      </c>
    </row>
    <row r="10" spans="1:55" s="412" customFormat="1" ht="12" customHeight="1" x14ac:dyDescent="0.2">
      <c r="A10" s="653" t="s">
        <v>332</v>
      </c>
      <c r="B10" s="5">
        <v>1473877</v>
      </c>
      <c r="C10" s="5">
        <v>395121</v>
      </c>
      <c r="D10" s="5">
        <v>1868998</v>
      </c>
      <c r="E10" s="5">
        <v>1538132</v>
      </c>
      <c r="F10" s="5">
        <v>407797</v>
      </c>
      <c r="G10" s="20">
        <v>1945929</v>
      </c>
      <c r="H10" s="5">
        <v>1562654</v>
      </c>
      <c r="I10" s="5">
        <v>412326</v>
      </c>
      <c r="J10" s="5">
        <v>1974980</v>
      </c>
      <c r="K10" s="5">
        <v>1602845</v>
      </c>
      <c r="L10" s="5">
        <v>400689</v>
      </c>
      <c r="M10" s="5">
        <v>2003534</v>
      </c>
      <c r="N10" s="5">
        <v>1641185</v>
      </c>
      <c r="O10" s="5">
        <v>429381</v>
      </c>
      <c r="P10" s="5">
        <v>2070566</v>
      </c>
      <c r="Q10" s="5">
        <v>1692121</v>
      </c>
      <c r="R10" s="5">
        <v>417752</v>
      </c>
      <c r="S10" s="5">
        <v>2109873</v>
      </c>
      <c r="T10" s="5">
        <v>1712428</v>
      </c>
      <c r="U10" s="5">
        <v>428861</v>
      </c>
      <c r="V10" s="5">
        <v>2141289</v>
      </c>
      <c r="W10" s="5">
        <v>1738422</v>
      </c>
      <c r="X10" s="5">
        <v>405696</v>
      </c>
      <c r="Y10" s="5">
        <v>2144118</v>
      </c>
      <c r="Z10" s="5">
        <v>1701638</v>
      </c>
      <c r="AA10" s="5">
        <v>386389</v>
      </c>
      <c r="AB10" s="5">
        <v>2088027</v>
      </c>
      <c r="AC10" s="5">
        <v>1639839</v>
      </c>
      <c r="AD10" s="5">
        <v>376858</v>
      </c>
      <c r="AE10" s="5">
        <v>2016697</v>
      </c>
      <c r="AF10" s="5">
        <v>1583159</v>
      </c>
      <c r="AG10" s="5">
        <v>358365</v>
      </c>
      <c r="AH10" s="5">
        <f t="shared" si="1"/>
        <v>1941524</v>
      </c>
      <c r="AI10" s="5">
        <v>1541916</v>
      </c>
      <c r="AJ10" s="5">
        <v>367844</v>
      </c>
      <c r="AK10" s="5">
        <v>1909760</v>
      </c>
      <c r="AL10" s="5">
        <v>1526356</v>
      </c>
      <c r="AM10" s="5">
        <v>363590</v>
      </c>
      <c r="AN10" s="5">
        <v>1889946</v>
      </c>
      <c r="AO10" s="5">
        <v>1509524</v>
      </c>
      <c r="AP10" s="5">
        <v>368629</v>
      </c>
      <c r="AQ10" s="5">
        <v>1878153</v>
      </c>
      <c r="AR10" s="5">
        <v>1543041</v>
      </c>
      <c r="AS10" s="5">
        <v>385557</v>
      </c>
      <c r="AT10" s="5">
        <v>1928598</v>
      </c>
      <c r="AU10" s="5">
        <v>1588025</v>
      </c>
      <c r="AV10" s="5">
        <v>403506</v>
      </c>
      <c r="AW10" s="654">
        <v>1991531</v>
      </c>
      <c r="AX10" s="5">
        <v>1614000</v>
      </c>
      <c r="AY10" s="5">
        <v>416286</v>
      </c>
      <c r="AZ10" s="654">
        <v>2030286</v>
      </c>
      <c r="BA10" s="5">
        <v>1621061</v>
      </c>
      <c r="BB10" s="5">
        <v>410925</v>
      </c>
      <c r="BC10" s="654">
        <v>2030286</v>
      </c>
    </row>
    <row r="11" spans="1:55" s="412" customFormat="1" ht="12" customHeight="1" x14ac:dyDescent="0.2">
      <c r="A11" s="655" t="s">
        <v>278</v>
      </c>
      <c r="B11" s="4">
        <v>2088430</v>
      </c>
      <c r="C11" s="4">
        <v>414333</v>
      </c>
      <c r="D11" s="4">
        <v>2502763</v>
      </c>
      <c r="E11" s="4">
        <v>2008639</v>
      </c>
      <c r="F11" s="4">
        <v>421595</v>
      </c>
      <c r="G11" s="290">
        <v>2430234</v>
      </c>
      <c r="H11" s="4">
        <v>2006170</v>
      </c>
      <c r="I11" s="4">
        <v>421846</v>
      </c>
      <c r="J11" s="4">
        <v>2428016</v>
      </c>
      <c r="K11" s="4">
        <v>1955437</v>
      </c>
      <c r="L11" s="6">
        <v>328522</v>
      </c>
      <c r="M11" s="4">
        <v>2283959</v>
      </c>
      <c r="N11" s="4">
        <v>2006102</v>
      </c>
      <c r="O11" s="6">
        <v>394034</v>
      </c>
      <c r="P11" s="4">
        <v>2400136</v>
      </c>
      <c r="Q11" s="4">
        <v>2011353</v>
      </c>
      <c r="R11" s="6">
        <v>365866</v>
      </c>
      <c r="S11" s="110">
        <v>2377219</v>
      </c>
      <c r="T11" s="4">
        <v>2200473</v>
      </c>
      <c r="U11" s="6">
        <v>356795</v>
      </c>
      <c r="V11" s="110">
        <v>2557268</v>
      </c>
      <c r="W11" s="4">
        <v>2039567</v>
      </c>
      <c r="X11" s="6">
        <v>377012</v>
      </c>
      <c r="Y11" s="110">
        <v>2416579</v>
      </c>
      <c r="Z11" s="4">
        <v>1991180</v>
      </c>
      <c r="AA11" s="6">
        <v>363890</v>
      </c>
      <c r="AB11" s="110">
        <v>2355070</v>
      </c>
      <c r="AC11" s="4">
        <v>2019276</v>
      </c>
      <c r="AD11" s="6">
        <v>355183</v>
      </c>
      <c r="AE11" s="110">
        <v>2374459</v>
      </c>
      <c r="AF11" s="4">
        <v>2051787</v>
      </c>
      <c r="AG11" s="6">
        <v>267930</v>
      </c>
      <c r="AH11" s="110">
        <f t="shared" si="1"/>
        <v>2319717</v>
      </c>
      <c r="AI11" s="4">
        <v>1979699</v>
      </c>
      <c r="AJ11" s="6">
        <v>269062</v>
      </c>
      <c r="AK11" s="6">
        <v>2248761</v>
      </c>
      <c r="AL11" s="4">
        <v>1777040</v>
      </c>
      <c r="AM11" s="6">
        <v>394623</v>
      </c>
      <c r="AN11" s="6">
        <v>2171663</v>
      </c>
      <c r="AO11" s="4">
        <v>1690385</v>
      </c>
      <c r="AP11" s="6">
        <v>386539</v>
      </c>
      <c r="AQ11" s="6">
        <v>2076924</v>
      </c>
      <c r="AR11" s="4">
        <v>1542255</v>
      </c>
      <c r="AS11" s="6">
        <v>391390</v>
      </c>
      <c r="AT11" s="6">
        <v>1933645</v>
      </c>
      <c r="AU11" s="4">
        <v>1511069</v>
      </c>
      <c r="AV11" s="6">
        <v>391623</v>
      </c>
      <c r="AW11" s="656">
        <v>1902692</v>
      </c>
      <c r="AX11" s="4">
        <v>1660036</v>
      </c>
      <c r="AY11" s="6">
        <v>396101</v>
      </c>
      <c r="AZ11" s="654">
        <v>2056137</v>
      </c>
      <c r="BA11" s="4">
        <v>1654489</v>
      </c>
      <c r="BB11" s="6">
        <v>517437</v>
      </c>
      <c r="BC11" s="654">
        <v>2056137</v>
      </c>
    </row>
    <row r="12" spans="1:55" s="412" customFormat="1" ht="12" customHeight="1" x14ac:dyDescent="0.2">
      <c r="A12" s="652" t="s">
        <v>587</v>
      </c>
      <c r="B12" s="291">
        <f>B5/D5*100</f>
        <v>81.905399091470628</v>
      </c>
      <c r="C12" s="291">
        <f>C5/D5*100</f>
        <v>18.094600908529376</v>
      </c>
      <c r="D12" s="292">
        <f t="shared" ref="D12:D18" si="3">SUM(B12:C12)</f>
        <v>100</v>
      </c>
      <c r="E12" s="291">
        <f>E5/G5*100</f>
        <v>81.337233847302414</v>
      </c>
      <c r="F12" s="291">
        <f>F5/G5*100</f>
        <v>18.662766152697582</v>
      </c>
      <c r="G12" s="292">
        <f t="shared" ref="G12:G18" si="4">SUM(E12:F12)</f>
        <v>100</v>
      </c>
      <c r="H12" s="291">
        <f>H5/J5*100</f>
        <v>81.074198853882507</v>
      </c>
      <c r="I12" s="291">
        <f>I5/J5*100</f>
        <v>18.925801146117497</v>
      </c>
      <c r="J12" s="292">
        <f t="shared" ref="J12:J18" si="5">SUM(H12:I12)</f>
        <v>100</v>
      </c>
      <c r="K12" s="291">
        <f>K5/M5*100</f>
        <v>81.773844704881895</v>
      </c>
      <c r="L12" s="291">
        <f>L5/M5*100</f>
        <v>18.226155295118101</v>
      </c>
      <c r="M12" s="292">
        <f t="shared" ref="M12:M18" si="6">SUM(K12:L12)</f>
        <v>100</v>
      </c>
      <c r="N12" s="291">
        <f>N5/P5*100</f>
        <v>80.511796347685646</v>
      </c>
      <c r="O12" s="291">
        <f>O5/P5*100</f>
        <v>19.48820365231435</v>
      </c>
      <c r="P12" s="292">
        <f t="shared" ref="P12:P18" si="7">SUM(N12:O12)</f>
        <v>100</v>
      </c>
      <c r="Q12" s="291">
        <f>Q5/S5*100</f>
        <v>80.585543186595814</v>
      </c>
      <c r="R12" s="291">
        <f>R5/S5*100</f>
        <v>19.414456813404197</v>
      </c>
      <c r="S12" s="292">
        <f t="shared" ref="S12:S18" si="8">SUM(Q12:R12)</f>
        <v>100.00000000000001</v>
      </c>
      <c r="T12" s="291">
        <f>T5/V5*100</f>
        <v>80.211512447513996</v>
      </c>
      <c r="U12" s="291">
        <f>U5/V5*100</f>
        <v>19.788487552486004</v>
      </c>
      <c r="V12" s="292">
        <f t="shared" ref="V12:V18" si="9">SUM(T12:U12)</f>
        <v>100</v>
      </c>
      <c r="W12" s="291">
        <f>W5/Y5*100</f>
        <v>79.75953540094055</v>
      </c>
      <c r="X12" s="291">
        <f>X5/Y5*100</f>
        <v>20.24046459905945</v>
      </c>
      <c r="Y12" s="292">
        <f t="shared" ref="Y12:Y18" si="10">SUM(W12:X12)</f>
        <v>100</v>
      </c>
      <c r="Z12" s="291">
        <f>Z5/AB5*100</f>
        <v>79.972532112784478</v>
      </c>
      <c r="AA12" s="291">
        <f>AA5/AB5*100</f>
        <v>20.027467887215526</v>
      </c>
      <c r="AB12" s="292">
        <f t="shared" ref="AB12:AB18" si="11">SUM(Z12:AA12)</f>
        <v>100</v>
      </c>
      <c r="AC12" s="291">
        <f>AC5/AE5*100</f>
        <v>79.256070806797268</v>
      </c>
      <c r="AD12" s="291">
        <f>AD5/AE5*100</f>
        <v>20.743929193202739</v>
      </c>
      <c r="AE12" s="292">
        <f t="shared" ref="AE12:AE18" si="12">SUM(AC12:AD12)</f>
        <v>100</v>
      </c>
      <c r="AF12" s="291">
        <f>AF5/AH5*100</f>
        <v>79.892380766893467</v>
      </c>
      <c r="AG12" s="291">
        <f>AG5/AH5*100</f>
        <v>20.107619233106536</v>
      </c>
      <c r="AH12" s="292">
        <f t="shared" ref="AH12:AH18" si="13">SUM(AF12:AG12)</f>
        <v>100</v>
      </c>
      <c r="AI12" s="291">
        <f>AI5/AK5*100</f>
        <v>79.876438692028614</v>
      </c>
      <c r="AJ12" s="291">
        <f>AJ5/AK5*100</f>
        <v>20.123561307971379</v>
      </c>
      <c r="AK12" s="292">
        <f t="shared" ref="AK12:AK18" si="14">SUM(AI12:AJ12)</f>
        <v>100</v>
      </c>
      <c r="AL12" s="291">
        <f>AL5/AN5*100</f>
        <v>78.547946815180509</v>
      </c>
      <c r="AM12" s="291">
        <f>AM5/AN5*100</f>
        <v>21.452053184819491</v>
      </c>
      <c r="AN12" s="292">
        <f t="shared" ref="AN12:AN18" si="15">SUM(AL12:AM12)</f>
        <v>100</v>
      </c>
      <c r="AO12" s="291">
        <f>AO5/AQ5*100</f>
        <v>78.307267885833994</v>
      </c>
      <c r="AP12" s="291">
        <f>AP5/AQ5*100</f>
        <v>21.692732114166009</v>
      </c>
      <c r="AQ12" s="292">
        <f t="shared" ref="AQ12:AQ18" si="16">SUM(AO12:AP12)</f>
        <v>100</v>
      </c>
      <c r="AR12" s="291">
        <f>AR5/AT5*100</f>
        <v>78.019172468830291</v>
      </c>
      <c r="AS12" s="291">
        <f>AS5/AT5*100</f>
        <v>21.980827531169709</v>
      </c>
      <c r="AT12" s="292">
        <f t="shared" ref="AT12:AT18" si="17">SUM(AR12:AS12)</f>
        <v>100</v>
      </c>
      <c r="AU12" s="291">
        <f>AU5/AW5*100</f>
        <v>77.913572235826706</v>
      </c>
      <c r="AV12" s="291">
        <f>AV5/AW5*100</f>
        <v>22.086427764173287</v>
      </c>
      <c r="AW12" s="292">
        <f t="shared" ref="AW12:AW18" si="18">SUM(AU12:AV12)</f>
        <v>100</v>
      </c>
      <c r="AX12" s="291">
        <f>AX5/AZ5*100</f>
        <v>78.782460018726894</v>
      </c>
      <c r="AY12" s="291">
        <f>AY5/AZ5*100</f>
        <v>21.217539981273102</v>
      </c>
      <c r="AZ12" s="292">
        <f t="shared" ref="AZ12:AZ18" si="19">SUM(AX12:AY12)</f>
        <v>100</v>
      </c>
      <c r="BA12" s="291">
        <f>BA5/BC5*100</f>
        <v>78.038950380604888</v>
      </c>
      <c r="BB12" s="291">
        <f>BB5/BC5*100</f>
        <v>22.483035305034534</v>
      </c>
      <c r="BC12" s="292">
        <f t="shared" ref="BC12:BC18" si="20">SUM(BA12:BB12)</f>
        <v>100.52198568563942</v>
      </c>
    </row>
    <row r="13" spans="1:55" s="412" customFormat="1" ht="12" customHeight="1" x14ac:dyDescent="0.2">
      <c r="A13" s="653" t="s">
        <v>260</v>
      </c>
      <c r="B13" s="293">
        <f t="shared" ref="B13:B18" si="21">B6/D6*100</f>
        <v>70.7385109915474</v>
      </c>
      <c r="C13" s="293">
        <f t="shared" ref="C13:C18" si="22">C6/D6*100</f>
        <v>29.261489008452607</v>
      </c>
      <c r="D13" s="34">
        <f t="shared" si="3"/>
        <v>100</v>
      </c>
      <c r="E13" s="293">
        <f t="shared" ref="E13:E18" si="23">E6/G6*100</f>
        <v>70.061805793674765</v>
      </c>
      <c r="F13" s="293">
        <f t="shared" ref="F13:F18" si="24">F6/G6*100</f>
        <v>29.938194206325242</v>
      </c>
      <c r="G13" s="34">
        <f t="shared" si="4"/>
        <v>100</v>
      </c>
      <c r="H13" s="293">
        <f t="shared" ref="H13:H18" si="25">H6/J6*100</f>
        <v>69.644303558658962</v>
      </c>
      <c r="I13" s="293">
        <f t="shared" ref="I13:I18" si="26">I6/J6*100</f>
        <v>30.355696441341038</v>
      </c>
      <c r="J13" s="34">
        <f t="shared" si="5"/>
        <v>100</v>
      </c>
      <c r="K13" s="293">
        <f t="shared" ref="K13:K18" si="27">K6/M6*100</f>
        <v>70.082816781774241</v>
      </c>
      <c r="L13" s="293">
        <f t="shared" ref="L13:L18" si="28">L6/M6*100</f>
        <v>29.917183218225755</v>
      </c>
      <c r="M13" s="34">
        <f t="shared" si="6"/>
        <v>100</v>
      </c>
      <c r="N13" s="293">
        <f t="shared" ref="N13:N18" si="29">N6/P6*100</f>
        <v>69.108874046697139</v>
      </c>
      <c r="O13" s="293">
        <f t="shared" ref="O13:O18" si="30">O6/P6*100</f>
        <v>30.891125953302861</v>
      </c>
      <c r="P13" s="34">
        <f t="shared" si="7"/>
        <v>100</v>
      </c>
      <c r="Q13" s="293">
        <f t="shared" ref="Q13:Q18" si="31">Q6/S6*100</f>
        <v>67.396547522026012</v>
      </c>
      <c r="R13" s="293">
        <f t="shared" ref="R13:R18" si="32">R6/S6*100</f>
        <v>32.603452477973995</v>
      </c>
      <c r="S13" s="34">
        <f t="shared" si="8"/>
        <v>100</v>
      </c>
      <c r="T13" s="293">
        <f t="shared" ref="T13:T18" si="33">T6/V6*100</f>
        <v>65.743903286319735</v>
      </c>
      <c r="U13" s="293">
        <f t="shared" ref="U13:U18" si="34">U6/V6*100</f>
        <v>34.256096713680265</v>
      </c>
      <c r="V13" s="34">
        <f t="shared" si="9"/>
        <v>100</v>
      </c>
      <c r="W13" s="293">
        <f t="shared" ref="W13:W18" si="35">W6/Y6*100</f>
        <v>64.489056686614873</v>
      </c>
      <c r="X13" s="293">
        <f t="shared" ref="X13:X18" si="36">X6/Y6*100</f>
        <v>35.51094331338512</v>
      </c>
      <c r="Y13" s="34">
        <f t="shared" si="10"/>
        <v>100</v>
      </c>
      <c r="Z13" s="293">
        <f t="shared" ref="Z13:Z18" si="37">Z6/AB6*100</f>
        <v>65.715941624848313</v>
      </c>
      <c r="AA13" s="293">
        <f t="shared" ref="AA13:AA18" si="38">AA6/AB6*100</f>
        <v>34.284058375151687</v>
      </c>
      <c r="AB13" s="34">
        <f t="shared" si="11"/>
        <v>100</v>
      </c>
      <c r="AC13" s="293">
        <f t="shared" ref="AC13:AC18" si="39">AC6/AE6*100</f>
        <v>63.631485720201056</v>
      </c>
      <c r="AD13" s="293">
        <f t="shared" ref="AD13:AD18" si="40">AD6/AE6*100</f>
        <v>36.368514279798944</v>
      </c>
      <c r="AE13" s="34">
        <f t="shared" si="12"/>
        <v>100</v>
      </c>
      <c r="AF13" s="293">
        <f t="shared" ref="AF13:AF18" si="41">AF6/AH6*100</f>
        <v>64.012546948343413</v>
      </c>
      <c r="AG13" s="293">
        <f t="shared" ref="AG13:AG18" si="42">AG6/AH6*100</f>
        <v>35.987453051656587</v>
      </c>
      <c r="AH13" s="34">
        <f t="shared" si="13"/>
        <v>100</v>
      </c>
      <c r="AI13" s="293">
        <f t="shared" ref="AI13:AI18" si="43">AI6/AK6*100</f>
        <v>66.59805192291229</v>
      </c>
      <c r="AJ13" s="293">
        <f t="shared" ref="AJ13:AJ18" si="44">AJ6/AK6*100</f>
        <v>33.40194807708771</v>
      </c>
      <c r="AK13" s="34">
        <f t="shared" si="14"/>
        <v>100</v>
      </c>
      <c r="AL13" s="293">
        <f t="shared" ref="AL13:AL18" si="45">AL6/AN6*100</f>
        <v>66.308631298302828</v>
      </c>
      <c r="AM13" s="293">
        <f t="shared" ref="AM13:AM18" si="46">AM6/AN6*100</f>
        <v>33.691368701697179</v>
      </c>
      <c r="AN13" s="34">
        <f t="shared" si="15"/>
        <v>100</v>
      </c>
      <c r="AO13" s="293">
        <f t="shared" ref="AO13:AO18" si="47">AO6/AQ6*100</f>
        <v>66.316203335331309</v>
      </c>
      <c r="AP13" s="293">
        <f t="shared" ref="AP13:AP18" si="48">AP6/AQ6*100</f>
        <v>33.683796664668691</v>
      </c>
      <c r="AQ13" s="34">
        <f t="shared" si="16"/>
        <v>100</v>
      </c>
      <c r="AR13" s="293">
        <f t="shared" ref="AR13:AR18" si="49">AR6/AT6*100</f>
        <v>66.76470712474935</v>
      </c>
      <c r="AS13" s="293">
        <f t="shared" ref="AS13:AS18" si="50">AS6/AT6*100</f>
        <v>33.235292875250657</v>
      </c>
      <c r="AT13" s="34">
        <f t="shared" si="17"/>
        <v>100</v>
      </c>
      <c r="AU13" s="293">
        <f t="shared" ref="AU13:AU18" si="51">AU6/AW6*100</f>
        <v>67.627198215634351</v>
      </c>
      <c r="AV13" s="293">
        <f t="shared" ref="AV13:AV18" si="52">AV6/AW6*100</f>
        <v>32.372801784365649</v>
      </c>
      <c r="AW13" s="34">
        <f t="shared" si="18"/>
        <v>100</v>
      </c>
      <c r="AX13" s="293">
        <f t="shared" ref="AX13:AX18" si="53">AX6/AZ6*100</f>
        <v>71.680310256831959</v>
      </c>
      <c r="AY13" s="293">
        <f t="shared" ref="AY13:AY18" si="54">AY6/AZ6*100</f>
        <v>28.319689743168038</v>
      </c>
      <c r="AZ13" s="34">
        <f t="shared" si="19"/>
        <v>100</v>
      </c>
      <c r="BA13" s="293">
        <f t="shared" ref="BA13:BA18" si="55">BA6/BC6*100</f>
        <v>71.359535569714936</v>
      </c>
      <c r="BB13" s="293">
        <f t="shared" ref="BB13:BB18" si="56">BB6/BC6*100</f>
        <v>32.514828451527677</v>
      </c>
      <c r="BC13" s="34">
        <f t="shared" si="20"/>
        <v>103.87436402124261</v>
      </c>
    </row>
    <row r="14" spans="1:55" s="412" customFormat="1" ht="12" customHeight="1" x14ac:dyDescent="0.2">
      <c r="A14" s="653" t="s">
        <v>261</v>
      </c>
      <c r="B14" s="293">
        <f t="shared" si="21"/>
        <v>82.609200922957228</v>
      </c>
      <c r="C14" s="293">
        <f t="shared" si="22"/>
        <v>17.390799077042772</v>
      </c>
      <c r="D14" s="34">
        <f t="shared" si="3"/>
        <v>100</v>
      </c>
      <c r="E14" s="293">
        <f t="shared" si="23"/>
        <v>81.993949636129955</v>
      </c>
      <c r="F14" s="293">
        <f t="shared" si="24"/>
        <v>18.006050363870045</v>
      </c>
      <c r="G14" s="34">
        <f t="shared" si="4"/>
        <v>100</v>
      </c>
      <c r="H14" s="293">
        <f t="shared" si="25"/>
        <v>81.641847961082533</v>
      </c>
      <c r="I14" s="293">
        <f t="shared" si="26"/>
        <v>18.358152038917456</v>
      </c>
      <c r="J14" s="34">
        <f t="shared" si="5"/>
        <v>99.999999999999986</v>
      </c>
      <c r="K14" s="293">
        <f t="shared" si="27"/>
        <v>81.752621157055344</v>
      </c>
      <c r="L14" s="293">
        <f t="shared" si="28"/>
        <v>18.247378842944649</v>
      </c>
      <c r="M14" s="34">
        <f t="shared" si="6"/>
        <v>100</v>
      </c>
      <c r="N14" s="293">
        <f t="shared" si="29"/>
        <v>80.364395682040453</v>
      </c>
      <c r="O14" s="293">
        <f t="shared" si="30"/>
        <v>19.635604317959558</v>
      </c>
      <c r="P14" s="34">
        <f t="shared" si="7"/>
        <v>100.00000000000001</v>
      </c>
      <c r="Q14" s="293">
        <f t="shared" si="31"/>
        <v>80.347848035842532</v>
      </c>
      <c r="R14" s="293">
        <f t="shared" si="32"/>
        <v>19.652151964157468</v>
      </c>
      <c r="S14" s="34">
        <f t="shared" si="8"/>
        <v>100</v>
      </c>
      <c r="T14" s="293">
        <f t="shared" si="33"/>
        <v>79.424910767849326</v>
      </c>
      <c r="U14" s="293">
        <f t="shared" si="34"/>
        <v>20.575089232150685</v>
      </c>
      <c r="V14" s="34">
        <f t="shared" si="9"/>
        <v>100.00000000000001</v>
      </c>
      <c r="W14" s="293">
        <f t="shared" si="35"/>
        <v>78.81823519099126</v>
      </c>
      <c r="X14" s="293">
        <f t="shared" si="36"/>
        <v>21.181764809008737</v>
      </c>
      <c r="Y14" s="34">
        <f t="shared" si="10"/>
        <v>100</v>
      </c>
      <c r="Z14" s="293">
        <f t="shared" si="37"/>
        <v>78.828467586393231</v>
      </c>
      <c r="AA14" s="293">
        <f t="shared" si="38"/>
        <v>21.171532413606762</v>
      </c>
      <c r="AB14" s="34">
        <f t="shared" si="11"/>
        <v>100</v>
      </c>
      <c r="AC14" s="293">
        <f t="shared" si="39"/>
        <v>77.874851784757055</v>
      </c>
      <c r="AD14" s="293">
        <f t="shared" si="40"/>
        <v>22.125148215242948</v>
      </c>
      <c r="AE14" s="34">
        <f t="shared" si="12"/>
        <v>100</v>
      </c>
      <c r="AF14" s="293">
        <f t="shared" si="41"/>
        <v>77.890307597005872</v>
      </c>
      <c r="AG14" s="293">
        <f t="shared" si="42"/>
        <v>22.109692402994135</v>
      </c>
      <c r="AH14" s="34">
        <f t="shared" si="13"/>
        <v>100</v>
      </c>
      <c r="AI14" s="293">
        <f t="shared" si="43"/>
        <v>77.816045210298284</v>
      </c>
      <c r="AJ14" s="293">
        <f t="shared" si="44"/>
        <v>22.183954789701723</v>
      </c>
      <c r="AK14" s="34">
        <f t="shared" si="14"/>
        <v>100</v>
      </c>
      <c r="AL14" s="293">
        <f t="shared" si="45"/>
        <v>77.329664472109314</v>
      </c>
      <c r="AM14" s="293">
        <f t="shared" si="46"/>
        <v>22.670335527890682</v>
      </c>
      <c r="AN14" s="34">
        <f t="shared" si="15"/>
        <v>100</v>
      </c>
      <c r="AO14" s="293">
        <f t="shared" si="47"/>
        <v>77.052452661536648</v>
      </c>
      <c r="AP14" s="293">
        <f t="shared" si="48"/>
        <v>22.947547338463355</v>
      </c>
      <c r="AQ14" s="34">
        <f t="shared" si="16"/>
        <v>100</v>
      </c>
      <c r="AR14" s="293">
        <f t="shared" si="49"/>
        <v>77.020415786345424</v>
      </c>
      <c r="AS14" s="293">
        <f t="shared" si="50"/>
        <v>22.979584213654576</v>
      </c>
      <c r="AT14" s="34">
        <f t="shared" si="17"/>
        <v>100</v>
      </c>
      <c r="AU14" s="293">
        <f t="shared" si="51"/>
        <v>76.67464127627413</v>
      </c>
      <c r="AV14" s="293">
        <f t="shared" si="52"/>
        <v>23.325358723725877</v>
      </c>
      <c r="AW14" s="34">
        <f t="shared" si="18"/>
        <v>100</v>
      </c>
      <c r="AX14" s="293">
        <f t="shared" si="53"/>
        <v>76.840132052553258</v>
      </c>
      <c r="AY14" s="293">
        <f t="shared" si="54"/>
        <v>23.159867947446742</v>
      </c>
      <c r="AZ14" s="34">
        <f t="shared" si="19"/>
        <v>100</v>
      </c>
      <c r="BA14" s="293">
        <f t="shared" si="55"/>
        <v>75.599306851910541</v>
      </c>
      <c r="BB14" s="293">
        <f t="shared" si="56"/>
        <v>22.874363550930333</v>
      </c>
      <c r="BC14" s="34">
        <f t="shared" si="20"/>
        <v>98.473670402840867</v>
      </c>
    </row>
    <row r="15" spans="1:55" s="412" customFormat="1" ht="12" customHeight="1" x14ac:dyDescent="0.2">
      <c r="A15" s="653" t="s">
        <v>277</v>
      </c>
      <c r="B15" s="293">
        <f t="shared" si="21"/>
        <v>84.469388716037713</v>
      </c>
      <c r="C15" s="293">
        <f t="shared" si="22"/>
        <v>15.530611283962282</v>
      </c>
      <c r="D15" s="34">
        <f t="shared" si="3"/>
        <v>100</v>
      </c>
      <c r="E15" s="293">
        <f t="shared" si="23"/>
        <v>84.081904717999194</v>
      </c>
      <c r="F15" s="293">
        <f t="shared" si="24"/>
        <v>15.918095282000809</v>
      </c>
      <c r="G15" s="34">
        <f t="shared" si="4"/>
        <v>100</v>
      </c>
      <c r="H15" s="293">
        <f t="shared" si="25"/>
        <v>83.887919939578936</v>
      </c>
      <c r="I15" s="293">
        <f t="shared" si="26"/>
        <v>16.112080060421061</v>
      </c>
      <c r="J15" s="34">
        <f t="shared" si="5"/>
        <v>100</v>
      </c>
      <c r="K15" s="293">
        <f t="shared" si="27"/>
        <v>84.306124917115326</v>
      </c>
      <c r="L15" s="293">
        <f t="shared" si="28"/>
        <v>15.693875082884679</v>
      </c>
      <c r="M15" s="34">
        <f t="shared" si="6"/>
        <v>100</v>
      </c>
      <c r="N15" s="293">
        <f t="shared" si="29"/>
        <v>83.390833033880668</v>
      </c>
      <c r="O15" s="293">
        <f t="shared" si="30"/>
        <v>16.609166966119336</v>
      </c>
      <c r="P15" s="34">
        <f t="shared" si="7"/>
        <v>100</v>
      </c>
      <c r="Q15" s="293">
        <f t="shared" si="31"/>
        <v>83.841829551210012</v>
      </c>
      <c r="R15" s="293">
        <f t="shared" si="32"/>
        <v>16.158170448789988</v>
      </c>
      <c r="S15" s="34">
        <f t="shared" si="8"/>
        <v>100</v>
      </c>
      <c r="T15" s="293">
        <f t="shared" si="33"/>
        <v>83.442074886704646</v>
      </c>
      <c r="U15" s="293">
        <f t="shared" si="34"/>
        <v>16.557925113295354</v>
      </c>
      <c r="V15" s="34">
        <f t="shared" si="9"/>
        <v>100</v>
      </c>
      <c r="W15" s="293">
        <f t="shared" si="35"/>
        <v>84.19500086870093</v>
      </c>
      <c r="X15" s="293">
        <f t="shared" si="36"/>
        <v>15.804999131299075</v>
      </c>
      <c r="Y15" s="34">
        <f t="shared" si="10"/>
        <v>100</v>
      </c>
      <c r="Z15" s="293">
        <f t="shared" si="37"/>
        <v>84.231183510653267</v>
      </c>
      <c r="AA15" s="293">
        <f t="shared" si="38"/>
        <v>15.76881648934674</v>
      </c>
      <c r="AB15" s="34">
        <f t="shared" si="11"/>
        <v>100</v>
      </c>
      <c r="AC15" s="293">
        <f t="shared" si="39"/>
        <v>83.877300894848176</v>
      </c>
      <c r="AD15" s="293">
        <f t="shared" si="40"/>
        <v>16.122699105151824</v>
      </c>
      <c r="AE15" s="34">
        <f t="shared" si="12"/>
        <v>100</v>
      </c>
      <c r="AF15" s="293">
        <f t="shared" si="41"/>
        <v>84.037831732024372</v>
      </c>
      <c r="AG15" s="293">
        <f t="shared" si="42"/>
        <v>15.962168267975629</v>
      </c>
      <c r="AH15" s="34">
        <f t="shared" si="13"/>
        <v>100</v>
      </c>
      <c r="AI15" s="293">
        <f t="shared" si="43"/>
        <v>83.612550693582122</v>
      </c>
      <c r="AJ15" s="293">
        <f t="shared" si="44"/>
        <v>16.387449306417878</v>
      </c>
      <c r="AK15" s="34">
        <f t="shared" si="14"/>
        <v>100</v>
      </c>
      <c r="AL15" s="293">
        <f t="shared" si="45"/>
        <v>83.527526878387732</v>
      </c>
      <c r="AM15" s="293">
        <f t="shared" si="46"/>
        <v>16.472473121612264</v>
      </c>
      <c r="AN15" s="34">
        <f t="shared" si="15"/>
        <v>100</v>
      </c>
      <c r="AO15" s="293">
        <f t="shared" si="47"/>
        <v>83.117121026209844</v>
      </c>
      <c r="AP15" s="293">
        <f t="shared" si="48"/>
        <v>16.882878973790156</v>
      </c>
      <c r="AQ15" s="34">
        <f t="shared" si="16"/>
        <v>100</v>
      </c>
      <c r="AR15" s="293">
        <f t="shared" si="49"/>
        <v>82.765062377750382</v>
      </c>
      <c r="AS15" s="293">
        <f t="shared" si="50"/>
        <v>17.234937622249628</v>
      </c>
      <c r="AT15" s="34">
        <f t="shared" si="17"/>
        <v>100.00000000000001</v>
      </c>
      <c r="AU15" s="293">
        <f t="shared" si="51"/>
        <v>82.490645774979114</v>
      </c>
      <c r="AV15" s="293">
        <f t="shared" si="52"/>
        <v>17.509354225020886</v>
      </c>
      <c r="AW15" s="34">
        <f t="shared" si="18"/>
        <v>100</v>
      </c>
      <c r="AX15" s="293">
        <f t="shared" si="53"/>
        <v>82.419322510917524</v>
      </c>
      <c r="AY15" s="293">
        <f t="shared" si="54"/>
        <v>17.580677489082479</v>
      </c>
      <c r="AZ15" s="34">
        <f t="shared" si="19"/>
        <v>100</v>
      </c>
      <c r="BA15" s="293">
        <f t="shared" si="55"/>
        <v>81.834701173539315</v>
      </c>
      <c r="BB15" s="293">
        <f t="shared" si="56"/>
        <v>17.269252591859196</v>
      </c>
      <c r="BC15" s="34">
        <f t="shared" si="20"/>
        <v>99.103953765398515</v>
      </c>
    </row>
    <row r="16" spans="1:55" s="412" customFormat="1" ht="12" customHeight="1" x14ac:dyDescent="0.2">
      <c r="A16" s="653" t="s">
        <v>331</v>
      </c>
      <c r="B16" s="293">
        <f t="shared" si="21"/>
        <v>88.23830075400393</v>
      </c>
      <c r="C16" s="293">
        <f t="shared" si="22"/>
        <v>11.761699245996073</v>
      </c>
      <c r="D16" s="34">
        <f t="shared" si="3"/>
        <v>100</v>
      </c>
      <c r="E16" s="293">
        <f t="shared" si="23"/>
        <v>87.605009856858146</v>
      </c>
      <c r="F16" s="293">
        <f t="shared" si="24"/>
        <v>12.394990143141847</v>
      </c>
      <c r="G16" s="34">
        <f t="shared" si="4"/>
        <v>100</v>
      </c>
      <c r="H16" s="293">
        <f t="shared" si="25"/>
        <v>87.256148231812986</v>
      </c>
      <c r="I16" s="293">
        <f t="shared" si="26"/>
        <v>12.743851768187021</v>
      </c>
      <c r="J16" s="34">
        <f t="shared" si="5"/>
        <v>100</v>
      </c>
      <c r="K16" s="293">
        <f t="shared" si="27"/>
        <v>87.395238166864004</v>
      </c>
      <c r="L16" s="293">
        <f t="shared" si="28"/>
        <v>12.604761833136005</v>
      </c>
      <c r="M16" s="34">
        <f t="shared" si="6"/>
        <v>100.00000000000001</v>
      </c>
      <c r="N16" s="293">
        <f t="shared" si="29"/>
        <v>86.441180595479366</v>
      </c>
      <c r="O16" s="293">
        <f t="shared" si="30"/>
        <v>13.558819404520642</v>
      </c>
      <c r="P16" s="34">
        <f t="shared" si="7"/>
        <v>100.00000000000001</v>
      </c>
      <c r="Q16" s="293">
        <f t="shared" si="31"/>
        <v>86.727905133589005</v>
      </c>
      <c r="R16" s="293">
        <f t="shared" si="32"/>
        <v>13.272094866410994</v>
      </c>
      <c r="S16" s="34">
        <f t="shared" si="8"/>
        <v>100</v>
      </c>
      <c r="T16" s="293">
        <f t="shared" si="33"/>
        <v>86.417140303928591</v>
      </c>
      <c r="U16" s="293">
        <f t="shared" si="34"/>
        <v>13.582859696071415</v>
      </c>
      <c r="V16" s="34">
        <f t="shared" si="9"/>
        <v>100</v>
      </c>
      <c r="W16" s="293">
        <f t="shared" si="35"/>
        <v>86.989115117149439</v>
      </c>
      <c r="X16" s="293">
        <f t="shared" si="36"/>
        <v>13.01088488285056</v>
      </c>
      <c r="Y16" s="34">
        <f t="shared" si="10"/>
        <v>100</v>
      </c>
      <c r="Z16" s="293">
        <f t="shared" si="37"/>
        <v>86.655929038281982</v>
      </c>
      <c r="AA16" s="293">
        <f t="shared" si="38"/>
        <v>13.344070961718021</v>
      </c>
      <c r="AB16" s="34">
        <f t="shared" si="11"/>
        <v>100</v>
      </c>
      <c r="AC16" s="293">
        <f t="shared" si="39"/>
        <v>86.083088989915453</v>
      </c>
      <c r="AD16" s="293">
        <f t="shared" si="40"/>
        <v>13.916911010084551</v>
      </c>
      <c r="AE16" s="34">
        <f t="shared" si="12"/>
        <v>100</v>
      </c>
      <c r="AF16" s="293">
        <f t="shared" si="41"/>
        <v>86.131802284904822</v>
      </c>
      <c r="AG16" s="293">
        <f t="shared" si="42"/>
        <v>13.868197715095176</v>
      </c>
      <c r="AH16" s="34">
        <f t="shared" si="13"/>
        <v>100</v>
      </c>
      <c r="AI16" s="293">
        <f t="shared" si="43"/>
        <v>85.980901485444818</v>
      </c>
      <c r="AJ16" s="293">
        <f t="shared" si="44"/>
        <v>14.019098514555184</v>
      </c>
      <c r="AK16" s="34">
        <f t="shared" si="14"/>
        <v>100</v>
      </c>
      <c r="AL16" s="293">
        <f t="shared" si="45"/>
        <v>85.795750667524729</v>
      </c>
      <c r="AM16" s="293">
        <f t="shared" si="46"/>
        <v>14.204249332475269</v>
      </c>
      <c r="AN16" s="34">
        <f t="shared" si="15"/>
        <v>100</v>
      </c>
      <c r="AO16" s="293">
        <f t="shared" si="47"/>
        <v>85.36021951097446</v>
      </c>
      <c r="AP16" s="293">
        <f t="shared" si="48"/>
        <v>14.639780489025538</v>
      </c>
      <c r="AQ16" s="34">
        <f t="shared" si="16"/>
        <v>100</v>
      </c>
      <c r="AR16" s="293">
        <f t="shared" si="49"/>
        <v>85.096305001282602</v>
      </c>
      <c r="AS16" s="293">
        <f t="shared" si="50"/>
        <v>14.903694998717395</v>
      </c>
      <c r="AT16" s="34">
        <f t="shared" si="17"/>
        <v>100</v>
      </c>
      <c r="AU16" s="293">
        <f t="shared" si="51"/>
        <v>84.892190369681217</v>
      </c>
      <c r="AV16" s="293">
        <f t="shared" si="52"/>
        <v>15.107809630318778</v>
      </c>
      <c r="AW16" s="34">
        <f t="shared" si="18"/>
        <v>100</v>
      </c>
      <c r="AX16" s="293">
        <f t="shared" si="53"/>
        <v>85.027557707258524</v>
      </c>
      <c r="AY16" s="293">
        <f t="shared" si="54"/>
        <v>14.972442292741475</v>
      </c>
      <c r="AZ16" s="34">
        <f t="shared" si="19"/>
        <v>100</v>
      </c>
      <c r="BA16" s="293">
        <f t="shared" si="55"/>
        <v>83.610975970452756</v>
      </c>
      <c r="BB16" s="293">
        <f t="shared" si="56"/>
        <v>14.618747327401207</v>
      </c>
      <c r="BC16" s="34">
        <f t="shared" si="20"/>
        <v>98.229723297853965</v>
      </c>
    </row>
    <row r="17" spans="1:55" s="412" customFormat="1" ht="12" customHeight="1" x14ac:dyDescent="0.2">
      <c r="A17" s="653" t="s">
        <v>332</v>
      </c>
      <c r="B17" s="293">
        <f t="shared" si="21"/>
        <v>78.859206911938912</v>
      </c>
      <c r="C17" s="293">
        <f t="shared" si="22"/>
        <v>21.140793088061088</v>
      </c>
      <c r="D17" s="34">
        <f t="shared" si="3"/>
        <v>100</v>
      </c>
      <c r="E17" s="293">
        <f t="shared" si="23"/>
        <v>79.043582782311177</v>
      </c>
      <c r="F17" s="293">
        <f t="shared" si="24"/>
        <v>20.956417217688827</v>
      </c>
      <c r="G17" s="34">
        <f t="shared" si="4"/>
        <v>100</v>
      </c>
      <c r="H17" s="293">
        <f t="shared" si="25"/>
        <v>79.122522759724149</v>
      </c>
      <c r="I17" s="293">
        <f t="shared" si="26"/>
        <v>20.877477240275851</v>
      </c>
      <c r="J17" s="34">
        <f t="shared" si="5"/>
        <v>100</v>
      </c>
      <c r="K17" s="293">
        <f t="shared" si="27"/>
        <v>80.000888430143931</v>
      </c>
      <c r="L17" s="293">
        <f t="shared" si="28"/>
        <v>19.999111569856066</v>
      </c>
      <c r="M17" s="34">
        <f t="shared" si="6"/>
        <v>100</v>
      </c>
      <c r="N17" s="293">
        <f t="shared" si="29"/>
        <v>79.262626740707603</v>
      </c>
      <c r="O17" s="293">
        <f t="shared" si="30"/>
        <v>20.737373259292387</v>
      </c>
      <c r="P17" s="34">
        <f t="shared" si="7"/>
        <v>99.999999999999986</v>
      </c>
      <c r="Q17" s="293">
        <f t="shared" si="31"/>
        <v>80.200135268805283</v>
      </c>
      <c r="R17" s="293">
        <f t="shared" si="32"/>
        <v>19.79986473119472</v>
      </c>
      <c r="S17" s="34">
        <f t="shared" si="8"/>
        <v>100</v>
      </c>
      <c r="T17" s="293">
        <f t="shared" si="33"/>
        <v>79.97183005189865</v>
      </c>
      <c r="U17" s="293">
        <f t="shared" si="34"/>
        <v>20.028169948101354</v>
      </c>
      <c r="V17" s="34">
        <f t="shared" si="9"/>
        <v>100</v>
      </c>
      <c r="W17" s="293">
        <f t="shared" si="35"/>
        <v>81.07865332038628</v>
      </c>
      <c r="X17" s="293">
        <f t="shared" si="36"/>
        <v>18.921346679613716</v>
      </c>
      <c r="Y17" s="34">
        <f t="shared" si="10"/>
        <v>100</v>
      </c>
      <c r="Z17" s="293">
        <f t="shared" si="37"/>
        <v>81.495018982034239</v>
      </c>
      <c r="AA17" s="293">
        <f t="shared" si="38"/>
        <v>18.504981017965765</v>
      </c>
      <c r="AB17" s="34">
        <f t="shared" si="11"/>
        <v>100</v>
      </c>
      <c r="AC17" s="293">
        <f t="shared" si="39"/>
        <v>81.313107521853794</v>
      </c>
      <c r="AD17" s="293">
        <f t="shared" si="40"/>
        <v>18.686892478146198</v>
      </c>
      <c r="AE17" s="34">
        <f t="shared" si="12"/>
        <v>100</v>
      </c>
      <c r="AF17" s="293">
        <f t="shared" si="41"/>
        <v>81.542077254775108</v>
      </c>
      <c r="AG17" s="293">
        <f t="shared" si="42"/>
        <v>18.457922745224884</v>
      </c>
      <c r="AH17" s="34">
        <f t="shared" si="13"/>
        <v>100</v>
      </c>
      <c r="AI17" s="293">
        <f t="shared" si="43"/>
        <v>80.738731568364614</v>
      </c>
      <c r="AJ17" s="293">
        <f t="shared" si="44"/>
        <v>19.26126843163539</v>
      </c>
      <c r="AK17" s="34">
        <f t="shared" si="14"/>
        <v>100</v>
      </c>
      <c r="AL17" s="293">
        <f t="shared" si="45"/>
        <v>80.761884201982497</v>
      </c>
      <c r="AM17" s="293">
        <f t="shared" si="46"/>
        <v>19.23811579801751</v>
      </c>
      <c r="AN17" s="34">
        <f t="shared" si="15"/>
        <v>100</v>
      </c>
      <c r="AO17" s="293">
        <f t="shared" si="47"/>
        <v>80.372791780009408</v>
      </c>
      <c r="AP17" s="293">
        <f t="shared" si="48"/>
        <v>19.627208219990596</v>
      </c>
      <c r="AQ17" s="34">
        <f t="shared" si="16"/>
        <v>100</v>
      </c>
      <c r="AR17" s="293">
        <f t="shared" si="49"/>
        <v>80.008430994950743</v>
      </c>
      <c r="AS17" s="293">
        <f t="shared" si="50"/>
        <v>19.991569005049264</v>
      </c>
      <c r="AT17" s="34">
        <f t="shared" si="17"/>
        <v>100</v>
      </c>
      <c r="AU17" s="293">
        <f t="shared" si="51"/>
        <v>79.738904390642176</v>
      </c>
      <c r="AV17" s="293">
        <f t="shared" si="52"/>
        <v>20.261095609357827</v>
      </c>
      <c r="AW17" s="34">
        <f t="shared" si="18"/>
        <v>100</v>
      </c>
      <c r="AX17" s="293">
        <f t="shared" si="53"/>
        <v>79.49618920684081</v>
      </c>
      <c r="AY17" s="293">
        <f t="shared" si="54"/>
        <v>20.50381079315919</v>
      </c>
      <c r="AZ17" s="34">
        <f t="shared" si="19"/>
        <v>100</v>
      </c>
      <c r="BA17" s="293">
        <f t="shared" si="55"/>
        <v>79.843972721084612</v>
      </c>
      <c r="BB17" s="293">
        <f t="shared" si="56"/>
        <v>20.239759324548366</v>
      </c>
      <c r="BC17" s="34">
        <f t="shared" si="20"/>
        <v>100.08373204563298</v>
      </c>
    </row>
    <row r="18" spans="1:55" s="412" customFormat="1" ht="12" customHeight="1" x14ac:dyDescent="0.2">
      <c r="A18" s="655" t="s">
        <v>278</v>
      </c>
      <c r="B18" s="370">
        <f t="shared" si="21"/>
        <v>83.444976611848588</v>
      </c>
      <c r="C18" s="370">
        <f t="shared" si="22"/>
        <v>16.555023388151415</v>
      </c>
      <c r="D18" s="69">
        <f t="shared" si="3"/>
        <v>100</v>
      </c>
      <c r="E18" s="370">
        <f t="shared" si="23"/>
        <v>82.652082062879543</v>
      </c>
      <c r="F18" s="370">
        <f t="shared" si="24"/>
        <v>17.347917937120457</v>
      </c>
      <c r="G18" s="69">
        <f t="shared" si="4"/>
        <v>100</v>
      </c>
      <c r="H18" s="370">
        <f t="shared" si="25"/>
        <v>82.625897028685145</v>
      </c>
      <c r="I18" s="370">
        <f t="shared" si="26"/>
        <v>17.374102971314851</v>
      </c>
      <c r="J18" s="69">
        <f t="shared" si="5"/>
        <v>100</v>
      </c>
      <c r="K18" s="370">
        <f t="shared" si="27"/>
        <v>85.616116576523481</v>
      </c>
      <c r="L18" s="370">
        <f t="shared" si="28"/>
        <v>14.383883423476515</v>
      </c>
      <c r="M18" s="69">
        <f t="shared" si="6"/>
        <v>100</v>
      </c>
      <c r="N18" s="370">
        <f t="shared" si="29"/>
        <v>83.582846972004916</v>
      </c>
      <c r="O18" s="370">
        <f t="shared" si="30"/>
        <v>16.417153027995081</v>
      </c>
      <c r="P18" s="69">
        <f t="shared" si="7"/>
        <v>100</v>
      </c>
      <c r="Q18" s="370">
        <f t="shared" si="31"/>
        <v>84.609495380947237</v>
      </c>
      <c r="R18" s="370">
        <f t="shared" si="32"/>
        <v>15.390504619052766</v>
      </c>
      <c r="S18" s="69">
        <f t="shared" si="8"/>
        <v>100</v>
      </c>
      <c r="T18" s="370">
        <f t="shared" si="33"/>
        <v>86.047805705150964</v>
      </c>
      <c r="U18" s="370">
        <f t="shared" si="34"/>
        <v>13.952194294849035</v>
      </c>
      <c r="V18" s="69">
        <f t="shared" si="9"/>
        <v>100</v>
      </c>
      <c r="W18" s="370">
        <f t="shared" si="35"/>
        <v>84.39893750628471</v>
      </c>
      <c r="X18" s="370">
        <f t="shared" si="36"/>
        <v>15.60106249371529</v>
      </c>
      <c r="Y18" s="69">
        <f t="shared" si="10"/>
        <v>100</v>
      </c>
      <c r="Z18" s="370">
        <f t="shared" si="37"/>
        <v>84.548654604746361</v>
      </c>
      <c r="AA18" s="370">
        <f t="shared" si="38"/>
        <v>15.451345395253643</v>
      </c>
      <c r="AB18" s="69">
        <f t="shared" si="11"/>
        <v>100</v>
      </c>
      <c r="AC18" s="370">
        <f t="shared" si="39"/>
        <v>85.041518931259702</v>
      </c>
      <c r="AD18" s="370">
        <f t="shared" si="40"/>
        <v>14.958481068740289</v>
      </c>
      <c r="AE18" s="69">
        <f t="shared" si="12"/>
        <v>99.999999999999986</v>
      </c>
      <c r="AF18" s="370">
        <f t="shared" si="41"/>
        <v>88.449884188459194</v>
      </c>
      <c r="AG18" s="370">
        <f t="shared" si="42"/>
        <v>11.550115811540804</v>
      </c>
      <c r="AH18" s="69">
        <f t="shared" si="13"/>
        <v>100</v>
      </c>
      <c r="AI18" s="370">
        <f t="shared" si="43"/>
        <v>88.035100217408612</v>
      </c>
      <c r="AJ18" s="370">
        <f t="shared" si="44"/>
        <v>11.964899782591392</v>
      </c>
      <c r="AK18" s="69">
        <f t="shared" si="14"/>
        <v>100</v>
      </c>
      <c r="AL18" s="370">
        <f t="shared" si="45"/>
        <v>81.828534169436054</v>
      </c>
      <c r="AM18" s="370">
        <f t="shared" si="46"/>
        <v>18.171465830563953</v>
      </c>
      <c r="AN18" s="69">
        <f t="shared" si="15"/>
        <v>100</v>
      </c>
      <c r="AO18" s="370">
        <f t="shared" si="47"/>
        <v>81.388871234575745</v>
      </c>
      <c r="AP18" s="370">
        <f t="shared" si="48"/>
        <v>18.611128765424255</v>
      </c>
      <c r="AQ18" s="69">
        <f t="shared" si="16"/>
        <v>100</v>
      </c>
      <c r="AR18" s="370">
        <f t="shared" si="49"/>
        <v>79.758952651598406</v>
      </c>
      <c r="AS18" s="370">
        <f t="shared" si="50"/>
        <v>20.241047348401594</v>
      </c>
      <c r="AT18" s="69">
        <f t="shared" si="17"/>
        <v>100</v>
      </c>
      <c r="AU18" s="370">
        <f t="shared" si="51"/>
        <v>79.417425416199777</v>
      </c>
      <c r="AV18" s="370">
        <f t="shared" si="52"/>
        <v>20.582574583800213</v>
      </c>
      <c r="AW18" s="69">
        <f t="shared" si="18"/>
        <v>99.999999999999986</v>
      </c>
      <c r="AX18" s="370">
        <f t="shared" si="53"/>
        <v>80.73567082349085</v>
      </c>
      <c r="AY18" s="370">
        <f t="shared" si="54"/>
        <v>19.264329176509154</v>
      </c>
      <c r="AZ18" s="69">
        <f t="shared" si="19"/>
        <v>100</v>
      </c>
      <c r="BA18" s="370">
        <f t="shared" si="55"/>
        <v>80.465893080081727</v>
      </c>
      <c r="BB18" s="370">
        <f t="shared" si="56"/>
        <v>25.165492377210274</v>
      </c>
      <c r="BC18" s="69">
        <f t="shared" si="20"/>
        <v>105.631385457292</v>
      </c>
    </row>
    <row r="19" spans="1:55" s="412" customFormat="1" ht="12" customHeight="1" x14ac:dyDescent="0.2">
      <c r="A19" s="385"/>
      <c r="B19" s="385"/>
      <c r="C19" s="385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385"/>
      <c r="O19" s="385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85"/>
      <c r="AG19" s="385"/>
      <c r="AH19" s="385"/>
      <c r="AI19" s="385"/>
      <c r="AJ19" s="385"/>
      <c r="AK19" s="385"/>
      <c r="AL19" s="385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385"/>
      <c r="AX19" s="385"/>
      <c r="AY19" s="385"/>
      <c r="AZ19" s="385"/>
      <c r="BA19" s="385"/>
      <c r="BB19" s="385"/>
      <c r="BC19" s="385"/>
    </row>
    <row r="20" spans="1:55" s="412" customFormat="1" ht="12" customHeight="1" x14ac:dyDescent="0.2">
      <c r="A20" s="657" t="s">
        <v>194</v>
      </c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294"/>
      <c r="U20" s="294"/>
      <c r="V20" s="295"/>
      <c r="W20" s="385"/>
      <c r="X20" s="385"/>
      <c r="Y20" s="385"/>
      <c r="Z20" s="385"/>
      <c r="AA20" s="385"/>
      <c r="AB20" s="385"/>
      <c r="AC20" s="385"/>
      <c r="AD20" s="385"/>
      <c r="AE20" s="385"/>
      <c r="AF20" s="385"/>
      <c r="AG20" s="385"/>
      <c r="AH20" s="385"/>
      <c r="AI20" s="385"/>
      <c r="AJ20" s="385"/>
      <c r="AK20" s="385"/>
      <c r="AL20" s="13"/>
      <c r="AM20" s="13"/>
      <c r="AN20" s="385"/>
      <c r="AO20" s="385"/>
      <c r="AP20" s="385"/>
      <c r="AQ20" s="385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</row>
    <row r="21" spans="1:55" s="544" customFormat="1" ht="12.75" customHeight="1" x14ac:dyDescent="0.35">
      <c r="A21" s="385"/>
      <c r="B21" s="385"/>
      <c r="C21" s="385"/>
      <c r="D21" s="385"/>
      <c r="E21" s="385"/>
      <c r="F21" s="385"/>
      <c r="G21" s="385"/>
      <c r="H21" s="385"/>
      <c r="I21" s="385"/>
      <c r="J21" s="385"/>
      <c r="K21" s="385"/>
      <c r="L21" s="385"/>
      <c r="M21" s="385"/>
      <c r="N21" s="385"/>
      <c r="O21" s="385"/>
      <c r="P21" s="385"/>
      <c r="Q21" s="385"/>
      <c r="R21" s="385"/>
      <c r="S21" s="385"/>
      <c r="T21" s="294"/>
      <c r="U21" s="294"/>
      <c r="V21" s="295"/>
      <c r="W21" s="385"/>
      <c r="X21" s="385"/>
      <c r="Y21" s="385"/>
      <c r="Z21" s="385"/>
      <c r="AA21" s="385"/>
      <c r="AB21" s="385"/>
      <c r="AC21" s="385"/>
      <c r="AD21" s="385"/>
      <c r="AE21" s="385"/>
      <c r="AF21" s="385"/>
      <c r="AG21" s="385"/>
      <c r="AH21" s="385"/>
      <c r="AI21" s="385"/>
      <c r="AJ21" s="385"/>
      <c r="AK21" s="385"/>
      <c r="AL21" s="385"/>
      <c r="AM21" s="385"/>
      <c r="AN21" s="385"/>
      <c r="AO21" s="385"/>
      <c r="AP21" s="385"/>
      <c r="AQ21" s="385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</row>
    <row r="22" spans="1:55" s="544" customFormat="1" ht="12.75" customHeight="1" x14ac:dyDescent="0.35">
      <c r="A22" s="385"/>
      <c r="B22" s="385"/>
      <c r="C22" s="385"/>
      <c r="D22" s="385"/>
      <c r="E22" s="385"/>
      <c r="F22" s="385"/>
      <c r="G22" s="385"/>
      <c r="H22" s="385"/>
      <c r="I22" s="385"/>
      <c r="J22" s="385"/>
      <c r="K22" s="385"/>
      <c r="L22" s="385"/>
      <c r="M22" s="385"/>
      <c r="N22" s="385"/>
      <c r="O22" s="385"/>
      <c r="P22" s="385"/>
      <c r="Q22" s="385"/>
      <c r="R22" s="450"/>
      <c r="S22" s="385"/>
      <c r="T22" s="294"/>
      <c r="U22" s="294"/>
      <c r="V22" s="29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5"/>
      <c r="AK22" s="385"/>
      <c r="AL22" s="385"/>
      <c r="AM22" s="385"/>
      <c r="AN22" s="385"/>
      <c r="AO22" s="385"/>
      <c r="AP22" s="385"/>
      <c r="AQ22" s="385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</row>
    <row r="23" spans="1:55" s="544" customFormat="1" ht="12.75" customHeight="1" x14ac:dyDescent="0.35">
      <c r="A23" s="385"/>
      <c r="B23" s="385"/>
      <c r="C23" s="385"/>
      <c r="D23" s="385"/>
      <c r="E23" s="385"/>
      <c r="F23" s="385"/>
      <c r="G23" s="385"/>
      <c r="H23" s="385"/>
      <c r="I23" s="385"/>
      <c r="J23" s="385"/>
      <c r="K23" s="385"/>
      <c r="L23" s="385"/>
      <c r="M23" s="385"/>
      <c r="N23" s="385"/>
      <c r="O23" s="385"/>
      <c r="P23" s="385"/>
      <c r="Q23" s="385"/>
      <c r="R23" s="385"/>
      <c r="S23" s="385"/>
      <c r="T23" s="294"/>
      <c r="U23" s="294"/>
      <c r="V23" s="29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5"/>
      <c r="AK23" s="385"/>
      <c r="AL23" s="385"/>
      <c r="AM23" s="385"/>
      <c r="AN23" s="385"/>
      <c r="AO23" s="385"/>
      <c r="AP23" s="385"/>
      <c r="AQ23" s="385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</row>
    <row r="24" spans="1:55" ht="12.75" customHeight="1" x14ac:dyDescent="0.2">
      <c r="T24" s="294"/>
      <c r="U24" s="294"/>
      <c r="V24" s="295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</row>
    <row r="25" spans="1:55" x14ac:dyDescent="0.2">
      <c r="T25" s="294"/>
      <c r="U25" s="294"/>
      <c r="V25" s="295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</row>
    <row r="26" spans="1:55" x14ac:dyDescent="0.2">
      <c r="T26" s="294"/>
      <c r="U26" s="294"/>
      <c r="V26" s="295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</row>
    <row r="27" spans="1:55" x14ac:dyDescent="0.2"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</row>
    <row r="28" spans="1:55" x14ac:dyDescent="0.2">
      <c r="R28" s="405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</row>
    <row r="29" spans="1:55" x14ac:dyDescent="0.2"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</row>
  </sheetData>
  <mergeCells count="19">
    <mergeCell ref="AC3:AE3"/>
    <mergeCell ref="N3:P3"/>
    <mergeCell ref="Q3:S3"/>
    <mergeCell ref="T3:V3"/>
    <mergeCell ref="W3:Y3"/>
    <mergeCell ref="Z3:AB3"/>
    <mergeCell ref="A3:A4"/>
    <mergeCell ref="B3:D3"/>
    <mergeCell ref="E3:G3"/>
    <mergeCell ref="H3:J3"/>
    <mergeCell ref="K3:M3"/>
    <mergeCell ref="AO3:AQ3"/>
    <mergeCell ref="AI3:AK3"/>
    <mergeCell ref="AL3:AN3"/>
    <mergeCell ref="BA3:BC3"/>
    <mergeCell ref="AF3:AH3"/>
    <mergeCell ref="AX3:AZ3"/>
    <mergeCell ref="AU3:AW3"/>
    <mergeCell ref="AR3:AT3"/>
  </mergeCells>
  <phoneticPr fontId="16" type="noConversion"/>
  <printOptions horizontalCentered="1"/>
  <pageMargins left="0" right="0" top="0.59055118110236227" bottom="0" header="0" footer="0"/>
  <pageSetup paperSize="9" scale="55" fitToWidth="4" orientation="landscape" r:id="rId1"/>
  <ignoredErrors>
    <ignoredError sqref="AH6:AH7 AH9:AH11 B8:BC8 B9:AG11 AI9:BC1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36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25" defaultRowHeight="14.25" x14ac:dyDescent="0.2"/>
  <cols>
    <col min="1" max="1" width="15.125" style="385" customWidth="1"/>
    <col min="2" max="4" width="17" style="385" customWidth="1"/>
    <col min="5" max="6" width="13" style="425" customWidth="1"/>
    <col min="8" max="8" width="9.125" style="54"/>
  </cols>
  <sheetData>
    <row r="1" spans="1:8" ht="12" customHeight="1" x14ac:dyDescent="0.2">
      <c r="A1" s="405" t="s">
        <v>422</v>
      </c>
    </row>
    <row r="2" spans="1:8" s="412" customFormat="1" ht="12" customHeight="1" x14ac:dyDescent="0.2">
      <c r="A2" s="385"/>
      <c r="B2" s="385"/>
      <c r="C2" s="385"/>
      <c r="D2" s="385"/>
      <c r="E2" s="425"/>
      <c r="F2" s="425"/>
      <c r="H2" s="38"/>
    </row>
    <row r="3" spans="1:8" s="412" customFormat="1" ht="12" customHeight="1" x14ac:dyDescent="0.2">
      <c r="A3" s="760" t="s">
        <v>1</v>
      </c>
      <c r="B3" s="762" t="s">
        <v>211</v>
      </c>
      <c r="C3" s="756"/>
      <c r="D3" s="757"/>
      <c r="E3" s="762" t="s">
        <v>154</v>
      </c>
      <c r="F3" s="757"/>
      <c r="H3" s="38"/>
    </row>
    <row r="4" spans="1:8" s="412" customFormat="1" ht="12" customHeight="1" x14ac:dyDescent="0.2">
      <c r="A4" s="761"/>
      <c r="B4" s="432" t="s">
        <v>213</v>
      </c>
      <c r="C4" s="432" t="s">
        <v>152</v>
      </c>
      <c r="D4" s="432" t="s">
        <v>43</v>
      </c>
      <c r="E4" s="414" t="s">
        <v>213</v>
      </c>
      <c r="F4" s="414" t="s">
        <v>152</v>
      </c>
      <c r="H4" s="38"/>
    </row>
    <row r="5" spans="1:8" s="412" customFormat="1" ht="12" customHeight="1" x14ac:dyDescent="0.2">
      <c r="A5" s="591">
        <v>2536</v>
      </c>
      <c r="B5" s="10">
        <v>560519</v>
      </c>
      <c r="C5" s="14">
        <v>496017</v>
      </c>
      <c r="D5" s="647">
        <v>1056536</v>
      </c>
      <c r="E5" s="15">
        <f>B5/D5*100</f>
        <v>53.052522583234264</v>
      </c>
      <c r="F5" s="16">
        <f>C5/D5*100</f>
        <v>46.947477416765729</v>
      </c>
      <c r="G5" s="38"/>
      <c r="H5" s="38"/>
    </row>
    <row r="6" spans="1:8" s="412" customFormat="1" ht="12" customHeight="1" x14ac:dyDescent="0.2">
      <c r="A6" s="509">
        <v>2537</v>
      </c>
      <c r="B6" s="9">
        <v>639495</v>
      </c>
      <c r="C6" s="5">
        <v>548617</v>
      </c>
      <c r="D6" s="440">
        <v>1188112</v>
      </c>
      <c r="E6" s="17">
        <f t="shared" ref="E6:E32" si="0">B6/D6*100</f>
        <v>53.824471093634273</v>
      </c>
      <c r="F6" s="18">
        <f t="shared" ref="F6:F32" si="1">C6/D6*100</f>
        <v>46.175528906365734</v>
      </c>
      <c r="H6" s="38"/>
    </row>
    <row r="7" spans="1:8" s="412" customFormat="1" ht="12" customHeight="1" x14ac:dyDescent="0.2">
      <c r="A7" s="509">
        <v>2538</v>
      </c>
      <c r="B7" s="9">
        <v>733979</v>
      </c>
      <c r="C7" s="5">
        <v>593492</v>
      </c>
      <c r="D7" s="440">
        <v>1327471</v>
      </c>
      <c r="E7" s="17">
        <f t="shared" si="0"/>
        <v>55.291528025847647</v>
      </c>
      <c r="F7" s="18">
        <f t="shared" si="1"/>
        <v>44.708471974152353</v>
      </c>
      <c r="H7" s="38"/>
    </row>
    <row r="8" spans="1:8" s="412" customFormat="1" ht="12" customHeight="1" x14ac:dyDescent="0.2">
      <c r="A8" s="509">
        <v>2539</v>
      </c>
      <c r="B8" s="9">
        <v>824770</v>
      </c>
      <c r="C8" s="5">
        <v>664936</v>
      </c>
      <c r="D8" s="440">
        <v>1489706</v>
      </c>
      <c r="E8" s="17">
        <f t="shared" si="0"/>
        <v>55.364615568441025</v>
      </c>
      <c r="F8" s="18">
        <f t="shared" si="1"/>
        <v>44.635384431558975</v>
      </c>
      <c r="H8" s="38"/>
    </row>
    <row r="9" spans="1:8" s="412" customFormat="1" ht="12" customHeight="1" x14ac:dyDescent="0.2">
      <c r="A9" s="509">
        <v>2540</v>
      </c>
      <c r="B9" s="9">
        <v>899299</v>
      </c>
      <c r="C9" s="5">
        <v>743242</v>
      </c>
      <c r="D9" s="440">
        <v>1642541</v>
      </c>
      <c r="E9" s="17">
        <f t="shared" si="0"/>
        <v>54.750475026194167</v>
      </c>
      <c r="F9" s="18">
        <f t="shared" si="1"/>
        <v>45.249524973805826</v>
      </c>
      <c r="H9" s="38"/>
    </row>
    <row r="10" spans="1:8" s="412" customFormat="1" ht="12" customHeight="1" x14ac:dyDescent="0.2">
      <c r="A10" s="509">
        <v>2541</v>
      </c>
      <c r="B10" s="9">
        <v>974697</v>
      </c>
      <c r="C10" s="5">
        <v>713646</v>
      </c>
      <c r="D10" s="440">
        <v>1688343</v>
      </c>
      <c r="E10" s="17">
        <f t="shared" si="0"/>
        <v>57.730982389241994</v>
      </c>
      <c r="F10" s="18">
        <f t="shared" si="1"/>
        <v>42.269017610758006</v>
      </c>
      <c r="H10" s="38"/>
    </row>
    <row r="11" spans="1:8" s="412" customFormat="1" ht="12" customHeight="1" x14ac:dyDescent="0.2">
      <c r="A11" s="509">
        <v>2542</v>
      </c>
      <c r="B11" s="9">
        <v>1048094</v>
      </c>
      <c r="C11" s="5">
        <v>688410</v>
      </c>
      <c r="D11" s="440">
        <v>1736504</v>
      </c>
      <c r="E11" s="17">
        <f t="shared" si="0"/>
        <v>60.356555470070901</v>
      </c>
      <c r="F11" s="18">
        <f t="shared" si="1"/>
        <v>39.643444529929099</v>
      </c>
      <c r="H11" s="38"/>
    </row>
    <row r="12" spans="1:8" s="412" customFormat="1" ht="12" customHeight="1" x14ac:dyDescent="0.2">
      <c r="A12" s="509">
        <v>2543</v>
      </c>
      <c r="B12" s="9">
        <v>1111346</v>
      </c>
      <c r="C12" s="5">
        <v>623002</v>
      </c>
      <c r="D12" s="440">
        <v>1734348</v>
      </c>
      <c r="E12" s="17">
        <f t="shared" si="0"/>
        <v>64.078604755216375</v>
      </c>
      <c r="F12" s="18">
        <f t="shared" si="1"/>
        <v>35.921395244783632</v>
      </c>
      <c r="H12" s="38"/>
    </row>
    <row r="13" spans="1:8" s="412" customFormat="1" ht="12" customHeight="1" x14ac:dyDescent="0.2">
      <c r="A13" s="509">
        <v>2544</v>
      </c>
      <c r="B13" s="9">
        <v>1129507</v>
      </c>
      <c r="C13" s="5">
        <v>592504</v>
      </c>
      <c r="D13" s="440">
        <v>1722011</v>
      </c>
      <c r="E13" s="17">
        <f t="shared" si="0"/>
        <v>65.592322000265966</v>
      </c>
      <c r="F13" s="18">
        <f t="shared" si="1"/>
        <v>34.407677999734034</v>
      </c>
      <c r="H13" s="38"/>
    </row>
    <row r="14" spans="1:8" s="412" customFormat="1" ht="12" customHeight="1" x14ac:dyDescent="0.2">
      <c r="A14" s="509">
        <v>2545</v>
      </c>
      <c r="B14" s="9">
        <v>1101384</v>
      </c>
      <c r="C14" s="5">
        <v>606075</v>
      </c>
      <c r="D14" s="440">
        <v>1707459</v>
      </c>
      <c r="E14" s="17">
        <f t="shared" si="0"/>
        <v>64.504272137720449</v>
      </c>
      <c r="F14" s="18">
        <f t="shared" si="1"/>
        <v>35.495727862279566</v>
      </c>
      <c r="H14" s="38"/>
    </row>
    <row r="15" spans="1:8" s="412" customFormat="1" ht="12" customHeight="1" x14ac:dyDescent="0.2">
      <c r="A15" s="509">
        <v>2546</v>
      </c>
      <c r="B15" s="9">
        <v>1059516</v>
      </c>
      <c r="C15" s="5">
        <v>591350</v>
      </c>
      <c r="D15" s="440">
        <v>1650866</v>
      </c>
      <c r="E15" s="17">
        <f t="shared" si="0"/>
        <v>64.17940644485985</v>
      </c>
      <c r="F15" s="18">
        <f t="shared" si="1"/>
        <v>35.82059355514015</v>
      </c>
      <c r="H15" s="38"/>
    </row>
    <row r="16" spans="1:8" s="412" customFormat="1" ht="12" customHeight="1" x14ac:dyDescent="0.2">
      <c r="A16" s="509">
        <v>2547</v>
      </c>
      <c r="B16" s="9">
        <v>1038585</v>
      </c>
      <c r="C16" s="5">
        <v>612054</v>
      </c>
      <c r="D16" s="9">
        <v>1650639</v>
      </c>
      <c r="E16" s="17">
        <f t="shared" si="0"/>
        <v>62.920178185539058</v>
      </c>
      <c r="F16" s="18">
        <f t="shared" si="1"/>
        <v>37.079821814460942</v>
      </c>
      <c r="H16" s="38"/>
    </row>
    <row r="17" spans="1:10" s="412" customFormat="1" ht="12" customHeight="1" x14ac:dyDescent="0.2">
      <c r="A17" s="509">
        <v>2548</v>
      </c>
      <c r="B17" s="9">
        <v>1008226</v>
      </c>
      <c r="C17" s="5">
        <v>698156</v>
      </c>
      <c r="D17" s="9">
        <v>1706382</v>
      </c>
      <c r="E17" s="17">
        <f t="shared" si="0"/>
        <v>59.085597480517258</v>
      </c>
      <c r="F17" s="18">
        <f t="shared" si="1"/>
        <v>40.914402519482742</v>
      </c>
      <c r="H17" s="38"/>
    </row>
    <row r="18" spans="1:10" s="412" customFormat="1" ht="12" customHeight="1" x14ac:dyDescent="0.2">
      <c r="A18" s="509">
        <v>2549</v>
      </c>
      <c r="B18" s="9">
        <v>1089487</v>
      </c>
      <c r="C18" s="5">
        <v>764042</v>
      </c>
      <c r="D18" s="9">
        <v>1853529</v>
      </c>
      <c r="E18" s="17">
        <f t="shared" si="0"/>
        <v>58.77906415275941</v>
      </c>
      <c r="F18" s="18">
        <f t="shared" si="1"/>
        <v>41.22093584724059</v>
      </c>
      <c r="H18" s="38"/>
    </row>
    <row r="19" spans="1:10" s="412" customFormat="1" ht="12" customHeight="1" x14ac:dyDescent="0.2">
      <c r="A19" s="509">
        <v>2550</v>
      </c>
      <c r="B19" s="9">
        <v>1164924</v>
      </c>
      <c r="C19" s="5">
        <v>770044</v>
      </c>
      <c r="D19" s="9">
        <v>1934968</v>
      </c>
      <c r="E19" s="17">
        <f t="shared" si="0"/>
        <v>60.203786315846052</v>
      </c>
      <c r="F19" s="18">
        <f t="shared" si="1"/>
        <v>39.796213684153948</v>
      </c>
      <c r="H19" s="38"/>
    </row>
    <row r="20" spans="1:10" s="412" customFormat="1" ht="12" customHeight="1" x14ac:dyDescent="0.2">
      <c r="A20" s="509">
        <v>2551</v>
      </c>
      <c r="B20" s="9">
        <v>1204057</v>
      </c>
      <c r="C20" s="5">
        <v>762818</v>
      </c>
      <c r="D20" s="9">
        <v>1966875</v>
      </c>
      <c r="E20" s="17">
        <f t="shared" si="0"/>
        <v>61.216752462662846</v>
      </c>
      <c r="F20" s="18">
        <f t="shared" si="1"/>
        <v>38.783247537337147</v>
      </c>
      <c r="H20" s="38"/>
    </row>
    <row r="21" spans="1:10" s="412" customFormat="1" ht="12" customHeight="1" x14ac:dyDescent="0.2">
      <c r="A21" s="509">
        <v>2552</v>
      </c>
      <c r="B21" s="9">
        <v>1240235</v>
      </c>
      <c r="C21" s="5">
        <v>749952</v>
      </c>
      <c r="D21" s="9">
        <v>1990187</v>
      </c>
      <c r="E21" s="17">
        <f t="shared" si="0"/>
        <v>62.317510867069274</v>
      </c>
      <c r="F21" s="18">
        <f t="shared" si="1"/>
        <v>37.682489132930726</v>
      </c>
      <c r="H21" s="38"/>
    </row>
    <row r="22" spans="1:10" s="412" customFormat="1" ht="12" customHeight="1" x14ac:dyDescent="0.2">
      <c r="A22" s="509">
        <v>2553</v>
      </c>
      <c r="B22" s="9">
        <v>1309184</v>
      </c>
      <c r="C22" s="5">
        <v>754725</v>
      </c>
      <c r="D22" s="9">
        <v>2063909</v>
      </c>
      <c r="E22" s="17">
        <f t="shared" si="0"/>
        <v>63.432254038332111</v>
      </c>
      <c r="F22" s="18">
        <f t="shared" si="1"/>
        <v>36.567745961667889</v>
      </c>
      <c r="G22" s="648"/>
      <c r="H22" s="84"/>
      <c r="I22" s="648"/>
      <c r="J22" s="649"/>
    </row>
    <row r="23" spans="1:10" s="412" customFormat="1" ht="12" customHeight="1" x14ac:dyDescent="0.2">
      <c r="A23" s="650">
        <v>2554</v>
      </c>
      <c r="B23" s="85">
        <v>1352222</v>
      </c>
      <c r="C23" s="5">
        <v>739526</v>
      </c>
      <c r="D23" s="9">
        <v>2091748</v>
      </c>
      <c r="E23" s="17">
        <f t="shared" si="0"/>
        <v>64.645550037576228</v>
      </c>
      <c r="F23" s="18">
        <f t="shared" si="1"/>
        <v>35.354449962423772</v>
      </c>
      <c r="G23" s="648"/>
      <c r="H23" s="84"/>
      <c r="I23" s="648"/>
      <c r="J23" s="649"/>
    </row>
    <row r="24" spans="1:10" s="412" customFormat="1" ht="12" customHeight="1" x14ac:dyDescent="0.2">
      <c r="A24" s="650">
        <v>2555</v>
      </c>
      <c r="B24" s="86">
        <v>1397286</v>
      </c>
      <c r="C24" s="5">
        <v>727097</v>
      </c>
      <c r="D24" s="9">
        <v>2124383</v>
      </c>
      <c r="E24" s="17">
        <f t="shared" si="0"/>
        <v>65.773732890914687</v>
      </c>
      <c r="F24" s="18">
        <f t="shared" si="1"/>
        <v>34.22626710908532</v>
      </c>
      <c r="G24" s="648"/>
      <c r="H24" s="84"/>
      <c r="I24" s="648"/>
      <c r="J24" s="649"/>
    </row>
    <row r="25" spans="1:10" s="412" customFormat="1" ht="12" customHeight="1" x14ac:dyDescent="0.2">
      <c r="A25" s="509">
        <v>2556</v>
      </c>
      <c r="B25" s="5">
        <v>1437952</v>
      </c>
      <c r="C25" s="5">
        <v>699029</v>
      </c>
      <c r="D25" s="5">
        <v>2136981</v>
      </c>
      <c r="E25" s="17">
        <f t="shared" si="0"/>
        <v>67.288946415527334</v>
      </c>
      <c r="F25" s="18">
        <f t="shared" si="1"/>
        <v>32.71105358447268</v>
      </c>
      <c r="H25" s="38"/>
    </row>
    <row r="26" spans="1:10" s="412" customFormat="1" ht="12" customHeight="1" x14ac:dyDescent="0.2">
      <c r="A26" s="509">
        <v>2557</v>
      </c>
      <c r="B26" s="5">
        <v>1397818</v>
      </c>
      <c r="C26" s="5">
        <v>667944</v>
      </c>
      <c r="D26" s="5">
        <v>2065762</v>
      </c>
      <c r="E26" s="17">
        <f t="shared" si="0"/>
        <v>67.665975073604798</v>
      </c>
      <c r="F26" s="18">
        <f t="shared" si="1"/>
        <v>32.334024926395202</v>
      </c>
      <c r="H26" s="38"/>
    </row>
    <row r="27" spans="1:10" s="412" customFormat="1" ht="12" customHeight="1" x14ac:dyDescent="0.2">
      <c r="A27" s="509">
        <v>2558</v>
      </c>
      <c r="B27" s="5">
        <v>1344063</v>
      </c>
      <c r="C27" s="5">
        <v>654476</v>
      </c>
      <c r="D27" s="5">
        <v>1998539</v>
      </c>
      <c r="E27" s="17">
        <f t="shared" si="0"/>
        <v>67.252277788924815</v>
      </c>
      <c r="F27" s="18">
        <f t="shared" si="1"/>
        <v>32.747722211075192</v>
      </c>
      <c r="H27" s="38"/>
    </row>
    <row r="28" spans="1:10" s="412" customFormat="1" ht="12" customHeight="1" x14ac:dyDescent="0.2">
      <c r="A28" s="509">
        <v>2559</v>
      </c>
      <c r="B28" s="5">
        <v>1270599</v>
      </c>
      <c r="C28" s="5">
        <v>650884</v>
      </c>
      <c r="D28" s="5">
        <v>1921483</v>
      </c>
      <c r="E28" s="17">
        <f t="shared" si="0"/>
        <v>66.125955837236134</v>
      </c>
      <c r="F28" s="18">
        <f t="shared" si="1"/>
        <v>33.874044162763866</v>
      </c>
      <c r="H28" s="38"/>
    </row>
    <row r="29" spans="1:10" s="389" customFormat="1" ht="12" customHeight="1" x14ac:dyDescent="0.2">
      <c r="A29" s="509">
        <v>2560</v>
      </c>
      <c r="B29" s="5">
        <v>1242079</v>
      </c>
      <c r="C29" s="5">
        <v>687556</v>
      </c>
      <c r="D29" s="5">
        <v>1929635</v>
      </c>
      <c r="E29" s="17">
        <f t="shared" si="0"/>
        <v>64.368598206396541</v>
      </c>
      <c r="F29" s="18">
        <f t="shared" si="1"/>
        <v>35.631401793603452</v>
      </c>
      <c r="H29" s="87"/>
    </row>
    <row r="30" spans="1:10" s="389" customFormat="1" ht="12" customHeight="1" x14ac:dyDescent="0.2">
      <c r="A30" s="509">
        <v>2561</v>
      </c>
      <c r="B30" s="5">
        <v>1237375</v>
      </c>
      <c r="C30" s="5">
        <v>652987</v>
      </c>
      <c r="D30" s="5">
        <v>1890362</v>
      </c>
      <c r="E30" s="17">
        <f t="shared" si="0"/>
        <v>65.457039445354908</v>
      </c>
      <c r="F30" s="18">
        <f t="shared" si="1"/>
        <v>34.542960554645092</v>
      </c>
      <c r="H30" s="87"/>
    </row>
    <row r="31" spans="1:10" ht="12" customHeight="1" x14ac:dyDescent="0.2">
      <c r="A31" s="509">
        <v>2562</v>
      </c>
      <c r="B31" s="5">
        <v>1208265</v>
      </c>
      <c r="C31" s="5">
        <v>657893</v>
      </c>
      <c r="D31" s="5">
        <v>1866158</v>
      </c>
      <c r="E31" s="17">
        <f t="shared" si="0"/>
        <v>64.746125462045541</v>
      </c>
      <c r="F31" s="18">
        <f t="shared" si="1"/>
        <v>35.253874537954452</v>
      </c>
    </row>
    <row r="32" spans="1:10" ht="12" customHeight="1" x14ac:dyDescent="0.2">
      <c r="A32" s="508">
        <v>2563</v>
      </c>
      <c r="B32" s="6">
        <v>1241779</v>
      </c>
      <c r="C32" s="6">
        <v>668500</v>
      </c>
      <c r="D32" s="6">
        <v>1910279</v>
      </c>
      <c r="E32" s="17">
        <f t="shared" si="0"/>
        <v>65.005111818744794</v>
      </c>
      <c r="F32" s="18">
        <f t="shared" si="1"/>
        <v>34.994888181255199</v>
      </c>
    </row>
    <row r="33" spans="1:6" ht="12" customHeight="1" x14ac:dyDescent="0.2">
      <c r="A33" s="510">
        <v>2564</v>
      </c>
      <c r="B33" s="52">
        <v>1300956</v>
      </c>
      <c r="C33" s="52">
        <v>680269</v>
      </c>
      <c r="D33" s="52">
        <f>SUM(B33:C33)</f>
        <v>1981225</v>
      </c>
      <c r="E33" s="17">
        <f t="shared" ref="E33:E34" si="2">B33/D33*100</f>
        <v>65.664222892402421</v>
      </c>
      <c r="F33" s="18">
        <f t="shared" ref="F33:F34" si="3">C33/D33*100</f>
        <v>34.335777107597572</v>
      </c>
    </row>
    <row r="34" spans="1:6" ht="12" customHeight="1" x14ac:dyDescent="0.2">
      <c r="A34" s="512">
        <v>2565</v>
      </c>
      <c r="B34" s="23">
        <v>1357197</v>
      </c>
      <c r="C34" s="23">
        <v>666327</v>
      </c>
      <c r="D34" s="23">
        <v>2023524</v>
      </c>
      <c r="E34" s="39">
        <f t="shared" si="2"/>
        <v>67.070961352571061</v>
      </c>
      <c r="F34" s="40">
        <f t="shared" si="3"/>
        <v>32.929038647428946</v>
      </c>
    </row>
    <row r="36" spans="1:6" ht="12" customHeight="1" x14ac:dyDescent="0.2">
      <c r="A36" s="385" t="s">
        <v>185</v>
      </c>
    </row>
  </sheetData>
  <mergeCells count="3">
    <mergeCell ref="A3:A4"/>
    <mergeCell ref="B3:D3"/>
    <mergeCell ref="E3:F3"/>
  </mergeCells>
  <phoneticPr fontId="16" type="noConversion"/>
  <printOptions horizontalCentered="1"/>
  <pageMargins left="0.7" right="0.7" top="1.25" bottom="0.75" header="0.3" footer="0.3"/>
  <pageSetup paperSize="9" orientation="landscape" r:id="rId1"/>
  <ignoredErrors>
    <ignoredError sqref="D3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22</vt:i4>
      </vt:variant>
    </vt:vector>
  </HeadingPairs>
  <TitlesOfParts>
    <vt:vector size="58" baseType="lpstr">
      <vt:lpstr>สารบัญการศึกษา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2.1</vt:lpstr>
      <vt:lpstr>2.2</vt:lpstr>
      <vt:lpstr>2.3</vt:lpstr>
      <vt:lpstr>2.4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4.1</vt:lpstr>
      <vt:lpstr>4.2</vt:lpstr>
      <vt:lpstr>4.3</vt:lpstr>
      <vt:lpstr>5.1</vt:lpstr>
      <vt:lpstr>5.2</vt:lpstr>
      <vt:lpstr>5.3</vt:lpstr>
      <vt:lpstr>5.4</vt:lpstr>
      <vt:lpstr>5.5</vt:lpstr>
      <vt:lpstr>5.6</vt:lpstr>
      <vt:lpstr>5.7</vt:lpstr>
      <vt:lpstr>'1.1'!Print_Area</vt:lpstr>
      <vt:lpstr>'1.2'!Print_Area</vt:lpstr>
      <vt:lpstr>'1.3'!Print_Area</vt:lpstr>
      <vt:lpstr>'1.4'!Print_Area</vt:lpstr>
      <vt:lpstr>'1.5'!Print_Area</vt:lpstr>
      <vt:lpstr>'1.7'!Print_Area</vt:lpstr>
      <vt:lpstr>'1.8'!Print_Area</vt:lpstr>
      <vt:lpstr>'2.1'!Print_Area</vt:lpstr>
      <vt:lpstr>'2.2'!Print_Area</vt:lpstr>
      <vt:lpstr>'2.3'!Print_Area</vt:lpstr>
      <vt:lpstr>'3.4'!Print_Area</vt:lpstr>
      <vt:lpstr>'3.7'!Print_Area</vt:lpstr>
      <vt:lpstr>'4.1'!Print_Area</vt:lpstr>
      <vt:lpstr>'4.2'!Print_Area</vt:lpstr>
      <vt:lpstr>'4.3'!Print_Area</vt:lpstr>
      <vt:lpstr>'5.1'!Print_Area</vt:lpstr>
      <vt:lpstr>'5.5'!Print_Area</vt:lpstr>
      <vt:lpstr>'5.6'!Print_Area</vt:lpstr>
      <vt:lpstr>'5.7'!Print_Area</vt:lpstr>
      <vt:lpstr>สารบัญการศึกษา!Print_Area</vt:lpstr>
      <vt:lpstr>'1.7'!Print_Titles</vt:lpstr>
      <vt:lpstr>'2.2'!Print_Titles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sunisa-k</dc:creator>
  <cp:lastModifiedBy>Traithon Tantayavanart</cp:lastModifiedBy>
  <cp:lastPrinted>2024-07-12T09:12:01Z</cp:lastPrinted>
  <dcterms:created xsi:type="dcterms:W3CDTF">2009-06-01T08:11:53Z</dcterms:created>
  <dcterms:modified xsi:type="dcterms:W3CDTF">2024-10-08T05:13:51Z</dcterms:modified>
</cp:coreProperties>
</file>