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95" yWindow="420" windowWidth="14670" windowHeight="122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Sheet1!$A$1:$H$59</definedName>
  </definedNames>
  <calcPr calcId="145621"/>
</workbook>
</file>

<file path=xl/calcChain.xml><?xml version="1.0" encoding="utf-8"?>
<calcChain xmlns="http://schemas.openxmlformats.org/spreadsheetml/2006/main">
  <c r="I15" i="1" l="1"/>
  <c r="I28" i="1"/>
  <c r="I38" i="1"/>
  <c r="I42" i="1"/>
  <c r="I51" i="1"/>
  <c r="I11" i="1"/>
  <c r="I36" i="1" l="1"/>
  <c r="I19" i="1"/>
  <c r="I13" i="1" s="1"/>
  <c r="I58" i="1" l="1"/>
  <c r="I59" i="1" s="1"/>
  <c r="H15" i="1" l="1"/>
  <c r="H28" i="1"/>
  <c r="H51" i="1"/>
  <c r="H38" i="1"/>
  <c r="H11" i="1"/>
  <c r="H42" i="1" l="1"/>
  <c r="H36" i="1" s="1"/>
  <c r="H19" i="1"/>
  <c r="H13" i="1" s="1"/>
  <c r="G11" i="1"/>
  <c r="G51" i="1"/>
  <c r="H58" i="1" l="1"/>
  <c r="H59" i="1" s="1"/>
  <c r="G42" i="1"/>
  <c r="G15" i="1"/>
  <c r="G38" i="1"/>
  <c r="G28" i="1"/>
  <c r="G19" i="1"/>
  <c r="G36" i="1" l="1"/>
  <c r="G13" i="1"/>
  <c r="G58" i="1" l="1"/>
  <c r="G59" i="1" s="1"/>
  <c r="F51" i="1" l="1"/>
  <c r="F11" i="1"/>
  <c r="F15" i="1"/>
  <c r="F28" i="1"/>
  <c r="F38" i="1"/>
  <c r="F19" i="1"/>
  <c r="F13" i="1" l="1"/>
  <c r="F42" i="1"/>
  <c r="F36" i="1" s="1"/>
  <c r="F58" i="1" l="1"/>
  <c r="F59" i="1" s="1"/>
  <c r="E11" i="1" l="1"/>
  <c r="E51" i="1" l="1"/>
  <c r="E42" i="1" l="1"/>
  <c r="E38" i="1" l="1"/>
  <c r="E36" i="1" l="1"/>
  <c r="E28" i="1" l="1"/>
  <c r="E19" i="1" l="1"/>
  <c r="E15" i="1" l="1"/>
  <c r="E13" i="1" l="1"/>
  <c r="E58" i="1" l="1"/>
  <c r="E59" i="1" l="1"/>
</calcChain>
</file>

<file path=xl/sharedStrings.xml><?xml version="1.0" encoding="utf-8"?>
<sst xmlns="http://schemas.openxmlformats.org/spreadsheetml/2006/main" count="65" uniqueCount="36">
  <si>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</si>
  <si>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</si>
  <si>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</si>
  <si>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</si>
  <si>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</si>
  <si>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</si>
  <si>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</si>
  <si>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</si>
  <si>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</si>
  <si>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</si>
  <si>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</si>
  <si>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</si>
  <si>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</si>
  <si>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</si>
  <si>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</si>
  <si>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</si>
  <si>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</si>
  <si>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</si>
  <si>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</si>
  <si>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</si>
  <si>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</si>
  <si>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</si>
  <si>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</si>
  <si>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</si>
  <si>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</si>
  <si>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2.5  FINANCIAL SECTORS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</si>
  <si>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</si>
  <si>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</si>
  <si>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</si>
  <si>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</si>
  <si>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</si>
  <si>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III. FINANCIAL SURPLUS OR DEFICIT (I-II)</t>
  </si>
  <si>
    <t>5. SHARES AND OTHER EQUITY</t>
  </si>
  <si>
    <t>n/a</t>
  </si>
  <si>
    <t>7. OTHER ACCOUNTS RECEIVABLE</t>
  </si>
  <si>
    <t>7. OTHER ACCOUNTS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</si>
</sst>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87" formatCode="_(* #,##0.00_);_(* \(#,##0.00\);_(* &quot;-&quot;??_);_(@_)"/>
    <numFmt numFmtId="188" formatCode="#,##0_ ;[Red]\-#,##0\ "/>
    <numFmt numFmtId="189" formatCode="#,##0;\(#,##0\)"/>
    <numFmt numFmtId="190" formatCode="_-* #,##0_-;\-* #,##0_-;_-* &quot;-&quot;??_-;_-@_-"/>
    <numFmt numFmtId="191" formatCode="0.00_ ;[Red]\-0.00\ "/>
    <numFmt numFmtId="192" formatCode="0.0_ ;[Red]\-0.0\ "/>
    <numFmt numFmtId="193" formatCode="#,##0.0"/>
    <numFmt numFmtId="194" formatCode="#,##0_ ;\-#,##0\ "/>
  </numFmts>
  <fonts count="13" x14ac:knownFonts="1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1"/>
      <color theme="1"/>
      <name val="Tahoma"/>
      <family val="2"/>
      <scheme val="minor"/>
    </font>
    <font>
      <sz val="14"/>
      <name val="AngsanaUPC"/>
      <family val="1"/>
      <charset val="222"/>
    </font>
    <font>
      <sz val="13"/>
      <color theme="5"/>
      <name val="Tahoma"/>
      <family val="2"/>
      <scheme val="minor"/>
    </font>
    <font>
      <b/>
      <sz val="13"/>
      <name val="Tahoma"/>
      <family val="2"/>
      <scheme val="minor"/>
    </font>
    <font>
      <sz val="13"/>
      <name val="Tahoma"/>
      <family val="2"/>
      <scheme val="minor"/>
    </font>
    <font>
      <sz val="13"/>
      <color theme="1"/>
      <name val="Tahoma"/>
      <family val="2"/>
      <scheme val="minor"/>
    </font>
    <font>
      <i/>
      <sz val="13"/>
      <color indexed="50"/>
      <name val="Tahoma"/>
      <family val="2"/>
      <scheme val="minor"/>
    </font>
    <font>
      <b/>
      <sz val="13"/>
      <color theme="0"/>
      <name val="Tahoma"/>
      <family val="2"/>
      <scheme val="minor"/>
    </font>
    <font>
      <sz val="13"/>
      <color theme="0"/>
      <name val="Tahoma"/>
      <family val="2"/>
      <scheme val="minor"/>
    </font>
    <font>
      <sz val="13"/>
      <color rgb="FFFF0000"/>
      <name val="Tahom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87" fontId="3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193" fontId="5" fillId="0" borderId="0" xfId="1" applyNumberFormat="1" applyFont="1" applyFill="1" applyBorder="1" applyAlignment="1">
      <alignment vertical="center"/>
    </xf>
    <xf numFmtId="193" fontId="6" fillId="0" borderId="0" xfId="1" applyNumberFormat="1" applyFont="1" applyFill="1" applyBorder="1" applyAlignment="1">
      <alignment vertical="center"/>
    </xf>
    <xf numFmtId="193" fontId="7" fillId="0" borderId="0" xfId="1" applyNumberFormat="1" applyFont="1" applyFill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Fill="1" applyBorder="1"/>
    <xf numFmtId="3" fontId="7" fillId="0" borderId="0" xfId="0" quotePrefix="1" applyNumberFormat="1" applyFont="1" applyAlignment="1">
      <alignment horizontal="center" vertical="top"/>
    </xf>
    <xf numFmtId="3" fontId="7" fillId="0" borderId="0" xfId="0" applyNumberFormat="1" applyFont="1" applyBorder="1"/>
    <xf numFmtId="0" fontId="7" fillId="0" borderId="0" xfId="0" applyFont="1" applyAlignment="1">
      <alignment horizontal="right"/>
    </xf>
    <xf numFmtId="0" fontId="6" fillId="3" borderId="2" xfId="0" applyNumberFormat="1" applyFont="1" applyFill="1" applyBorder="1" applyAlignment="1">
      <alignment horizontal="right" vertical="center"/>
    </xf>
    <xf numFmtId="3" fontId="6" fillId="0" borderId="0" xfId="0" applyNumberFormat="1" applyFont="1" applyBorder="1"/>
    <xf numFmtId="3" fontId="6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Border="1" applyAlignment="1">
      <alignment horizontal="left" indent="2"/>
    </xf>
    <xf numFmtId="3" fontId="7" fillId="0" borderId="0" xfId="0" applyNumberFormat="1" applyFont="1" applyAlignment="1">
      <alignment horizontal="right"/>
    </xf>
    <xf numFmtId="0" fontId="8" fillId="0" borderId="0" xfId="0" applyFont="1"/>
    <xf numFmtId="3" fontId="8" fillId="0" borderId="0" xfId="0" applyNumberFormat="1" applyFont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/>
    <xf numFmtId="3" fontId="6" fillId="0" borderId="0" xfId="0" applyNumberFormat="1" applyFont="1" applyBorder="1" applyAlignment="1"/>
    <xf numFmtId="0" fontId="7" fillId="0" borderId="0" xfId="0" applyFont="1" applyAlignment="1"/>
    <xf numFmtId="0" fontId="7" fillId="0" borderId="0" xfId="0" applyFont="1" applyFill="1" applyBorder="1" applyAlignment="1"/>
    <xf numFmtId="3" fontId="6" fillId="2" borderId="0" xfId="0" applyNumberFormat="1" applyFont="1" applyFill="1" applyBorder="1" applyAlignment="1">
      <alignment vertical="center"/>
    </xf>
    <xf numFmtId="3" fontId="6" fillId="2" borderId="0" xfId="1" applyNumberFormat="1" applyFont="1" applyFill="1" applyBorder="1" applyAlignment="1">
      <alignment vertical="center"/>
    </xf>
    <xf numFmtId="3" fontId="6" fillId="2" borderId="0" xfId="1" applyNumberFormat="1" applyFont="1" applyFill="1" applyBorder="1" applyAlignment="1">
      <alignment horizontal="right" vertical="center"/>
    </xf>
    <xf numFmtId="3" fontId="7" fillId="0" borderId="0" xfId="0" applyNumberFormat="1" applyFont="1"/>
    <xf numFmtId="3" fontId="6" fillId="0" borderId="0" xfId="1" applyNumberFormat="1" applyFont="1" applyBorder="1" applyAlignment="1">
      <alignment vertical="center"/>
    </xf>
    <xf numFmtId="188" fontId="6" fillId="0" borderId="0" xfId="1" applyNumberFormat="1" applyFont="1" applyAlignment="1">
      <alignment horizontal="right"/>
    </xf>
    <xf numFmtId="3" fontId="6" fillId="0" borderId="0" xfId="1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left" vertical="center"/>
    </xf>
    <xf numFmtId="3" fontId="7" fillId="0" borderId="0" xfId="1" applyNumberFormat="1" applyFont="1" applyBorder="1" applyAlignment="1">
      <alignment vertical="center"/>
    </xf>
    <xf numFmtId="194" fontId="8" fillId="0" borderId="0" xfId="1" applyNumberFormat="1" applyFont="1" applyAlignment="1">
      <alignment horizontal="right"/>
    </xf>
    <xf numFmtId="3" fontId="7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vertical="center"/>
    </xf>
    <xf numFmtId="3" fontId="7" fillId="0" borderId="0" xfId="1" applyNumberFormat="1" applyFont="1" applyBorder="1" applyAlignment="1">
      <alignment horizontal="right" vertical="center"/>
    </xf>
    <xf numFmtId="3" fontId="7" fillId="0" borderId="0" xfId="0" quotePrefix="1" applyNumberFormat="1" applyFont="1" applyFill="1" applyBorder="1" applyAlignment="1">
      <alignment horizontal="left" vertical="center"/>
    </xf>
    <xf numFmtId="194" fontId="7" fillId="0" borderId="0" xfId="1" applyNumberFormat="1" applyFont="1" applyAlignment="1">
      <alignment horizontal="right"/>
    </xf>
    <xf numFmtId="188" fontId="7" fillId="0" borderId="0" xfId="1" applyNumberFormat="1" applyFont="1" applyAlignment="1">
      <alignment horizontal="right"/>
    </xf>
    <xf numFmtId="3" fontId="9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horizontal="left" vertical="center" indent="2"/>
    </xf>
    <xf numFmtId="3" fontId="6" fillId="0" borderId="0" xfId="0" applyNumberFormat="1" applyFont="1" applyFill="1" applyBorder="1"/>
    <xf numFmtId="194" fontId="6" fillId="0" borderId="0" xfId="1" applyNumberFormat="1" applyFont="1" applyAlignment="1">
      <alignment horizontal="right"/>
    </xf>
    <xf numFmtId="3" fontId="6" fillId="0" borderId="0" xfId="0" applyNumberFormat="1" applyFont="1" applyFill="1" applyBorder="1" applyAlignment="1">
      <alignment horizontal="left" vertical="center"/>
    </xf>
    <xf numFmtId="3" fontId="10" fillId="0" borderId="0" xfId="1" applyNumberFormat="1" applyFont="1" applyBorder="1" applyAlignment="1">
      <alignment vertical="center"/>
    </xf>
    <xf numFmtId="3" fontId="11" fillId="0" borderId="0" xfId="1" applyNumberFormat="1" applyFont="1" applyBorder="1" applyAlignment="1">
      <alignment vertical="center"/>
    </xf>
    <xf numFmtId="188" fontId="12" fillId="0" borderId="0" xfId="1" applyNumberFormat="1" applyFont="1" applyAlignment="1">
      <alignment horizontal="right"/>
    </xf>
    <xf numFmtId="0" fontId="6" fillId="0" borderId="0" xfId="0" applyFont="1" applyFill="1" applyBorder="1" applyAlignment="1">
      <alignment vertical="center"/>
    </xf>
    <xf numFmtId="190" fontId="7" fillId="0" borderId="0" xfId="1" applyNumberFormat="1" applyFont="1"/>
    <xf numFmtId="191" fontId="7" fillId="0" borderId="0" xfId="1" applyNumberFormat="1" applyFont="1" applyAlignment="1">
      <alignment horizontal="right"/>
    </xf>
    <xf numFmtId="3" fontId="6" fillId="2" borderId="0" xfId="0" applyNumberFormat="1" applyFont="1" applyFill="1" applyBorder="1"/>
    <xf numFmtId="192" fontId="7" fillId="0" borderId="0" xfId="1" applyNumberFormat="1" applyFont="1" applyAlignment="1">
      <alignment horizontal="right"/>
    </xf>
    <xf numFmtId="190" fontId="7" fillId="0" borderId="0" xfId="1" applyNumberFormat="1" applyFont="1" applyAlignment="1">
      <alignment horizontal="right"/>
    </xf>
    <xf numFmtId="190" fontId="6" fillId="0" borderId="0" xfId="1" applyNumberFormat="1" applyFont="1" applyAlignment="1">
      <alignment horizontal="right"/>
    </xf>
    <xf numFmtId="3" fontId="6" fillId="2" borderId="1" xfId="0" quotePrefix="1" applyNumberFormat="1" applyFont="1" applyFill="1" applyBorder="1" applyAlignment="1">
      <alignment horizontal="left" vertical="center"/>
    </xf>
    <xf numFmtId="3" fontId="6" fillId="2" borderId="1" xfId="0" applyNumberFormat="1" applyFont="1" applyFill="1" applyBorder="1"/>
    <xf numFmtId="3" fontId="6" fillId="2" borderId="1" xfId="1" applyNumberFormat="1" applyFont="1" applyFill="1" applyBorder="1" applyAlignment="1">
      <alignment vertical="center"/>
    </xf>
    <xf numFmtId="3" fontId="6" fillId="2" borderId="1" xfId="1" applyNumberFormat="1" applyFont="1" applyFill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3" fontId="6" fillId="3" borderId="2" xfId="0" applyNumberFormat="1" applyFont="1" applyFill="1" applyBorder="1" applyAlignment="1">
      <alignment horizontal="center"/>
    </xf>
    <xf numFmtId="189" fontId="7" fillId="0" borderId="0" xfId="0" quotePrefix="1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</cellXfs>
  <cellStyles count="5">
    <cellStyle name="Comma" xfId="1" builtinId="3"/>
    <cellStyle name="Comma 2" xfId="3"/>
    <cellStyle name="Normal" xfId="0" builtinId="0"/>
    <cellStyle name="Normal 2" xfId="2"/>
    <cellStyle name="ปกติ_sna93-FF-T1 new 200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3"/>
  <sheetViews>
    <sheetView tabSelected="1" zoomScale="64" zoomScaleNormal="64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P59" sqref="P59"/>
    </sheetView>
  </sheetViews>
  <sheetFormatPr defaultRowHeight="16.5" x14ac:dyDescent="0.25"/>
  <cols>
    <col min="1" max="3" width="4.7109375" style="5" customWidth="1"/>
    <col min="4" max="4" width="55.5703125" style="5" customWidth="1"/>
    <col min="5" max="8" width="23.28515625" style="5" customWidth="1"/>
    <col min="9" max="9" width="22.5703125" style="5" customWidth="1"/>
    <col min="10" max="10" width="9.140625" style="5"/>
    <col min="11" max="11" width="13.42578125" style="5" bestFit="1" customWidth="1"/>
    <col min="12" max="12" width="9.140625" style="5"/>
    <col min="13" max="13" width="10.7109375" style="6" customWidth="1"/>
    <col min="14" max="16384" width="9.140625" style="5"/>
  </cols>
  <sheetData>
    <row r="1" spans="1:13" ht="35.25" customHeight="1" x14ac:dyDescent="0.25">
      <c r="A1" s="61"/>
      <c r="B1" s="61"/>
      <c r="C1" s="61"/>
      <c r="D1" s="61"/>
      <c r="E1" s="61"/>
      <c r="F1" s="61"/>
      <c r="G1" s="61"/>
      <c r="H1" s="61"/>
      <c r="I1" s="61"/>
    </row>
    <row r="2" spans="1:13" ht="24.95" customHeight="1" x14ac:dyDescent="0.25">
      <c r="A2" s="7"/>
      <c r="B2" s="7"/>
      <c r="C2" s="7"/>
      <c r="D2" s="7"/>
      <c r="E2" s="7"/>
      <c r="F2" s="7"/>
      <c r="G2" s="7"/>
    </row>
    <row r="3" spans="1:13" ht="24.95" customHeight="1" x14ac:dyDescent="0.25">
      <c r="A3" s="62" t="s">
        <v>25</v>
      </c>
      <c r="B3" s="62"/>
      <c r="C3" s="62"/>
      <c r="D3" s="62"/>
      <c r="E3" s="62"/>
      <c r="F3" s="62"/>
      <c r="G3" s="62"/>
      <c r="H3" s="62"/>
      <c r="I3" s="62"/>
    </row>
    <row r="4" spans="1:13" ht="24.95" customHeight="1" x14ac:dyDescent="0.25">
      <c r="A4" s="8"/>
      <c r="B4" s="8"/>
      <c r="C4" s="8"/>
      <c r="D4" s="8"/>
      <c r="G4" s="9"/>
      <c r="I4" s="9" t="s">
        <v>0</v>
      </c>
    </row>
    <row r="5" spans="1:13" ht="30" customHeight="1" x14ac:dyDescent="0.25">
      <c r="A5" s="60"/>
      <c r="B5" s="60"/>
      <c r="C5" s="60"/>
      <c r="D5" s="60"/>
      <c r="E5" s="10">
        <v>2014</v>
      </c>
      <c r="F5" s="10">
        <v>2015</v>
      </c>
      <c r="G5" s="10">
        <v>2016</v>
      </c>
      <c r="H5" s="10">
        <v>2017</v>
      </c>
      <c r="I5" s="10">
        <v>2018</v>
      </c>
    </row>
    <row r="6" spans="1:13" ht="24.95" customHeight="1" x14ac:dyDescent="0.25">
      <c r="A6" s="11" t="s">
        <v>1</v>
      </c>
      <c r="B6" s="11"/>
      <c r="C6" s="4"/>
      <c r="D6" s="4"/>
      <c r="E6" s="12"/>
      <c r="F6" s="12"/>
      <c r="G6" s="12"/>
      <c r="I6" s="9"/>
    </row>
    <row r="7" spans="1:13" ht="24.95" customHeight="1" x14ac:dyDescent="0.25">
      <c r="A7" s="13" t="s">
        <v>2</v>
      </c>
      <c r="B7" s="14"/>
      <c r="C7" s="4"/>
      <c r="D7" s="4"/>
      <c r="E7" s="4">
        <v>428979</v>
      </c>
      <c r="F7" s="4">
        <v>451109</v>
      </c>
      <c r="G7" s="4">
        <v>564812</v>
      </c>
      <c r="H7" s="4">
        <v>493755</v>
      </c>
      <c r="I7" s="15">
        <v>52622</v>
      </c>
    </row>
    <row r="8" spans="1:13" ht="24.95" customHeight="1" x14ac:dyDescent="0.25">
      <c r="A8" s="13" t="s">
        <v>3</v>
      </c>
      <c r="B8" s="14"/>
      <c r="C8" s="4"/>
      <c r="D8" s="4"/>
      <c r="E8" s="4">
        <v>57825</v>
      </c>
      <c r="F8" s="4">
        <v>53397</v>
      </c>
      <c r="G8" s="4">
        <v>45213</v>
      </c>
      <c r="H8" s="4">
        <v>71585</v>
      </c>
      <c r="I8" s="15">
        <v>119320</v>
      </c>
      <c r="K8" s="16"/>
    </row>
    <row r="9" spans="1:13" ht="24.95" customHeight="1" x14ac:dyDescent="0.25">
      <c r="A9" s="13" t="s">
        <v>4</v>
      </c>
      <c r="B9" s="14"/>
      <c r="C9" s="4"/>
      <c r="D9" s="4"/>
      <c r="E9" s="4">
        <v>7881</v>
      </c>
      <c r="F9" s="4">
        <v>14411</v>
      </c>
      <c r="G9" s="4">
        <v>12921</v>
      </c>
      <c r="H9" s="17">
        <v>18126</v>
      </c>
      <c r="I9" s="15">
        <v>15</v>
      </c>
    </row>
    <row r="10" spans="1:13" ht="24.95" customHeight="1" x14ac:dyDescent="0.25">
      <c r="A10" s="13" t="s">
        <v>5</v>
      </c>
      <c r="B10" s="14"/>
      <c r="C10" s="4"/>
      <c r="D10" s="4"/>
      <c r="E10" s="4">
        <v>34024</v>
      </c>
      <c r="F10" s="4">
        <v>-41295</v>
      </c>
      <c r="G10" s="4">
        <v>-69839</v>
      </c>
      <c r="H10" s="4">
        <v>77678</v>
      </c>
      <c r="I10" s="15">
        <v>12061</v>
      </c>
    </row>
    <row r="11" spans="1:13" ht="24.95" customHeight="1" x14ac:dyDescent="0.25">
      <c r="A11" s="18" t="s">
        <v>6</v>
      </c>
      <c r="B11" s="18"/>
      <c r="C11" s="18"/>
      <c r="D11" s="18"/>
      <c r="E11" s="18">
        <f t="shared" ref="E11:H11" si="0">E7-E8-E9-E10</f>
        <v>329249</v>
      </c>
      <c r="F11" s="18">
        <f t="shared" si="0"/>
        <v>424596</v>
      </c>
      <c r="G11" s="18">
        <f t="shared" si="0"/>
        <v>576517</v>
      </c>
      <c r="H11" s="18">
        <f t="shared" si="0"/>
        <v>326366</v>
      </c>
      <c r="I11" s="19">
        <f>I7-I8-I9-I10</f>
        <v>-78774</v>
      </c>
    </row>
    <row r="12" spans="1:13" s="22" customFormat="1" ht="30" customHeight="1" x14ac:dyDescent="0.25">
      <c r="A12" s="20" t="s">
        <v>7</v>
      </c>
      <c r="B12" s="21"/>
      <c r="C12" s="21"/>
      <c r="D12" s="21"/>
      <c r="E12" s="13"/>
      <c r="F12" s="13"/>
      <c r="G12" s="13"/>
      <c r="I12" s="9"/>
      <c r="M12" s="23"/>
    </row>
    <row r="13" spans="1:13" ht="24.95" customHeight="1" x14ac:dyDescent="0.25">
      <c r="A13" s="24" t="s">
        <v>29</v>
      </c>
      <c r="B13" s="24"/>
      <c r="C13" s="24"/>
      <c r="D13" s="24"/>
      <c r="E13" s="25">
        <f t="shared" ref="E13:I13" si="1">+E14+E15+E19+E28+E32+E33+E34</f>
        <v>2000604</v>
      </c>
      <c r="F13" s="25">
        <f t="shared" si="1"/>
        <v>1958272</v>
      </c>
      <c r="G13" s="25">
        <f t="shared" si="1"/>
        <v>2175821</v>
      </c>
      <c r="H13" s="25">
        <f t="shared" si="1"/>
        <v>3436067</v>
      </c>
      <c r="I13" s="26">
        <f t="shared" si="1"/>
        <v>1431021</v>
      </c>
      <c r="M13" s="1"/>
    </row>
    <row r="14" spans="1:13" ht="24.95" customHeight="1" x14ac:dyDescent="0.25">
      <c r="A14" s="27"/>
      <c r="B14" s="12" t="s">
        <v>27</v>
      </c>
      <c r="C14" s="12"/>
      <c r="D14" s="12"/>
      <c r="E14" s="28">
        <v>10</v>
      </c>
      <c r="F14" s="28">
        <v>14</v>
      </c>
      <c r="G14" s="28">
        <v>35</v>
      </c>
      <c r="H14" s="28">
        <v>115</v>
      </c>
      <c r="I14" s="29">
        <v>316</v>
      </c>
      <c r="M14" s="2"/>
    </row>
    <row r="15" spans="1:13" ht="24.95" customHeight="1" x14ac:dyDescent="0.25">
      <c r="A15" s="27"/>
      <c r="B15" s="12" t="s">
        <v>8</v>
      </c>
      <c r="C15" s="12"/>
      <c r="D15" s="12"/>
      <c r="E15" s="28">
        <f t="shared" ref="E15:I15" si="2">SUM(E16:E18)</f>
        <v>321912</v>
      </c>
      <c r="F15" s="28">
        <f t="shared" si="2"/>
        <v>37050</v>
      </c>
      <c r="G15" s="28">
        <f t="shared" si="2"/>
        <v>429329</v>
      </c>
      <c r="H15" s="28">
        <f t="shared" si="2"/>
        <v>252386</v>
      </c>
      <c r="I15" s="30">
        <f t="shared" si="2"/>
        <v>-349146</v>
      </c>
      <c r="M15" s="2"/>
    </row>
    <row r="16" spans="1:13" ht="24.95" customHeight="1" x14ac:dyDescent="0.25">
      <c r="A16" s="27"/>
      <c r="B16" s="27"/>
      <c r="C16" s="31" t="s">
        <v>9</v>
      </c>
      <c r="D16" s="12"/>
      <c r="E16" s="32">
        <v>71373</v>
      </c>
      <c r="F16" s="32">
        <v>-11880</v>
      </c>
      <c r="G16" s="32">
        <v>2271</v>
      </c>
      <c r="H16" s="32">
        <v>15431</v>
      </c>
      <c r="I16" s="33">
        <v>-14132</v>
      </c>
      <c r="M16" s="3"/>
    </row>
    <row r="17" spans="1:13" ht="24.95" customHeight="1" x14ac:dyDescent="0.25">
      <c r="A17" s="27"/>
      <c r="B17" s="27"/>
      <c r="C17" s="34" t="s">
        <v>10</v>
      </c>
      <c r="D17" s="12"/>
      <c r="E17" s="32">
        <v>-5273</v>
      </c>
      <c r="F17" s="32">
        <v>319934</v>
      </c>
      <c r="G17" s="32">
        <v>193119</v>
      </c>
      <c r="H17" s="32">
        <v>366814</v>
      </c>
      <c r="I17" s="33">
        <v>-67953</v>
      </c>
      <c r="M17" s="3"/>
    </row>
    <row r="18" spans="1:13" ht="24.95" customHeight="1" x14ac:dyDescent="0.25">
      <c r="A18" s="27"/>
      <c r="B18" s="27"/>
      <c r="C18" s="34" t="s">
        <v>11</v>
      </c>
      <c r="D18" s="12"/>
      <c r="E18" s="32">
        <v>255812</v>
      </c>
      <c r="F18" s="32">
        <v>-271004</v>
      </c>
      <c r="G18" s="32">
        <v>233939</v>
      </c>
      <c r="H18" s="32">
        <v>-129859</v>
      </c>
      <c r="I18" s="33">
        <v>-267061</v>
      </c>
      <c r="M18" s="3"/>
    </row>
    <row r="19" spans="1:13" ht="24.95" customHeight="1" x14ac:dyDescent="0.25">
      <c r="A19" s="27"/>
      <c r="B19" s="35" t="s">
        <v>12</v>
      </c>
      <c r="C19" s="35"/>
      <c r="D19" s="12"/>
      <c r="E19" s="28">
        <f t="shared" ref="E19:I19" si="3">+E20+E23</f>
        <v>259375</v>
      </c>
      <c r="F19" s="28">
        <f t="shared" si="3"/>
        <v>731989</v>
      </c>
      <c r="G19" s="28">
        <f t="shared" si="3"/>
        <v>617955</v>
      </c>
      <c r="H19" s="28">
        <f t="shared" si="3"/>
        <v>622426</v>
      </c>
      <c r="I19" s="30">
        <f t="shared" si="3"/>
        <v>929033</v>
      </c>
      <c r="M19" s="2"/>
    </row>
    <row r="20" spans="1:13" ht="24.95" customHeight="1" x14ac:dyDescent="0.25">
      <c r="A20" s="27"/>
      <c r="B20" s="27"/>
      <c r="C20" s="34" t="s">
        <v>13</v>
      </c>
      <c r="D20" s="12"/>
      <c r="E20" s="32">
        <v>322376</v>
      </c>
      <c r="F20" s="32">
        <v>347057</v>
      </c>
      <c r="G20" s="32">
        <v>81325</v>
      </c>
      <c r="H20" s="32">
        <v>219296</v>
      </c>
      <c r="I20" s="36">
        <v>57177</v>
      </c>
      <c r="M20" s="3"/>
    </row>
    <row r="21" spans="1:13" ht="24.95" customHeight="1" x14ac:dyDescent="0.25">
      <c r="A21" s="27"/>
      <c r="B21" s="27"/>
      <c r="C21" s="27"/>
      <c r="D21" s="37" t="s">
        <v>14</v>
      </c>
      <c r="E21" s="32">
        <v>341318</v>
      </c>
      <c r="F21" s="32">
        <v>240050</v>
      </c>
      <c r="G21" s="32">
        <v>211155</v>
      </c>
      <c r="H21" s="32">
        <v>200695</v>
      </c>
      <c r="I21" s="38">
        <v>83995</v>
      </c>
      <c r="M21" s="3"/>
    </row>
    <row r="22" spans="1:13" ht="24.95" customHeight="1" x14ac:dyDescent="0.25">
      <c r="A22" s="27"/>
      <c r="B22" s="27"/>
      <c r="C22" s="27"/>
      <c r="D22" s="37" t="s">
        <v>15</v>
      </c>
      <c r="E22" s="32">
        <v>-18942</v>
      </c>
      <c r="F22" s="32">
        <v>107007</v>
      </c>
      <c r="G22" s="32">
        <v>-129830</v>
      </c>
      <c r="H22" s="32">
        <v>18601</v>
      </c>
      <c r="I22" s="38">
        <v>-26818</v>
      </c>
      <c r="M22" s="3"/>
    </row>
    <row r="23" spans="1:13" ht="24.95" customHeight="1" x14ac:dyDescent="0.25">
      <c r="A23" s="27"/>
      <c r="B23" s="27"/>
      <c r="C23" s="34" t="s">
        <v>28</v>
      </c>
      <c r="D23" s="12"/>
      <c r="E23" s="32">
        <v>-63001</v>
      </c>
      <c r="F23" s="32">
        <v>384932</v>
      </c>
      <c r="G23" s="32">
        <v>536630</v>
      </c>
      <c r="H23" s="32">
        <v>403130</v>
      </c>
      <c r="I23" s="36">
        <v>871856</v>
      </c>
      <c r="M23" s="3"/>
    </row>
    <row r="24" spans="1:13" ht="24.95" customHeight="1" x14ac:dyDescent="0.25">
      <c r="A24" s="27"/>
      <c r="B24" s="27"/>
      <c r="C24" s="27"/>
      <c r="D24" s="37" t="s">
        <v>16</v>
      </c>
      <c r="E24" s="32">
        <v>151873</v>
      </c>
      <c r="F24" s="32">
        <v>466723</v>
      </c>
      <c r="G24" s="32">
        <v>197760</v>
      </c>
      <c r="H24" s="32">
        <v>305189</v>
      </c>
      <c r="I24" s="33">
        <v>-78503</v>
      </c>
      <c r="M24" s="3"/>
    </row>
    <row r="25" spans="1:13" ht="24.95" customHeight="1" x14ac:dyDescent="0.25">
      <c r="A25" s="27"/>
      <c r="B25" s="27"/>
      <c r="C25" s="27"/>
      <c r="D25" s="37" t="s">
        <v>17</v>
      </c>
      <c r="E25" s="32">
        <v>78957</v>
      </c>
      <c r="F25" s="32">
        <v>-77006</v>
      </c>
      <c r="G25" s="32">
        <v>4850</v>
      </c>
      <c r="H25" s="32">
        <v>73720</v>
      </c>
      <c r="I25" s="39">
        <v>84563</v>
      </c>
      <c r="M25" s="3"/>
    </row>
    <row r="26" spans="1:13" ht="24.95" customHeight="1" x14ac:dyDescent="0.25">
      <c r="A26" s="27"/>
      <c r="B26" s="27"/>
      <c r="C26" s="27"/>
      <c r="D26" s="37" t="s">
        <v>18</v>
      </c>
      <c r="E26" s="36" t="s">
        <v>33</v>
      </c>
      <c r="F26" s="36" t="s">
        <v>33</v>
      </c>
      <c r="G26" s="36" t="s">
        <v>33</v>
      </c>
      <c r="H26" s="36" t="s">
        <v>33</v>
      </c>
      <c r="I26" s="36" t="s">
        <v>33</v>
      </c>
      <c r="M26" s="3"/>
    </row>
    <row r="27" spans="1:13" ht="24.95" customHeight="1" x14ac:dyDescent="0.25">
      <c r="A27" s="40"/>
      <c r="B27" s="40"/>
      <c r="C27" s="27"/>
      <c r="D27" s="37" t="s">
        <v>19</v>
      </c>
      <c r="E27" s="32">
        <v>-293831</v>
      </c>
      <c r="F27" s="32">
        <v>-4785</v>
      </c>
      <c r="G27" s="32">
        <v>334020</v>
      </c>
      <c r="H27" s="32">
        <v>24221</v>
      </c>
      <c r="I27" s="39">
        <v>865796</v>
      </c>
      <c r="M27" s="3"/>
    </row>
    <row r="28" spans="1:13" ht="24.95" customHeight="1" x14ac:dyDescent="0.25">
      <c r="A28" s="27"/>
      <c r="B28" s="35" t="s">
        <v>20</v>
      </c>
      <c r="C28" s="35"/>
      <c r="D28" s="12"/>
      <c r="E28" s="28">
        <f t="shared" ref="E28:I28" si="4">SUM(E29:E31)</f>
        <v>1180092</v>
      </c>
      <c r="F28" s="28">
        <f t="shared" si="4"/>
        <v>903389</v>
      </c>
      <c r="G28" s="28">
        <f t="shared" si="4"/>
        <v>615532</v>
      </c>
      <c r="H28" s="28">
        <f t="shared" si="4"/>
        <v>1675653</v>
      </c>
      <c r="I28" s="30">
        <f t="shared" si="4"/>
        <v>974603</v>
      </c>
      <c r="M28" s="2"/>
    </row>
    <row r="29" spans="1:13" ht="24.95" customHeight="1" x14ac:dyDescent="0.25">
      <c r="A29" s="27"/>
      <c r="B29" s="27"/>
      <c r="C29" s="37" t="s">
        <v>21</v>
      </c>
      <c r="D29" s="12"/>
      <c r="E29" s="32">
        <v>181082</v>
      </c>
      <c r="F29" s="32">
        <v>238682</v>
      </c>
      <c r="G29" s="32">
        <v>229677</v>
      </c>
      <c r="H29" s="32">
        <v>200024</v>
      </c>
      <c r="I29" s="39">
        <v>257545</v>
      </c>
      <c r="M29" s="3"/>
    </row>
    <row r="30" spans="1:13" ht="24.95" customHeight="1" x14ac:dyDescent="0.25">
      <c r="A30" s="27"/>
      <c r="B30" s="27"/>
      <c r="C30" s="37" t="s">
        <v>22</v>
      </c>
      <c r="D30" s="12"/>
      <c r="E30" s="32">
        <v>76307</v>
      </c>
      <c r="F30" s="32">
        <v>68762</v>
      </c>
      <c r="G30" s="32">
        <v>48355</v>
      </c>
      <c r="H30" s="32">
        <v>45611</v>
      </c>
      <c r="I30" s="39">
        <v>47990</v>
      </c>
      <c r="M30" s="3"/>
    </row>
    <row r="31" spans="1:13" ht="24.95" customHeight="1" x14ac:dyDescent="0.25">
      <c r="A31" s="41"/>
      <c r="B31" s="41"/>
      <c r="C31" s="37" t="s">
        <v>23</v>
      </c>
      <c r="D31" s="12"/>
      <c r="E31" s="32">
        <v>922703</v>
      </c>
      <c r="F31" s="32">
        <v>595945</v>
      </c>
      <c r="G31" s="32">
        <v>337500</v>
      </c>
      <c r="H31" s="32">
        <v>1430018</v>
      </c>
      <c r="I31" s="39">
        <v>669068</v>
      </c>
      <c r="M31" s="3"/>
    </row>
    <row r="32" spans="1:13" ht="24.95" customHeight="1" x14ac:dyDescent="0.25">
      <c r="A32" s="27"/>
      <c r="B32" s="35" t="s">
        <v>32</v>
      </c>
      <c r="C32" s="42"/>
      <c r="D32" s="11"/>
      <c r="E32" s="28">
        <v>445593</v>
      </c>
      <c r="F32" s="28">
        <v>9725</v>
      </c>
      <c r="G32" s="28">
        <v>351723</v>
      </c>
      <c r="H32" s="28">
        <v>669032</v>
      </c>
      <c r="I32" s="43">
        <v>-107127</v>
      </c>
      <c r="M32" s="2"/>
    </row>
    <row r="33" spans="1:13" ht="24.95" customHeight="1" x14ac:dyDescent="0.25">
      <c r="A33" s="27"/>
      <c r="B33" s="44" t="s">
        <v>24</v>
      </c>
      <c r="C33" s="42"/>
      <c r="D33" s="11"/>
      <c r="E33" s="45">
        <v>0</v>
      </c>
      <c r="F33" s="46">
        <v>0</v>
      </c>
      <c r="G33" s="46">
        <v>0</v>
      </c>
      <c r="H33" s="46">
        <v>0</v>
      </c>
      <c r="I33" s="47"/>
      <c r="M33" s="2"/>
    </row>
    <row r="34" spans="1:13" ht="24.95" customHeight="1" x14ac:dyDescent="0.25">
      <c r="A34" s="8"/>
      <c r="B34" s="48" t="s">
        <v>34</v>
      </c>
      <c r="C34" s="42"/>
      <c r="D34" s="11"/>
      <c r="E34" s="28">
        <v>-206378</v>
      </c>
      <c r="F34" s="28">
        <v>276105</v>
      </c>
      <c r="G34" s="28">
        <v>161247</v>
      </c>
      <c r="H34" s="28">
        <v>216455</v>
      </c>
      <c r="I34" s="43">
        <v>-16658</v>
      </c>
      <c r="M34" s="2"/>
    </row>
    <row r="35" spans="1:13" ht="24.95" customHeight="1" x14ac:dyDescent="0.25">
      <c r="A35" s="8"/>
      <c r="B35" s="48"/>
      <c r="C35" s="42"/>
      <c r="D35" s="11"/>
      <c r="E35" s="28"/>
      <c r="F35" s="28"/>
      <c r="G35" s="28"/>
      <c r="H35" s="49"/>
      <c r="I35" s="50"/>
    </row>
    <row r="36" spans="1:13" ht="24.95" customHeight="1" x14ac:dyDescent="0.25">
      <c r="A36" s="24" t="s">
        <v>30</v>
      </c>
      <c r="B36" s="24"/>
      <c r="C36" s="51"/>
      <c r="D36" s="51"/>
      <c r="E36" s="25">
        <f t="shared" ref="E36:G36" si="5">+E37+E38+E42+E51+E55+E56+E57</f>
        <v>1671355</v>
      </c>
      <c r="F36" s="25">
        <f t="shared" si="5"/>
        <v>1533676.0000000005</v>
      </c>
      <c r="G36" s="25">
        <f t="shared" si="5"/>
        <v>1599304</v>
      </c>
      <c r="H36" s="25">
        <f>+H37+H38+H42+H51+H55+H56+H57</f>
        <v>3109701</v>
      </c>
      <c r="I36" s="26">
        <f>+I37+I38+I42+I51+I55+I56+I57</f>
        <v>1509795</v>
      </c>
      <c r="M36" s="2"/>
    </row>
    <row r="37" spans="1:13" ht="24.95" customHeight="1" x14ac:dyDescent="0.25">
      <c r="A37" s="27"/>
      <c r="B37" s="12" t="s">
        <v>27</v>
      </c>
      <c r="C37" s="12"/>
      <c r="D37" s="12"/>
      <c r="E37" s="45">
        <v>0</v>
      </c>
      <c r="F37" s="45">
        <v>0</v>
      </c>
      <c r="G37" s="45">
        <v>0</v>
      </c>
      <c r="H37" s="45">
        <v>0</v>
      </c>
      <c r="I37" s="52"/>
      <c r="M37" s="3"/>
    </row>
    <row r="38" spans="1:13" ht="24.95" customHeight="1" x14ac:dyDescent="0.25">
      <c r="A38" s="27"/>
      <c r="B38" s="12" t="s">
        <v>8</v>
      </c>
      <c r="C38" s="12"/>
      <c r="D38" s="12"/>
      <c r="E38" s="28">
        <f t="shared" ref="E38:I38" si="6">SUM(E39:E41)</f>
        <v>691345</v>
      </c>
      <c r="F38" s="28">
        <f t="shared" si="6"/>
        <v>1065904</v>
      </c>
      <c r="G38" s="28">
        <f t="shared" si="6"/>
        <v>451563</v>
      </c>
      <c r="H38" s="28">
        <f t="shared" si="6"/>
        <v>1076745</v>
      </c>
      <c r="I38" s="30">
        <f t="shared" si="6"/>
        <v>1113494</v>
      </c>
      <c r="M38" s="2"/>
    </row>
    <row r="39" spans="1:13" ht="24.95" customHeight="1" x14ac:dyDescent="0.25">
      <c r="A39" s="27"/>
      <c r="B39" s="27"/>
      <c r="C39" s="31" t="s">
        <v>9</v>
      </c>
      <c r="D39" s="12"/>
      <c r="E39" s="32">
        <v>78396</v>
      </c>
      <c r="F39" s="32">
        <v>36169</v>
      </c>
      <c r="G39" s="32">
        <v>88149</v>
      </c>
      <c r="H39" s="32">
        <v>106081</v>
      </c>
      <c r="I39" s="38">
        <v>50075</v>
      </c>
      <c r="M39" s="3"/>
    </row>
    <row r="40" spans="1:13" ht="24.95" customHeight="1" x14ac:dyDescent="0.25">
      <c r="A40" s="27"/>
      <c r="B40" s="27"/>
      <c r="C40" s="34" t="s">
        <v>10</v>
      </c>
      <c r="D40" s="12"/>
      <c r="E40" s="32">
        <v>-111114</v>
      </c>
      <c r="F40" s="32">
        <v>269035</v>
      </c>
      <c r="G40" s="32">
        <v>-325043</v>
      </c>
      <c r="H40" s="32">
        <v>142963</v>
      </c>
      <c r="I40" s="38">
        <v>160230</v>
      </c>
      <c r="M40" s="3"/>
    </row>
    <row r="41" spans="1:13" ht="24.95" customHeight="1" x14ac:dyDescent="0.25">
      <c r="A41" s="27"/>
      <c r="B41" s="27"/>
      <c r="C41" s="34" t="s">
        <v>11</v>
      </c>
      <c r="D41" s="12"/>
      <c r="E41" s="32">
        <v>724063</v>
      </c>
      <c r="F41" s="32">
        <v>760700</v>
      </c>
      <c r="G41" s="32">
        <v>688457</v>
      </c>
      <c r="H41" s="32">
        <v>827701</v>
      </c>
      <c r="I41" s="38">
        <v>903189</v>
      </c>
      <c r="M41" s="3"/>
    </row>
    <row r="42" spans="1:13" ht="24.95" customHeight="1" x14ac:dyDescent="0.25">
      <c r="A42" s="27"/>
      <c r="B42" s="35" t="s">
        <v>12</v>
      </c>
      <c r="C42" s="35"/>
      <c r="D42" s="12"/>
      <c r="E42" s="28">
        <f t="shared" ref="E42:H42" si="7">+E43+E46</f>
        <v>148157</v>
      </c>
      <c r="F42" s="28">
        <f t="shared" si="7"/>
        <v>-154274</v>
      </c>
      <c r="G42" s="28">
        <f t="shared" si="7"/>
        <v>490024</v>
      </c>
      <c r="H42" s="28">
        <f t="shared" si="7"/>
        <v>-61998</v>
      </c>
      <c r="I42" s="30">
        <f>+I43+I46</f>
        <v>333174</v>
      </c>
      <c r="M42" s="2"/>
    </row>
    <row r="43" spans="1:13" ht="24.95" customHeight="1" x14ac:dyDescent="0.25">
      <c r="A43" s="27"/>
      <c r="B43" s="27"/>
      <c r="C43" s="34" t="s">
        <v>13</v>
      </c>
      <c r="D43" s="12"/>
      <c r="E43" s="32">
        <v>191614</v>
      </c>
      <c r="F43" s="32">
        <v>-124276</v>
      </c>
      <c r="G43" s="32">
        <v>1866</v>
      </c>
      <c r="H43" s="32">
        <v>-64540</v>
      </c>
      <c r="I43" s="36">
        <v>71336</v>
      </c>
      <c r="M43" s="3"/>
    </row>
    <row r="44" spans="1:13" ht="24.95" customHeight="1" x14ac:dyDescent="0.25">
      <c r="A44" s="27"/>
      <c r="B44" s="27"/>
      <c r="C44" s="27"/>
      <c r="D44" s="37" t="s">
        <v>14</v>
      </c>
      <c r="E44" s="32">
        <v>191614</v>
      </c>
      <c r="F44" s="32">
        <v>-124276</v>
      </c>
      <c r="G44" s="32">
        <v>1866</v>
      </c>
      <c r="H44" s="32">
        <v>-64540</v>
      </c>
      <c r="I44" s="39">
        <v>71336</v>
      </c>
      <c r="M44" s="3"/>
    </row>
    <row r="45" spans="1:13" ht="24.95" customHeight="1" x14ac:dyDescent="0.25">
      <c r="A45" s="27"/>
      <c r="B45" s="27"/>
      <c r="C45" s="27"/>
      <c r="D45" s="37" t="s">
        <v>15</v>
      </c>
      <c r="E45" s="46">
        <v>0</v>
      </c>
      <c r="F45" s="46">
        <v>0</v>
      </c>
      <c r="G45" s="46">
        <v>0</v>
      </c>
      <c r="H45" s="46">
        <v>0</v>
      </c>
      <c r="I45" s="52"/>
      <c r="M45" s="3"/>
    </row>
    <row r="46" spans="1:13" ht="24.95" customHeight="1" x14ac:dyDescent="0.25">
      <c r="A46" s="27"/>
      <c r="B46" s="27"/>
      <c r="C46" s="34" t="s">
        <v>28</v>
      </c>
      <c r="D46" s="12"/>
      <c r="E46" s="32">
        <v>-43457</v>
      </c>
      <c r="F46" s="32">
        <v>-29998</v>
      </c>
      <c r="G46" s="32">
        <v>488158</v>
      </c>
      <c r="H46" s="32">
        <v>2542</v>
      </c>
      <c r="I46" s="36">
        <v>261838</v>
      </c>
      <c r="M46" s="3"/>
    </row>
    <row r="47" spans="1:13" ht="24.95" customHeight="1" x14ac:dyDescent="0.25">
      <c r="A47" s="27"/>
      <c r="B47" s="27"/>
      <c r="C47" s="27"/>
      <c r="D47" s="37" t="s">
        <v>16</v>
      </c>
      <c r="E47" s="46">
        <v>0</v>
      </c>
      <c r="F47" s="46">
        <v>0</v>
      </c>
      <c r="G47" s="46">
        <v>0</v>
      </c>
      <c r="H47" s="46">
        <v>0</v>
      </c>
      <c r="I47" s="52"/>
      <c r="M47" s="3"/>
    </row>
    <row r="48" spans="1:13" ht="24.95" customHeight="1" x14ac:dyDescent="0.25">
      <c r="A48" s="27"/>
      <c r="B48" s="27"/>
      <c r="C48" s="27"/>
      <c r="D48" s="37" t="s">
        <v>17</v>
      </c>
      <c r="E48" s="46">
        <v>0</v>
      </c>
      <c r="F48" s="46">
        <v>0</v>
      </c>
      <c r="G48" s="46">
        <v>0</v>
      </c>
      <c r="H48" s="46">
        <v>0</v>
      </c>
      <c r="I48" s="52"/>
      <c r="M48" s="3"/>
    </row>
    <row r="49" spans="1:13" ht="24.95" customHeight="1" x14ac:dyDescent="0.25">
      <c r="A49" s="27"/>
      <c r="B49" s="27"/>
      <c r="C49" s="27"/>
      <c r="D49" s="37" t="s">
        <v>18</v>
      </c>
      <c r="E49" s="36" t="s">
        <v>33</v>
      </c>
      <c r="F49" s="36" t="s">
        <v>33</v>
      </c>
      <c r="G49" s="36" t="s">
        <v>33</v>
      </c>
      <c r="H49" s="36" t="s">
        <v>33</v>
      </c>
      <c r="I49" s="36" t="s">
        <v>33</v>
      </c>
      <c r="M49" s="3"/>
    </row>
    <row r="50" spans="1:13" ht="24.95" customHeight="1" x14ac:dyDescent="0.25">
      <c r="A50" s="40"/>
      <c r="B50" s="40"/>
      <c r="C50" s="27"/>
      <c r="D50" s="37" t="s">
        <v>19</v>
      </c>
      <c r="E50" s="32">
        <v>-43457</v>
      </c>
      <c r="F50" s="32">
        <v>-29998</v>
      </c>
      <c r="G50" s="32">
        <v>488158</v>
      </c>
      <c r="H50" s="32">
        <v>2542</v>
      </c>
      <c r="I50" s="53">
        <v>261838</v>
      </c>
      <c r="M50" s="3"/>
    </row>
    <row r="51" spans="1:13" ht="24.95" customHeight="1" x14ac:dyDescent="0.25">
      <c r="A51" s="27"/>
      <c r="B51" s="35" t="s">
        <v>20</v>
      </c>
      <c r="C51" s="35"/>
      <c r="D51" s="12"/>
      <c r="E51" s="28">
        <f t="shared" ref="E51:I51" si="8">SUM(E52:E54)</f>
        <v>-43303</v>
      </c>
      <c r="F51" s="28">
        <f t="shared" si="8"/>
        <v>-10684</v>
      </c>
      <c r="G51" s="28">
        <f t="shared" si="8"/>
        <v>174400</v>
      </c>
      <c r="H51" s="28">
        <f t="shared" si="8"/>
        <v>784974</v>
      </c>
      <c r="I51" s="30">
        <f t="shared" si="8"/>
        <v>-285605</v>
      </c>
      <c r="M51" s="2"/>
    </row>
    <row r="52" spans="1:13" ht="24.95" customHeight="1" x14ac:dyDescent="0.25">
      <c r="A52" s="27"/>
      <c r="B52" s="27"/>
      <c r="C52" s="37" t="s">
        <v>21</v>
      </c>
      <c r="D52" s="12"/>
      <c r="E52" s="46">
        <v>0</v>
      </c>
      <c r="F52" s="46">
        <v>0</v>
      </c>
      <c r="G52" s="46">
        <v>0</v>
      </c>
      <c r="H52" s="46">
        <v>0</v>
      </c>
      <c r="I52" s="52"/>
      <c r="M52" s="3"/>
    </row>
    <row r="53" spans="1:13" ht="24.95" customHeight="1" x14ac:dyDescent="0.25">
      <c r="A53" s="27"/>
      <c r="B53" s="27"/>
      <c r="C53" s="37" t="s">
        <v>22</v>
      </c>
      <c r="D53" s="12"/>
      <c r="E53" s="46">
        <v>0</v>
      </c>
      <c r="F53" s="46">
        <v>0</v>
      </c>
      <c r="G53" s="46">
        <v>0</v>
      </c>
      <c r="H53" s="46">
        <v>0</v>
      </c>
      <c r="I53" s="52"/>
      <c r="M53" s="3"/>
    </row>
    <row r="54" spans="1:13" ht="24.95" customHeight="1" x14ac:dyDescent="0.25">
      <c r="A54" s="41"/>
      <c r="B54" s="41"/>
      <c r="C54" s="37" t="s">
        <v>23</v>
      </c>
      <c r="D54" s="12"/>
      <c r="E54" s="32">
        <v>-43303</v>
      </c>
      <c r="F54" s="32">
        <v>-10684</v>
      </c>
      <c r="G54" s="32">
        <v>174400</v>
      </c>
      <c r="H54" s="32">
        <v>784974</v>
      </c>
      <c r="I54" s="38">
        <v>-285605</v>
      </c>
      <c r="M54" s="3"/>
    </row>
    <row r="55" spans="1:13" ht="24.95" customHeight="1" x14ac:dyDescent="0.25">
      <c r="A55" s="27"/>
      <c r="B55" s="35" t="s">
        <v>32</v>
      </c>
      <c r="C55" s="42"/>
      <c r="D55" s="11"/>
      <c r="E55" s="28">
        <v>643871.99999999988</v>
      </c>
      <c r="F55" s="28">
        <v>434952.00000000047</v>
      </c>
      <c r="G55" s="28">
        <v>409242</v>
      </c>
      <c r="H55" s="28">
        <v>367596</v>
      </c>
      <c r="I55" s="43">
        <v>250035</v>
      </c>
      <c r="M55" s="2"/>
    </row>
    <row r="56" spans="1:13" ht="24.95" customHeight="1" x14ac:dyDescent="0.25">
      <c r="A56" s="27"/>
      <c r="B56" s="44" t="s">
        <v>24</v>
      </c>
      <c r="C56" s="42"/>
      <c r="D56" s="11"/>
      <c r="E56" s="28">
        <v>332287</v>
      </c>
      <c r="F56" s="28">
        <v>207182</v>
      </c>
      <c r="G56" s="28">
        <v>138161</v>
      </c>
      <c r="H56" s="28">
        <v>752693</v>
      </c>
      <c r="I56" s="54">
        <v>243542</v>
      </c>
      <c r="M56" s="2"/>
    </row>
    <row r="57" spans="1:13" ht="24.95" customHeight="1" x14ac:dyDescent="0.25">
      <c r="A57" s="27"/>
      <c r="B57" s="48" t="s">
        <v>35</v>
      </c>
      <c r="C57" s="42"/>
      <c r="D57" s="11"/>
      <c r="E57" s="28">
        <v>-101003</v>
      </c>
      <c r="F57" s="28">
        <v>-9404</v>
      </c>
      <c r="G57" s="28">
        <v>-64086</v>
      </c>
      <c r="H57" s="28">
        <v>189691</v>
      </c>
      <c r="I57" s="43">
        <v>-144845</v>
      </c>
      <c r="M57" s="2"/>
    </row>
    <row r="58" spans="1:13" ht="24.95" customHeight="1" x14ac:dyDescent="0.25">
      <c r="A58" s="55" t="s">
        <v>31</v>
      </c>
      <c r="B58" s="55"/>
      <c r="C58" s="56"/>
      <c r="D58" s="56"/>
      <c r="E58" s="57">
        <f t="shared" ref="E58:F58" si="9">E13-E36</f>
        <v>329249</v>
      </c>
      <c r="F58" s="57">
        <f t="shared" si="9"/>
        <v>424595.99999999953</v>
      </c>
      <c r="G58" s="57">
        <f>G13-G36</f>
        <v>576517</v>
      </c>
      <c r="H58" s="57">
        <f>H13-H36</f>
        <v>326366</v>
      </c>
      <c r="I58" s="58">
        <f>I13-I36</f>
        <v>-78774</v>
      </c>
      <c r="M58" s="2"/>
    </row>
    <row r="59" spans="1:13" s="4" customFormat="1" ht="30" customHeight="1" x14ac:dyDescent="0.2">
      <c r="A59" s="4" t="s">
        <v>26</v>
      </c>
      <c r="E59" s="4">
        <f t="shared" ref="E59:F59" si="10">E11-E58</f>
        <v>0</v>
      </c>
      <c r="F59" s="4">
        <f t="shared" si="10"/>
        <v>4.6566128730773926E-10</v>
      </c>
      <c r="G59" s="4">
        <f>G11-G58</f>
        <v>0</v>
      </c>
      <c r="H59" s="4">
        <f>H11-H58</f>
        <v>0</v>
      </c>
      <c r="I59" s="59">
        <f>I11-I58</f>
        <v>0</v>
      </c>
      <c r="M59" s="3"/>
    </row>
    <row r="60" spans="1:13" ht="24.95" customHeight="1" x14ac:dyDescent="0.25"/>
    <row r="61" spans="1:13" ht="24.95" customHeight="1" x14ac:dyDescent="0.25"/>
    <row r="62" spans="1:13" ht="24.95" customHeight="1" x14ac:dyDescent="0.25"/>
    <row r="63" spans="1:13" ht="24.95" customHeight="1" x14ac:dyDescent="0.25">
      <c r="E63" s="27"/>
      <c r="F63" s="27"/>
      <c r="G63" s="27"/>
      <c r="H63" s="27"/>
      <c r="I63" s="27"/>
    </row>
    <row r="64" spans="1:13" ht="24.95" customHeight="1" x14ac:dyDescent="0.25">
      <c r="E64" s="27"/>
      <c r="F64" s="27"/>
      <c r="G64" s="27"/>
      <c r="H64" s="27"/>
      <c r="I64" s="27"/>
    </row>
    <row r="65" spans="5:9" ht="24.95" customHeight="1" x14ac:dyDescent="0.25">
      <c r="E65" s="27"/>
      <c r="F65" s="27"/>
      <c r="G65" s="27"/>
      <c r="H65" s="27"/>
      <c r="I65" s="27"/>
    </row>
    <row r="66" spans="5:9" ht="24.95" customHeight="1" x14ac:dyDescent="0.25">
      <c r="E66" s="27"/>
      <c r="F66" s="27"/>
      <c r="G66" s="27"/>
      <c r="H66" s="27"/>
      <c r="I66" s="27"/>
    </row>
    <row r="67" spans="5:9" ht="24.95" customHeight="1" x14ac:dyDescent="0.25"/>
    <row r="68" spans="5:9" ht="24.95" customHeight="1" x14ac:dyDescent="0.25"/>
    <row r="69" spans="5:9" ht="20.100000000000001" customHeight="1" x14ac:dyDescent="0.25"/>
    <row r="70" spans="5:9" ht="20.100000000000001" customHeight="1" x14ac:dyDescent="0.25"/>
    <row r="71" spans="5:9" ht="20.100000000000001" customHeight="1" x14ac:dyDescent="0.25"/>
    <row r="72" spans="5:9" ht="20.100000000000001" customHeight="1" x14ac:dyDescent="0.25"/>
    <row r="73" spans="5:9" ht="20.100000000000001" customHeight="1" x14ac:dyDescent="0.25"/>
    <row r="74" spans="5:9" ht="20.100000000000001" customHeight="1" x14ac:dyDescent="0.25"/>
    <row r="75" spans="5:9" ht="20.100000000000001" customHeight="1" x14ac:dyDescent="0.25"/>
    <row r="76" spans="5:9" ht="20.100000000000001" customHeight="1" x14ac:dyDescent="0.25"/>
    <row r="77" spans="5:9" ht="20.100000000000001" customHeight="1" x14ac:dyDescent="0.25"/>
    <row r="78" spans="5:9" ht="20.100000000000001" customHeight="1" x14ac:dyDescent="0.25"/>
    <row r="79" spans="5:9" ht="20.100000000000001" customHeight="1" x14ac:dyDescent="0.25"/>
    <row r="80" spans="5:9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  <row r="134" ht="20.100000000000001" customHeight="1" x14ac:dyDescent="0.25"/>
    <row r="135" ht="20.100000000000001" customHeight="1" x14ac:dyDescent="0.25"/>
    <row r="136" ht="20.100000000000001" customHeight="1" x14ac:dyDescent="0.25"/>
    <row r="137" ht="20.100000000000001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0.100000000000001" customHeight="1" x14ac:dyDescent="0.25"/>
    <row r="147" ht="20.100000000000001" customHeight="1" x14ac:dyDescent="0.25"/>
    <row r="148" ht="20.100000000000001" customHeight="1" x14ac:dyDescent="0.25"/>
    <row r="149" ht="20.100000000000001" customHeight="1" x14ac:dyDescent="0.25"/>
    <row r="150" ht="20.100000000000001" customHeight="1" x14ac:dyDescent="0.25"/>
    <row r="151" ht="20.100000000000001" customHeight="1" x14ac:dyDescent="0.25"/>
    <row r="152" ht="20.100000000000001" customHeight="1" x14ac:dyDescent="0.25"/>
    <row r="153" ht="20.100000000000001" customHeight="1" x14ac:dyDescent="0.25"/>
    <row r="154" ht="20.100000000000001" customHeight="1" x14ac:dyDescent="0.25"/>
    <row r="155" ht="20.100000000000001" customHeight="1" x14ac:dyDescent="0.25"/>
    <row r="156" ht="20.100000000000001" customHeight="1" x14ac:dyDescent="0.25"/>
    <row r="157" ht="20.100000000000001" customHeight="1" x14ac:dyDescent="0.25"/>
    <row r="158" ht="20.100000000000001" customHeight="1" x14ac:dyDescent="0.25"/>
    <row r="159" ht="20.100000000000001" customHeight="1" x14ac:dyDescent="0.25"/>
    <row r="160" ht="20.100000000000001" customHeight="1" x14ac:dyDescent="0.25"/>
    <row r="161" ht="20.100000000000001" customHeight="1" x14ac:dyDescent="0.25"/>
    <row r="162" ht="20.100000000000001" customHeight="1" x14ac:dyDescent="0.25"/>
    <row r="163" ht="20.100000000000001" customHeight="1" x14ac:dyDescent="0.25"/>
  </sheetData>
  <mergeCells count="3">
    <mergeCell ref="A5:D5"/>
    <mergeCell ref="A1:I1"/>
    <mergeCell ref="A3:I3"/>
  </mergeCells>
  <phoneticPr fontId="2" type="noConversion"/>
  <printOptions horizontalCentered="1"/>
  <pageMargins left="0.47244094488188981" right="0.51181102362204722" top="0.55118110236220474" bottom="0.39370078740157483" header="0" footer="0"/>
  <pageSetup paperSize="9" scale="48" orientation="portrait" r:id="rId1"/>
  <headerFooter alignWithMargins="0">
    <oddHeader xml:space="preserve">&amp;R&amp;"Browallia News,Regular"&amp;30 &amp;"Browallia New,Regular" </oddHeader>
  </headerFooter>
  <ignoredErrors>
    <ignoredError sqref="E28:I28 E51:I5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Ratikan Prakamthong</cp:lastModifiedBy>
  <cp:lastPrinted>2020-03-04T03:43:18Z</cp:lastPrinted>
  <dcterms:created xsi:type="dcterms:W3CDTF">2009-03-21T09:59:35Z</dcterms:created>
  <dcterms:modified xsi:type="dcterms:W3CDTF">2020-03-26T01:50:41Z</dcterms:modified>
</cp:coreProperties>
</file>