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15" yWindow="-315" windowWidth="9795" windowHeight="74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Sheet1!$A$1:$I$58</definedName>
  </definedNames>
  <calcPr calcId="144525"/>
</workbook>
</file>

<file path=xl/calcChain.xml><?xml version="1.0" encoding="utf-8"?>
<calcChain xmlns="http://schemas.openxmlformats.org/spreadsheetml/2006/main">
  <c r="I37" i="1" l="1"/>
  <c r="I11" i="1"/>
  <c r="I23" i="1"/>
  <c r="I20" i="1"/>
  <c r="I50" i="1"/>
  <c r="I45" i="1"/>
  <c r="I42" i="1"/>
  <c r="I28" i="1"/>
  <c r="I15" i="1"/>
  <c r="I19" i="1" l="1"/>
  <c r="I13" i="1" s="1"/>
  <c r="I41" i="1"/>
  <c r="I35" i="1" s="1"/>
  <c r="H15" i="1" l="1"/>
  <c r="H20" i="1"/>
  <c r="I57" i="1"/>
  <c r="I58" i="1" l="1"/>
  <c r="H50" i="1"/>
  <c r="H45" i="1"/>
  <c r="H42" i="1"/>
  <c r="H37" i="1"/>
  <c r="H28" i="1"/>
  <c r="H41" i="1" l="1"/>
  <c r="G42" i="1"/>
  <c r="G37" i="1"/>
  <c r="G20" i="1"/>
  <c r="H23" i="1"/>
  <c r="F37" i="1"/>
  <c r="F23" i="1"/>
  <c r="F20" i="1"/>
  <c r="E50" i="1"/>
  <c r="E45" i="1"/>
  <c r="E42" i="1"/>
  <c r="E28" i="1"/>
  <c r="E23" i="1"/>
  <c r="E20" i="1"/>
  <c r="E19" i="1" l="1"/>
  <c r="H35" i="1"/>
  <c r="F19" i="1"/>
  <c r="H19" i="1"/>
  <c r="E15" i="1"/>
  <c r="E37" i="1"/>
  <c r="F15" i="1"/>
  <c r="F28" i="1"/>
  <c r="F45" i="1"/>
  <c r="G15" i="1"/>
  <c r="G28" i="1"/>
  <c r="G45" i="1"/>
  <c r="F42" i="1"/>
  <c r="E41" i="1"/>
  <c r="G50" i="1"/>
  <c r="G23" i="1"/>
  <c r="G19" i="1" l="1"/>
  <c r="G41" i="1"/>
  <c r="E35" i="1"/>
  <c r="F41" i="1"/>
  <c r="E13" i="1"/>
  <c r="H13" i="1"/>
  <c r="F13" i="1"/>
  <c r="G13" i="1" l="1"/>
  <c r="G35" i="1"/>
  <c r="H11" i="1"/>
  <c r="G57" i="1" l="1"/>
  <c r="H57" i="1"/>
  <c r="H58" i="1" l="1"/>
  <c r="G11" i="1" l="1"/>
  <c r="E11" i="1"/>
  <c r="E57" i="1" l="1"/>
  <c r="E58" i="1" l="1"/>
  <c r="F11" i="1" l="1"/>
  <c r="F50" i="1"/>
  <c r="F35" i="1" l="1"/>
  <c r="F57" i="1" l="1"/>
  <c r="F58" i="1" l="1"/>
</calcChain>
</file>

<file path=xl/sharedStrings.xml><?xml version="1.0" encoding="utf-8"?>
<sst xmlns="http://schemas.openxmlformats.org/spreadsheetml/2006/main" count="67" uniqueCount="37">
  <si>
    <t>(MILLIONS OF BAHT)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</si>
  <si>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</si>
  <si>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</si>
  <si>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</si>
  <si>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</si>
  <si>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</si>
  <si>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</si>
  <si>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</si>
  <si>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</si>
  <si>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</si>
  <si>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</si>
  <si>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</si>
  <si>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</si>
  <si>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</si>
  <si>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</si>
  <si>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</si>
  <si>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</si>
  <si>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</si>
  <si>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</si>
  <si>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</si>
  <si>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</si>
  <si>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</si>
  <si>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</si>
  <si>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</si>
  <si>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</si>
  <si>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</si>
  <si>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</si>
  <si>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2.7  OTHER DEPOSITORY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</si>
  <si>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</si>
  <si>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</si>
  <si>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</si>
  <si>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</si>
  <si>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</si>
  <si>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</si>
  <si>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</si>
  <si>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</si>
  <si>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-80-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</si>
</sst>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_ ;[Red]\-#,##0\ "/>
    <numFmt numFmtId="165" formatCode="#,##0;\(#,##0\)"/>
  </numFmts>
  <fonts count="1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b/>
      <sz val="13"/>
      <color indexed="9"/>
      <name val="Tahoma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28"/>
      <name val="TH SarabunPSK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3" fontId="3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0" fillId="0" borderId="0" xfId="0" applyAlignment="1"/>
    <xf numFmtId="3" fontId="3" fillId="2" borderId="0" xfId="0" applyNumberFormat="1" applyFont="1" applyFill="1" applyBorder="1" applyAlignment="1">
      <alignment vertical="center"/>
    </xf>
    <xf numFmtId="3" fontId="3" fillId="2" borderId="1" xfId="0" quotePrefix="1" applyNumberFormat="1" applyFont="1" applyFill="1" applyBorder="1" applyAlignment="1">
      <alignment horizontal="left" vertical="center"/>
    </xf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7" fontId="3" fillId="2" borderId="0" xfId="1" applyNumberFormat="1" applyFont="1" applyFill="1" applyBorder="1" applyAlignment="1">
      <alignment vertical="center"/>
    </xf>
    <xf numFmtId="37" fontId="3" fillId="0" borderId="0" xfId="1" applyNumberFormat="1" applyFont="1" applyBorder="1" applyAlignment="1">
      <alignment vertical="center"/>
    </xf>
    <xf numFmtId="37" fontId="2" fillId="0" borderId="0" xfId="1" applyNumberFormat="1" applyFont="1" applyBorder="1" applyAlignment="1">
      <alignment vertical="center"/>
    </xf>
    <xf numFmtId="37" fontId="3" fillId="2" borderId="1" xfId="1" applyNumberFormat="1" applyFont="1" applyFill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" fontId="2" fillId="0" borderId="0" xfId="0" quotePrefix="1" applyNumberFormat="1" applyFont="1" applyAlignment="1">
      <alignment horizontal="center" vertical="top"/>
    </xf>
    <xf numFmtId="37" fontId="3" fillId="2" borderId="1" xfId="0" applyNumberFormat="1" applyFont="1" applyFill="1" applyBorder="1" applyAlignment="1">
      <alignment vertical="center"/>
    </xf>
    <xf numFmtId="0" fontId="3" fillId="3" borderId="2" xfId="0" applyNumberFormat="1" applyFont="1" applyFill="1" applyBorder="1" applyAlignment="1">
      <alignment horizontal="right" vertical="center"/>
    </xf>
    <xf numFmtId="37" fontId="0" fillId="0" borderId="0" xfId="0" applyNumberFormat="1"/>
    <xf numFmtId="37" fontId="7" fillId="0" borderId="0" xfId="1" applyNumberFormat="1" applyFont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7" fontId="2" fillId="0" borderId="0" xfId="1" applyNumberFormat="1" applyFont="1" applyFill="1" applyBorder="1" applyAlignment="1">
      <alignment horizontal="right" vertical="center"/>
    </xf>
    <xf numFmtId="37" fontId="2" fillId="0" borderId="0" xfId="1" applyNumberFormat="1" applyFont="1" applyBorder="1" applyAlignment="1">
      <alignment horizontal="right" vertical="center"/>
    </xf>
    <xf numFmtId="37" fontId="3" fillId="0" borderId="0" xfId="1" applyNumberFormat="1" applyFont="1" applyBorder="1" applyAlignment="1">
      <alignment horizontal="right" vertical="center"/>
    </xf>
    <xf numFmtId="0" fontId="10" fillId="0" borderId="0" xfId="0" applyFont="1"/>
    <xf numFmtId="0" fontId="0" fillId="0" borderId="0" xfId="0" applyAlignment="1">
      <alignment vertical="center"/>
    </xf>
    <xf numFmtId="164" fontId="2" fillId="0" borderId="0" xfId="0" applyNumberFormat="1" applyFont="1" applyAlignment="1">
      <alignment horizontal="right" vertical="center"/>
    </xf>
    <xf numFmtId="3" fontId="3" fillId="2" borderId="0" xfId="0" applyNumberFormat="1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3" borderId="2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5" fontId="9" fillId="0" borderId="0" xfId="0" quotePrefix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tabSelected="1" zoomScale="60" zoomScaleNormal="60" workbookViewId="0">
      <pane xSplit="4" ySplit="5" topLeftCell="E6" activePane="bottomRight" state="frozen"/>
      <selection pane="topRight" activeCell="L1" sqref="L1"/>
      <selection pane="bottomLeft" activeCell="A6" sqref="A6"/>
      <selection pane="bottomRight" activeCell="F50" sqref="F50"/>
    </sheetView>
  </sheetViews>
  <sheetFormatPr defaultRowHeight="12.75"/>
  <cols>
    <col min="1" max="3" width="4.7109375" customWidth="1"/>
    <col min="4" max="4" width="55.7109375" customWidth="1"/>
    <col min="5" max="9" width="20.7109375" customWidth="1"/>
  </cols>
  <sheetData>
    <row r="1" spans="1:9" ht="24.95" customHeight="1">
      <c r="A1" s="37" t="s">
        <v>36</v>
      </c>
      <c r="B1" s="37"/>
      <c r="C1" s="37"/>
      <c r="D1" s="37"/>
      <c r="E1" s="37"/>
      <c r="F1" s="37"/>
      <c r="G1" s="37"/>
      <c r="H1" s="37"/>
      <c r="I1" s="37"/>
    </row>
    <row r="2" spans="1:9" ht="24.95" customHeight="1">
      <c r="A2" s="21"/>
      <c r="B2" s="21"/>
      <c r="C2" s="21"/>
      <c r="D2" s="21"/>
      <c r="E2" s="21"/>
      <c r="F2" s="21"/>
      <c r="G2" s="21"/>
      <c r="H2" s="21"/>
      <c r="I2" s="21"/>
    </row>
    <row r="3" spans="1:9" ht="24.95" customHeight="1">
      <c r="A3" s="36" t="s">
        <v>27</v>
      </c>
      <c r="B3" s="36"/>
      <c r="C3" s="36"/>
      <c r="D3" s="36"/>
      <c r="E3" s="36"/>
      <c r="F3" s="36"/>
      <c r="G3" s="36"/>
      <c r="H3" s="36"/>
      <c r="I3" s="36"/>
    </row>
    <row r="4" spans="1:9" ht="24.95" customHeight="1">
      <c r="A4" s="2"/>
      <c r="B4" s="2"/>
      <c r="C4" s="2"/>
      <c r="D4" s="2"/>
      <c r="E4" s="32"/>
      <c r="F4" s="32"/>
      <c r="G4" s="32"/>
      <c r="H4" s="32"/>
      <c r="I4" s="32" t="s">
        <v>0</v>
      </c>
    </row>
    <row r="5" spans="1:9" ht="30" customHeight="1">
      <c r="A5" s="35"/>
      <c r="B5" s="35"/>
      <c r="C5" s="35"/>
      <c r="D5" s="35"/>
      <c r="E5" s="23">
        <v>2011</v>
      </c>
      <c r="F5" s="23">
        <v>2012</v>
      </c>
      <c r="G5" s="23">
        <v>2013</v>
      </c>
      <c r="H5" s="23">
        <v>2014</v>
      </c>
      <c r="I5" s="23">
        <v>2015</v>
      </c>
    </row>
    <row r="6" spans="1:9" ht="24.95" customHeight="1">
      <c r="A6" s="3" t="s">
        <v>6</v>
      </c>
      <c r="B6" s="31"/>
      <c r="C6" s="1"/>
      <c r="D6" s="1"/>
      <c r="E6" s="14"/>
      <c r="F6" s="14"/>
      <c r="G6" s="14"/>
      <c r="H6" s="14"/>
      <c r="I6" s="14"/>
    </row>
    <row r="7" spans="1:9" ht="24.95" customHeight="1">
      <c r="A7" s="2" t="s">
        <v>1</v>
      </c>
      <c r="B7" s="2"/>
      <c r="C7" s="2"/>
      <c r="D7" s="2"/>
      <c r="E7" s="15">
        <v>184587</v>
      </c>
      <c r="F7" s="15">
        <v>218057</v>
      </c>
      <c r="G7" s="15">
        <v>263205</v>
      </c>
      <c r="H7" s="15">
        <v>248922</v>
      </c>
      <c r="I7" s="15">
        <v>177259</v>
      </c>
    </row>
    <row r="8" spans="1:9" ht="24.95" customHeight="1">
      <c r="A8" s="2" t="s">
        <v>2</v>
      </c>
      <c r="B8" s="2"/>
      <c r="C8" s="2"/>
      <c r="D8" s="2"/>
      <c r="E8" s="15">
        <v>8232</v>
      </c>
      <c r="F8" s="15">
        <v>7668</v>
      </c>
      <c r="G8" s="15">
        <v>11527</v>
      </c>
      <c r="H8" s="15">
        <v>13244</v>
      </c>
      <c r="I8" s="15">
        <v>-5822</v>
      </c>
    </row>
    <row r="9" spans="1:9" ht="24.95" customHeight="1">
      <c r="A9" s="2" t="s">
        <v>3</v>
      </c>
      <c r="B9" s="2"/>
      <c r="C9" s="2"/>
      <c r="D9" s="2"/>
      <c r="E9" s="15">
        <v>5573</v>
      </c>
      <c r="F9" s="15">
        <v>3391</v>
      </c>
      <c r="G9" s="15">
        <v>2114</v>
      </c>
      <c r="H9" s="15">
        <v>806</v>
      </c>
      <c r="I9" s="15">
        <v>14817</v>
      </c>
    </row>
    <row r="10" spans="1:9" ht="24.95" customHeight="1">
      <c r="A10" s="2" t="s">
        <v>4</v>
      </c>
      <c r="B10" s="2"/>
      <c r="C10" s="2"/>
      <c r="D10" s="2"/>
      <c r="E10" s="15">
        <v>-19722</v>
      </c>
      <c r="F10" s="15">
        <v>-17784</v>
      </c>
      <c r="G10" s="15">
        <v>-11789</v>
      </c>
      <c r="H10" s="15">
        <v>36697</v>
      </c>
      <c r="I10" s="15">
        <v>-37653</v>
      </c>
    </row>
    <row r="11" spans="1:9" ht="24.95" customHeight="1">
      <c r="A11" s="10" t="s">
        <v>5</v>
      </c>
      <c r="B11" s="10"/>
      <c r="C11" s="10"/>
      <c r="D11" s="10"/>
      <c r="E11" s="22">
        <f t="shared" ref="E11:F11" si="0">E7-E8-E9-E10</f>
        <v>190504</v>
      </c>
      <c r="F11" s="22">
        <f t="shared" si="0"/>
        <v>224782</v>
      </c>
      <c r="G11" s="22">
        <f t="shared" ref="G11:H11" si="1">G7-G8-G9-G10</f>
        <v>261353</v>
      </c>
      <c r="H11" s="22">
        <f t="shared" si="1"/>
        <v>198175</v>
      </c>
      <c r="I11" s="22">
        <f>I7-I8-I9-I10</f>
        <v>205917</v>
      </c>
    </row>
    <row r="12" spans="1:9" s="11" customFormat="1" ht="30" customHeight="1">
      <c r="A12" s="3" t="s">
        <v>7</v>
      </c>
      <c r="B12" s="31"/>
      <c r="C12" s="1"/>
      <c r="D12" s="1"/>
      <c r="E12" s="14"/>
      <c r="F12" s="14"/>
      <c r="G12" s="14"/>
      <c r="H12" s="14"/>
      <c r="I12" s="14"/>
    </row>
    <row r="13" spans="1:9" ht="24.95" customHeight="1">
      <c r="A13" s="33" t="s">
        <v>31</v>
      </c>
      <c r="B13" s="12"/>
      <c r="C13" s="12"/>
      <c r="D13" s="12"/>
      <c r="E13" s="16">
        <f t="shared" ref="E13:G13" si="2">+E14+E15+E19+E28+E32+E33+E34</f>
        <v>1690220</v>
      </c>
      <c r="F13" s="16">
        <f t="shared" si="2"/>
        <v>2305697</v>
      </c>
      <c r="G13" s="16">
        <f t="shared" si="2"/>
        <v>1783581</v>
      </c>
      <c r="H13" s="16">
        <f>+H14+H15+H19+H28+H32+H33+H34</f>
        <v>840609</v>
      </c>
      <c r="I13" s="16">
        <f t="shared" ref="I13" si="3">+I14+I15+I19+I28+I32+I33+I34</f>
        <v>957764</v>
      </c>
    </row>
    <row r="14" spans="1:9" ht="24.95" customHeight="1">
      <c r="A14" s="34"/>
      <c r="B14" s="1" t="s">
        <v>29</v>
      </c>
      <c r="C14" s="1"/>
      <c r="D14" s="1"/>
      <c r="E14" s="20">
        <v>0</v>
      </c>
      <c r="F14" s="20">
        <v>0</v>
      </c>
      <c r="G14" s="20">
        <v>0</v>
      </c>
      <c r="H14" s="20">
        <v>0</v>
      </c>
      <c r="I14" s="20">
        <v>0</v>
      </c>
    </row>
    <row r="15" spans="1:9" ht="24.95" customHeight="1">
      <c r="A15" s="34"/>
      <c r="B15" s="1" t="s">
        <v>8</v>
      </c>
      <c r="C15" s="1"/>
      <c r="D15" s="1"/>
      <c r="E15" s="17">
        <f t="shared" ref="E15:G15" si="4">SUM(E16:E18)</f>
        <v>67968</v>
      </c>
      <c r="F15" s="17">
        <f t="shared" si="4"/>
        <v>-58619</v>
      </c>
      <c r="G15" s="17">
        <f t="shared" si="4"/>
        <v>153705</v>
      </c>
      <c r="H15" s="17">
        <f>SUM(H16:H18)</f>
        <v>75936</v>
      </c>
      <c r="I15" s="17">
        <f>SUM(I16:I18)</f>
        <v>83112</v>
      </c>
    </row>
    <row r="16" spans="1:9" ht="23.25" customHeight="1">
      <c r="A16" s="34"/>
      <c r="B16" s="34"/>
      <c r="C16" s="4" t="s">
        <v>9</v>
      </c>
      <c r="D16" s="1"/>
      <c r="E16" s="18">
        <v>40001</v>
      </c>
      <c r="F16" s="18">
        <v>6011</v>
      </c>
      <c r="G16" s="18">
        <v>29320</v>
      </c>
      <c r="H16" s="18">
        <v>66587</v>
      </c>
      <c r="I16" s="18">
        <v>-11520</v>
      </c>
    </row>
    <row r="17" spans="1:10" ht="24.95" customHeight="1">
      <c r="A17" s="34"/>
      <c r="B17" s="34"/>
      <c r="C17" s="6" t="s">
        <v>10</v>
      </c>
      <c r="D17" s="1"/>
      <c r="E17" s="18">
        <v>89165</v>
      </c>
      <c r="F17" s="18">
        <v>19080</v>
      </c>
      <c r="G17" s="18">
        <v>122470</v>
      </c>
      <c r="H17" s="18">
        <v>10515</v>
      </c>
      <c r="I17" s="18">
        <v>69408</v>
      </c>
    </row>
    <row r="18" spans="1:10" ht="24.95" customHeight="1">
      <c r="A18" s="34"/>
      <c r="B18" s="34"/>
      <c r="C18" s="6" t="s">
        <v>11</v>
      </c>
      <c r="D18" s="1"/>
      <c r="E18" s="18">
        <v>-61198</v>
      </c>
      <c r="F18" s="18">
        <v>-83710</v>
      </c>
      <c r="G18" s="18">
        <v>1915</v>
      </c>
      <c r="H18" s="18">
        <v>-1166</v>
      </c>
      <c r="I18" s="18">
        <v>25224</v>
      </c>
    </row>
    <row r="19" spans="1:10" ht="24.95" customHeight="1">
      <c r="A19" s="34"/>
      <c r="B19" s="3" t="s">
        <v>12</v>
      </c>
      <c r="C19" s="3"/>
      <c r="D19" s="1"/>
      <c r="E19" s="17">
        <f t="shared" ref="E19:G19" si="5">+E20+E23</f>
        <v>525074</v>
      </c>
      <c r="F19" s="17">
        <f t="shared" si="5"/>
        <v>575532</v>
      </c>
      <c r="G19" s="17">
        <f t="shared" si="5"/>
        <v>57885</v>
      </c>
      <c r="H19" s="17">
        <f>+H20+H23</f>
        <v>-66253</v>
      </c>
      <c r="I19" s="17">
        <f t="shared" ref="I19" si="6">+I20+I23</f>
        <v>69878</v>
      </c>
    </row>
    <row r="20" spans="1:10" ht="24.95" customHeight="1">
      <c r="A20" s="34"/>
      <c r="B20" s="34"/>
      <c r="C20" s="6" t="s">
        <v>13</v>
      </c>
      <c r="D20" s="1"/>
      <c r="E20" s="18">
        <f t="shared" ref="E20:G20" si="7">SUM(E21:E22)</f>
        <v>24367</v>
      </c>
      <c r="F20" s="18">
        <f t="shared" si="7"/>
        <v>62158</v>
      </c>
      <c r="G20" s="18">
        <f t="shared" si="7"/>
        <v>45216</v>
      </c>
      <c r="H20" s="18">
        <f>SUM(H21:H22)</f>
        <v>19385</v>
      </c>
      <c r="I20" s="18">
        <f t="shared" ref="I20" si="8">SUM(I21:I22)</f>
        <v>30389</v>
      </c>
    </row>
    <row r="21" spans="1:10" ht="24.95" customHeight="1">
      <c r="A21" s="34"/>
      <c r="B21" s="34"/>
      <c r="C21" s="34"/>
      <c r="D21" s="5" t="s">
        <v>14</v>
      </c>
      <c r="E21" s="18">
        <v>24367</v>
      </c>
      <c r="F21" s="18">
        <v>62158</v>
      </c>
      <c r="G21" s="18">
        <v>32936</v>
      </c>
      <c r="H21" s="18">
        <v>27492</v>
      </c>
      <c r="I21" s="18">
        <v>-29577</v>
      </c>
      <c r="J21" s="24"/>
    </row>
    <row r="22" spans="1:10" ht="24.95" customHeight="1">
      <c r="A22" s="34"/>
      <c r="B22" s="34"/>
      <c r="C22" s="34"/>
      <c r="D22" s="5" t="s">
        <v>15</v>
      </c>
      <c r="E22" s="26">
        <v>0</v>
      </c>
      <c r="F22" s="26">
        <v>0</v>
      </c>
      <c r="G22" s="18">
        <v>12280</v>
      </c>
      <c r="H22" s="18">
        <v>-8107</v>
      </c>
      <c r="I22" s="18">
        <v>59966</v>
      </c>
    </row>
    <row r="23" spans="1:10" ht="24.95" customHeight="1">
      <c r="A23" s="34"/>
      <c r="B23" s="34"/>
      <c r="C23" s="6" t="s">
        <v>30</v>
      </c>
      <c r="D23" s="1"/>
      <c r="E23" s="18">
        <f t="shared" ref="E23:I23" si="9">SUM(E24:E27)</f>
        <v>500707</v>
      </c>
      <c r="F23" s="18">
        <f t="shared" si="9"/>
        <v>513374</v>
      </c>
      <c r="G23" s="18">
        <f t="shared" si="9"/>
        <v>12669</v>
      </c>
      <c r="H23" s="18">
        <f t="shared" si="9"/>
        <v>-85638</v>
      </c>
      <c r="I23" s="18">
        <f t="shared" si="9"/>
        <v>39489</v>
      </c>
    </row>
    <row r="24" spans="1:10" ht="24.95" customHeight="1">
      <c r="A24" s="34"/>
      <c r="B24" s="34"/>
      <c r="C24" s="34"/>
      <c r="D24" s="5" t="s">
        <v>16</v>
      </c>
      <c r="E24" s="18">
        <v>-50135</v>
      </c>
      <c r="F24" s="18">
        <v>70668</v>
      </c>
      <c r="G24" s="18">
        <v>82241</v>
      </c>
      <c r="H24" s="18">
        <v>-109628</v>
      </c>
      <c r="I24" s="18">
        <v>239280</v>
      </c>
    </row>
    <row r="25" spans="1:10" ht="24.95" customHeight="1">
      <c r="A25" s="34"/>
      <c r="B25" s="34"/>
      <c r="C25" s="34"/>
      <c r="D25" s="5" t="s">
        <v>17</v>
      </c>
      <c r="E25" s="18">
        <v>147287</v>
      </c>
      <c r="F25" s="18">
        <v>139514</v>
      </c>
      <c r="G25" s="18">
        <v>-95339</v>
      </c>
      <c r="H25" s="18">
        <v>69155</v>
      </c>
      <c r="I25" s="18">
        <v>-78956</v>
      </c>
    </row>
    <row r="26" spans="1:10" ht="24.95" customHeight="1">
      <c r="A26" s="34"/>
      <c r="B26" s="34"/>
      <c r="C26" s="34"/>
      <c r="D26" s="5" t="s">
        <v>18</v>
      </c>
      <c r="E26" s="18">
        <v>9123</v>
      </c>
      <c r="F26" s="28" t="s">
        <v>35</v>
      </c>
      <c r="G26" s="28" t="s">
        <v>35</v>
      </c>
      <c r="H26" s="28" t="s">
        <v>35</v>
      </c>
      <c r="I26" s="28" t="s">
        <v>35</v>
      </c>
    </row>
    <row r="27" spans="1:10" ht="24.95" customHeight="1">
      <c r="A27" s="7"/>
      <c r="B27" s="7"/>
      <c r="C27" s="34"/>
      <c r="D27" s="5" t="s">
        <v>19</v>
      </c>
      <c r="E27" s="18">
        <v>394432</v>
      </c>
      <c r="F27" s="18">
        <v>303192</v>
      </c>
      <c r="G27" s="18">
        <v>25767</v>
      </c>
      <c r="H27" s="18">
        <v>-45165</v>
      </c>
      <c r="I27" s="18">
        <v>-120835</v>
      </c>
    </row>
    <row r="28" spans="1:10" ht="24.95" customHeight="1">
      <c r="A28" s="34"/>
      <c r="B28" s="3" t="s">
        <v>20</v>
      </c>
      <c r="C28" s="3"/>
      <c r="D28" s="1"/>
      <c r="E28" s="17">
        <f t="shared" ref="E28:I28" si="10">SUM(E29:E31)</f>
        <v>1362580</v>
      </c>
      <c r="F28" s="17">
        <f t="shared" si="10"/>
        <v>1882244</v>
      </c>
      <c r="G28" s="17">
        <f t="shared" si="10"/>
        <v>1480578</v>
      </c>
      <c r="H28" s="17">
        <f t="shared" si="10"/>
        <v>1108523</v>
      </c>
      <c r="I28" s="17">
        <f t="shared" si="10"/>
        <v>944484</v>
      </c>
    </row>
    <row r="29" spans="1:10" ht="24.95" customHeight="1">
      <c r="A29" s="34"/>
      <c r="B29" s="34"/>
      <c r="C29" s="5" t="s">
        <v>21</v>
      </c>
      <c r="D29" s="1"/>
      <c r="E29" s="18">
        <v>149616</v>
      </c>
      <c r="F29" s="18">
        <v>230989</v>
      </c>
      <c r="G29" s="18">
        <v>246759</v>
      </c>
      <c r="H29" s="18">
        <v>273275</v>
      </c>
      <c r="I29" s="18">
        <v>395930</v>
      </c>
    </row>
    <row r="30" spans="1:10" ht="24.95" customHeight="1">
      <c r="A30" s="34"/>
      <c r="B30" s="34"/>
      <c r="C30" s="5" t="s">
        <v>22</v>
      </c>
      <c r="D30" s="1"/>
      <c r="E30" s="18">
        <v>253283</v>
      </c>
      <c r="F30" s="18">
        <v>149035</v>
      </c>
      <c r="G30" s="18">
        <v>368299</v>
      </c>
      <c r="H30" s="18">
        <v>118284</v>
      </c>
      <c r="I30" s="18">
        <v>105142</v>
      </c>
    </row>
    <row r="31" spans="1:10" ht="24.95" customHeight="1">
      <c r="A31" s="6"/>
      <c r="B31" s="6"/>
      <c r="C31" s="5" t="s">
        <v>23</v>
      </c>
      <c r="D31" s="1"/>
      <c r="E31" s="18">
        <v>959681</v>
      </c>
      <c r="F31" s="18">
        <v>1502220</v>
      </c>
      <c r="G31" s="18">
        <v>865520</v>
      </c>
      <c r="H31" s="18">
        <v>716964</v>
      </c>
      <c r="I31" s="18">
        <v>443412</v>
      </c>
    </row>
    <row r="32" spans="1:10" ht="24.95" customHeight="1">
      <c r="A32" s="34"/>
      <c r="B32" s="3" t="s">
        <v>33</v>
      </c>
      <c r="C32" s="3"/>
      <c r="D32" s="1"/>
      <c r="E32" s="17">
        <v>42223</v>
      </c>
      <c r="F32" s="17">
        <v>29429</v>
      </c>
      <c r="G32" s="17">
        <v>-45057</v>
      </c>
      <c r="H32" s="17">
        <v>57417</v>
      </c>
      <c r="I32" s="17">
        <v>16514</v>
      </c>
    </row>
    <row r="33" spans="1:9" ht="24.95" customHeight="1">
      <c r="A33" s="34"/>
      <c r="B33" s="8" t="s">
        <v>24</v>
      </c>
      <c r="C33" s="3"/>
      <c r="D33" s="1"/>
      <c r="E33" s="25">
        <v>0</v>
      </c>
      <c r="F33" s="25">
        <v>0</v>
      </c>
      <c r="G33" s="25">
        <v>0</v>
      </c>
      <c r="H33" s="25">
        <v>0</v>
      </c>
      <c r="I33" s="25"/>
    </row>
    <row r="34" spans="1:9" ht="24.95" customHeight="1">
      <c r="A34" s="34"/>
      <c r="B34" s="9" t="s">
        <v>25</v>
      </c>
      <c r="C34" s="3"/>
      <c r="D34" s="1"/>
      <c r="E34" s="17">
        <v>-307625</v>
      </c>
      <c r="F34" s="17">
        <v>-122889</v>
      </c>
      <c r="G34" s="17">
        <v>136470</v>
      </c>
      <c r="H34" s="17">
        <v>-335014</v>
      </c>
      <c r="I34" s="17">
        <v>-156224</v>
      </c>
    </row>
    <row r="35" spans="1:9" s="11" customFormat="1" ht="30" customHeight="1">
      <c r="A35" s="12" t="s">
        <v>32</v>
      </c>
      <c r="B35" s="12"/>
      <c r="C35" s="12"/>
      <c r="D35" s="12"/>
      <c r="E35" s="16">
        <f t="shared" ref="E35:F35" si="11">+E36+E37+E41+E50+E54+E55+E56</f>
        <v>1499716</v>
      </c>
      <c r="F35" s="16">
        <f t="shared" si="11"/>
        <v>2080915</v>
      </c>
      <c r="G35" s="16">
        <f>+G36+G37+G41+G50+G54+G56</f>
        <v>1522228</v>
      </c>
      <c r="H35" s="16">
        <f>+H36+H37+H41+H50+H54+H56</f>
        <v>642434</v>
      </c>
      <c r="I35" s="16">
        <f t="shared" ref="I35" si="12">+I36+I37+I41+I50+I54+I56</f>
        <v>751847</v>
      </c>
    </row>
    <row r="36" spans="1:9" ht="24.95" customHeight="1">
      <c r="A36" s="34"/>
      <c r="B36" s="1" t="s">
        <v>29</v>
      </c>
      <c r="C36" s="1"/>
      <c r="D36" s="1"/>
      <c r="E36" s="20">
        <v>0</v>
      </c>
      <c r="F36" s="20">
        <v>0</v>
      </c>
      <c r="G36" s="20">
        <v>0</v>
      </c>
      <c r="H36" s="20">
        <v>0</v>
      </c>
      <c r="I36" s="20">
        <v>0</v>
      </c>
    </row>
    <row r="37" spans="1:9" ht="24.95" customHeight="1">
      <c r="A37" s="34"/>
      <c r="B37" s="1" t="s">
        <v>8</v>
      </c>
      <c r="C37" s="1"/>
      <c r="D37" s="1"/>
      <c r="E37" s="17">
        <f t="shared" ref="E37:I37" si="13">SUM(E38:E40)</f>
        <v>1074726</v>
      </c>
      <c r="F37" s="17">
        <f t="shared" si="13"/>
        <v>2664432</v>
      </c>
      <c r="G37" s="17">
        <f t="shared" si="13"/>
        <v>1329311</v>
      </c>
      <c r="H37" s="17">
        <f t="shared" si="13"/>
        <v>737717</v>
      </c>
      <c r="I37" s="17">
        <f t="shared" si="13"/>
        <v>826782</v>
      </c>
    </row>
    <row r="38" spans="1:9" ht="24.95" customHeight="1">
      <c r="A38" s="34"/>
      <c r="B38" s="34"/>
      <c r="C38" s="4" t="s">
        <v>9</v>
      </c>
      <c r="D38" s="1"/>
      <c r="E38" s="25">
        <v>0</v>
      </c>
      <c r="F38" s="25">
        <v>0</v>
      </c>
      <c r="G38" s="26">
        <v>0</v>
      </c>
      <c r="H38" s="26">
        <v>0</v>
      </c>
      <c r="I38" s="26"/>
    </row>
    <row r="39" spans="1:9" ht="24.95" customHeight="1">
      <c r="A39" s="34"/>
      <c r="B39" s="34"/>
      <c r="C39" s="6" t="s">
        <v>10</v>
      </c>
      <c r="D39" s="1"/>
      <c r="E39" s="18">
        <v>2360</v>
      </c>
      <c r="F39" s="18">
        <v>94203</v>
      </c>
      <c r="G39" s="18">
        <v>-1728</v>
      </c>
      <c r="H39" s="18">
        <v>30739</v>
      </c>
      <c r="I39" s="18">
        <v>62702</v>
      </c>
    </row>
    <row r="40" spans="1:9" ht="24.95" customHeight="1">
      <c r="A40" s="34"/>
      <c r="B40" s="34"/>
      <c r="C40" s="6" t="s">
        <v>11</v>
      </c>
      <c r="D40" s="1"/>
      <c r="E40" s="18">
        <v>1072366</v>
      </c>
      <c r="F40" s="18">
        <v>2570229</v>
      </c>
      <c r="G40" s="18">
        <v>1331039</v>
      </c>
      <c r="H40" s="18">
        <v>706978</v>
      </c>
      <c r="I40" s="18">
        <v>764080</v>
      </c>
    </row>
    <row r="41" spans="1:9" ht="24.95" customHeight="1">
      <c r="A41" s="34"/>
      <c r="B41" s="3" t="s">
        <v>12</v>
      </c>
      <c r="C41" s="3"/>
      <c r="D41" s="1"/>
      <c r="E41" s="17">
        <f t="shared" ref="E41:I41" si="14">+E42+E45</f>
        <v>611927</v>
      </c>
      <c r="F41" s="17">
        <f t="shared" si="14"/>
        <v>-1004021</v>
      </c>
      <c r="G41" s="17">
        <f t="shared" si="14"/>
        <v>-113058</v>
      </c>
      <c r="H41" s="17">
        <f t="shared" si="14"/>
        <v>151570</v>
      </c>
      <c r="I41" s="17">
        <f t="shared" si="14"/>
        <v>-115764</v>
      </c>
    </row>
    <row r="42" spans="1:9" ht="24.95" customHeight="1">
      <c r="A42" s="34"/>
      <c r="B42" s="34"/>
      <c r="C42" s="6" t="s">
        <v>13</v>
      </c>
      <c r="D42" s="1"/>
      <c r="E42" s="18">
        <f t="shared" ref="E42:I42" si="15">SUM(E43:E44)</f>
        <v>617433</v>
      </c>
      <c r="F42" s="18">
        <f t="shared" si="15"/>
        <v>-998899</v>
      </c>
      <c r="G42" s="18">
        <f t="shared" si="15"/>
        <v>-127099</v>
      </c>
      <c r="H42" s="18">
        <f t="shared" si="15"/>
        <v>149563</v>
      </c>
      <c r="I42" s="18">
        <f t="shared" si="15"/>
        <v>-79822</v>
      </c>
    </row>
    <row r="43" spans="1:9" ht="24.95" customHeight="1">
      <c r="A43" s="34"/>
      <c r="B43" s="34"/>
      <c r="C43" s="34"/>
      <c r="D43" s="5" t="s">
        <v>14</v>
      </c>
      <c r="E43" s="18">
        <v>617433</v>
      </c>
      <c r="F43" s="18">
        <v>-998899</v>
      </c>
      <c r="G43" s="18">
        <v>-127099</v>
      </c>
      <c r="H43" s="18">
        <v>149563</v>
      </c>
      <c r="I43" s="18">
        <v>-79822</v>
      </c>
    </row>
    <row r="44" spans="1:9" ht="24.95" customHeight="1">
      <c r="A44" s="34"/>
      <c r="B44" s="34"/>
      <c r="C44" s="34"/>
      <c r="D44" s="5" t="s">
        <v>15</v>
      </c>
      <c r="E44" s="26">
        <v>0</v>
      </c>
      <c r="F44" s="26">
        <v>0</v>
      </c>
      <c r="G44" s="26">
        <v>0</v>
      </c>
      <c r="H44" s="26">
        <v>0</v>
      </c>
      <c r="I44" s="26"/>
    </row>
    <row r="45" spans="1:9" ht="24.95" customHeight="1">
      <c r="A45" s="34"/>
      <c r="B45" s="34"/>
      <c r="C45" s="6" t="s">
        <v>30</v>
      </c>
      <c r="D45" s="1"/>
      <c r="E45" s="18">
        <f t="shared" ref="E45:I45" si="16">SUM(E46:E49)</f>
        <v>-5506</v>
      </c>
      <c r="F45" s="18">
        <f t="shared" si="16"/>
        <v>-5122</v>
      </c>
      <c r="G45" s="18">
        <f t="shared" si="16"/>
        <v>14041</v>
      </c>
      <c r="H45" s="18">
        <f t="shared" si="16"/>
        <v>2007</v>
      </c>
      <c r="I45" s="18">
        <f t="shared" si="16"/>
        <v>-35942</v>
      </c>
    </row>
    <row r="46" spans="1:9" ht="24.95" customHeight="1">
      <c r="A46" s="34"/>
      <c r="B46" s="34"/>
      <c r="C46" s="34"/>
      <c r="D46" s="5" t="s">
        <v>16</v>
      </c>
      <c r="E46" s="26">
        <v>0</v>
      </c>
      <c r="F46" s="26">
        <v>0</v>
      </c>
      <c r="G46" s="26">
        <v>0</v>
      </c>
      <c r="H46" s="26">
        <v>0</v>
      </c>
      <c r="I46" s="26"/>
    </row>
    <row r="47" spans="1:9" ht="24.95" customHeight="1">
      <c r="A47" s="34"/>
      <c r="B47" s="34"/>
      <c r="C47" s="34"/>
      <c r="D47" s="5" t="s">
        <v>17</v>
      </c>
      <c r="E47" s="26">
        <v>0</v>
      </c>
      <c r="F47" s="26">
        <v>0</v>
      </c>
      <c r="G47" s="26">
        <v>0</v>
      </c>
      <c r="H47" s="26">
        <v>0</v>
      </c>
      <c r="I47" s="26"/>
    </row>
    <row r="48" spans="1:9" ht="24.95" customHeight="1">
      <c r="A48" s="34"/>
      <c r="B48" s="34"/>
      <c r="C48" s="34"/>
      <c r="D48" s="5" t="s">
        <v>18</v>
      </c>
      <c r="E48" s="18">
        <v>-2132</v>
      </c>
      <c r="F48" s="27" t="s">
        <v>35</v>
      </c>
      <c r="G48" s="27" t="s">
        <v>35</v>
      </c>
      <c r="H48" s="27" t="s">
        <v>35</v>
      </c>
      <c r="I48" s="27" t="s">
        <v>35</v>
      </c>
    </row>
    <row r="49" spans="1:10" ht="24.95" customHeight="1">
      <c r="A49" s="7"/>
      <c r="B49" s="7"/>
      <c r="C49" s="34"/>
      <c r="D49" s="5" t="s">
        <v>19</v>
      </c>
      <c r="E49" s="18">
        <v>-3374</v>
      </c>
      <c r="F49" s="18">
        <v>-5122</v>
      </c>
      <c r="G49" s="18">
        <v>14041</v>
      </c>
      <c r="H49" s="18">
        <v>2007</v>
      </c>
      <c r="I49" s="18">
        <v>-35942</v>
      </c>
    </row>
    <row r="50" spans="1:10" ht="24.95" customHeight="1">
      <c r="A50" s="34"/>
      <c r="B50" s="3" t="s">
        <v>20</v>
      </c>
      <c r="C50" s="3"/>
      <c r="D50" s="1"/>
      <c r="E50" s="17">
        <f t="shared" ref="E50:I50" si="17">SUM(E51:E53)</f>
        <v>79734</v>
      </c>
      <c r="F50" s="17">
        <f t="shared" si="17"/>
        <v>437935</v>
      </c>
      <c r="G50" s="17">
        <f t="shared" si="17"/>
        <v>225662</v>
      </c>
      <c r="H50" s="17">
        <f t="shared" si="17"/>
        <v>-163962</v>
      </c>
      <c r="I50" s="17">
        <f t="shared" si="17"/>
        <v>-71716</v>
      </c>
    </row>
    <row r="51" spans="1:10" ht="24.95" customHeight="1">
      <c r="A51" s="34"/>
      <c r="B51" s="34"/>
      <c r="C51" s="5" t="s">
        <v>21</v>
      </c>
      <c r="D51" s="1"/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30"/>
    </row>
    <row r="52" spans="1:10" ht="24.95" customHeight="1">
      <c r="A52" s="34"/>
      <c r="B52" s="34"/>
      <c r="C52" s="5" t="s">
        <v>22</v>
      </c>
      <c r="D52" s="1"/>
      <c r="E52" s="26">
        <v>0</v>
      </c>
      <c r="F52" s="26">
        <v>0</v>
      </c>
      <c r="G52" s="26">
        <v>0</v>
      </c>
      <c r="H52" s="26">
        <v>0</v>
      </c>
      <c r="I52" s="26">
        <v>0</v>
      </c>
    </row>
    <row r="53" spans="1:10" ht="24.95" customHeight="1">
      <c r="A53" s="6"/>
      <c r="B53" s="6"/>
      <c r="C53" s="5" t="s">
        <v>23</v>
      </c>
      <c r="D53" s="1"/>
      <c r="E53" s="18">
        <v>79734</v>
      </c>
      <c r="F53" s="18">
        <v>437935</v>
      </c>
      <c r="G53" s="18">
        <v>225662</v>
      </c>
      <c r="H53" s="18">
        <v>-163962</v>
      </c>
      <c r="I53" s="18">
        <v>-71716</v>
      </c>
    </row>
    <row r="54" spans="1:10" ht="24.75" customHeight="1">
      <c r="A54" s="34"/>
      <c r="B54" s="3" t="s">
        <v>33</v>
      </c>
      <c r="C54" s="3"/>
      <c r="D54" s="1"/>
      <c r="E54" s="17">
        <v>69881</v>
      </c>
      <c r="F54" s="17">
        <v>324676</v>
      </c>
      <c r="G54" s="17">
        <v>109735</v>
      </c>
      <c r="H54" s="17">
        <v>94600</v>
      </c>
      <c r="I54" s="17">
        <v>80757</v>
      </c>
    </row>
    <row r="55" spans="1:10" ht="24.95" customHeight="1">
      <c r="A55" s="34"/>
      <c r="B55" s="8" t="s">
        <v>24</v>
      </c>
      <c r="C55" s="3"/>
      <c r="D55" s="1"/>
      <c r="E55" s="17">
        <v>5347</v>
      </c>
      <c r="F55" s="17">
        <v>-6588</v>
      </c>
      <c r="G55" s="29" t="s">
        <v>35</v>
      </c>
      <c r="H55" s="29" t="s">
        <v>35</v>
      </c>
      <c r="I55" s="29" t="s">
        <v>35</v>
      </c>
    </row>
    <row r="56" spans="1:10" ht="24.95" customHeight="1">
      <c r="A56" s="34"/>
      <c r="B56" s="9" t="s">
        <v>26</v>
      </c>
      <c r="C56" s="3"/>
      <c r="D56" s="1"/>
      <c r="E56" s="17">
        <v>-341899</v>
      </c>
      <c r="F56" s="17">
        <v>-335519</v>
      </c>
      <c r="G56" s="17">
        <v>-29422</v>
      </c>
      <c r="H56" s="17">
        <v>-177491</v>
      </c>
      <c r="I56" s="17">
        <v>31788</v>
      </c>
    </row>
    <row r="57" spans="1:10" ht="24.95" customHeight="1">
      <c r="A57" s="13" t="s">
        <v>34</v>
      </c>
      <c r="B57" s="13"/>
      <c r="C57" s="10"/>
      <c r="D57" s="10"/>
      <c r="E57" s="19">
        <f>E13-E35</f>
        <v>190504</v>
      </c>
      <c r="F57" s="19">
        <f>F13-F35</f>
        <v>224782</v>
      </c>
      <c r="G57" s="19">
        <f>G13-G35</f>
        <v>261353</v>
      </c>
      <c r="H57" s="19">
        <f>H13-H35</f>
        <v>198175</v>
      </c>
      <c r="I57" s="19">
        <f>I13-I35</f>
        <v>205917</v>
      </c>
    </row>
    <row r="58" spans="1:10" ht="30" customHeight="1">
      <c r="A58" s="5" t="s">
        <v>28</v>
      </c>
      <c r="B58" s="31"/>
      <c r="C58" s="34"/>
      <c r="D58" s="34"/>
      <c r="E58" s="18">
        <f>E11-E57</f>
        <v>0</v>
      </c>
      <c r="F58" s="18">
        <f>F11-F57</f>
        <v>0</v>
      </c>
      <c r="G58" s="18">
        <v>0</v>
      </c>
      <c r="H58" s="18">
        <f>H11-H57</f>
        <v>0</v>
      </c>
      <c r="I58" s="18">
        <f>I11-I57</f>
        <v>0</v>
      </c>
    </row>
    <row r="59" spans="1:10" ht="24.95" customHeight="1"/>
    <row r="60" spans="1:10" ht="24.95" customHeight="1"/>
    <row r="61" spans="1:10" ht="24.95" customHeight="1"/>
    <row r="62" spans="1:10" ht="24.95" customHeight="1"/>
  </sheetData>
  <mergeCells count="3">
    <mergeCell ref="A5:D5"/>
    <mergeCell ref="A3:I3"/>
    <mergeCell ref="A1:I1"/>
  </mergeCells>
  <phoneticPr fontId="5" type="noConversion"/>
  <pageMargins left="1" right="0.4" top="0.8" bottom="0.4" header="0" footer="0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Udomsuk Khieopong</cp:lastModifiedBy>
  <cp:lastPrinted>2017-02-08T10:36:03Z</cp:lastPrinted>
  <dcterms:created xsi:type="dcterms:W3CDTF">2009-03-21T10:39:22Z</dcterms:created>
  <dcterms:modified xsi:type="dcterms:W3CDTF">2017-02-21T10:29:41Z</dcterms:modified>
</cp:coreProperties>
</file>