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ศูนย์เทคโนโลยีสารสนเทศ\Share ITC\29. Data catalog\2564\data_catalog\subNI\"/>
    </mc:Choice>
  </mc:AlternateContent>
  <xr:revisionPtr revIDLastSave="0" documentId="8_{33903319-FE00-49D0-80BF-14CB7524D5EB}" xr6:coauthVersionLast="36" xr6:coauthVersionMax="36" xr10:uidLastSave="{00000000-0000-0000-0000-000000000000}"/>
  <bookViews>
    <workbookView xWindow="0" yWindow="0" windowWidth="28800" windowHeight="11805" xr2:uid="{FEC8D9EF-7CF0-4506-A79A-434777BC8324}"/>
  </bookViews>
  <sheets>
    <sheet name="Expenditure" sheetId="1" r:id="rId1"/>
    <sheet name="Table38" sheetId="2" r:id="rId2"/>
    <sheet name="Table39-39.2" sheetId="3" r:id="rId3"/>
    <sheet name="Table40" sheetId="4" r:id="rId4"/>
    <sheet name="Table41-41.2" sheetId="5" r:id="rId5"/>
    <sheet name="Table42-43.2" sheetId="6" r:id="rId6"/>
    <sheet name="Table44-45.2" sheetId="7" r:id="rId7"/>
    <sheet name="Table46-47.2" sheetId="8" r:id="rId8"/>
    <sheet name="Table48-49.2" sheetId="9" r:id="rId9"/>
  </sheets>
  <externalReferences>
    <externalReference r:id="rId10"/>
  </externalReferences>
  <definedNames>
    <definedName name="_xlnm.Print_Area" localSheetId="0">Expenditure!$A$3:$I$18</definedName>
    <definedName name="_xlnm.Print_Area" localSheetId="1">Table38!$A$1:$AD$56</definedName>
    <definedName name="_xlnm.Print_Area" localSheetId="2">'Table39-39.2'!$A$1:$AD$171</definedName>
    <definedName name="_xlnm.Print_Area" localSheetId="3">Table40!$A$1:$AD$60</definedName>
    <definedName name="_xlnm.Print_Area" localSheetId="4">'Table41-41.2'!$A$1:$AD$183</definedName>
    <definedName name="_xlnm.Print_Area" localSheetId="5">'Table42-43.2'!$A$1:$AD$120</definedName>
    <definedName name="_xlnm.Print_Area" localSheetId="6">'Table44-45.2'!$A$1:$AD$65</definedName>
    <definedName name="_xlnm.Print_Area" localSheetId="7">'Table46-47.2'!$A$1:$AD$92</definedName>
    <definedName name="_xlnm.Print_Area" localSheetId="8">'Table48-49.2'!$A$1:$AD$60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9" i="9" l="1"/>
  <c r="AF59" i="9"/>
  <c r="AE59" i="9"/>
  <c r="AD59" i="9"/>
  <c r="AG58" i="9"/>
  <c r="AF58" i="9"/>
  <c r="AE58" i="9"/>
  <c r="AD58" i="9"/>
  <c r="AG57" i="9"/>
  <c r="AF57" i="9"/>
  <c r="AE57" i="9"/>
  <c r="AD57" i="9"/>
  <c r="AG56" i="9"/>
  <c r="AF56" i="9"/>
  <c r="AE56" i="9"/>
  <c r="AD56" i="9"/>
  <c r="AG55" i="9"/>
  <c r="AF55" i="9"/>
  <c r="AE55" i="9"/>
  <c r="AD55" i="9"/>
  <c r="AG54" i="9"/>
  <c r="AF54" i="9"/>
  <c r="AE54" i="9"/>
  <c r="AD54" i="9"/>
  <c r="AG53" i="9"/>
  <c r="AF53" i="9"/>
  <c r="AE53" i="9"/>
  <c r="AD53" i="9"/>
  <c r="AG52" i="9"/>
  <c r="AF52" i="9"/>
  <c r="AE52" i="9"/>
  <c r="AD52" i="9"/>
  <c r="AG51" i="9"/>
  <c r="AF51" i="9"/>
  <c r="AE51" i="9"/>
  <c r="AD51" i="9"/>
  <c r="AD44" i="9"/>
  <c r="AE44" i="9" s="1"/>
  <c r="AF44" i="9" s="1"/>
  <c r="AG44" i="9" s="1"/>
  <c r="AD43" i="9"/>
  <c r="AE43" i="9" s="1"/>
  <c r="AF43" i="9" s="1"/>
  <c r="AG43" i="9" s="1"/>
  <c r="AD42" i="9"/>
  <c r="AE42" i="9" s="1"/>
  <c r="AF42" i="9" s="1"/>
  <c r="AG42" i="9" s="1"/>
  <c r="AD41" i="9"/>
  <c r="AE41" i="9" s="1"/>
  <c r="AF41" i="9" s="1"/>
  <c r="AG41" i="9" s="1"/>
  <c r="AD40" i="9"/>
  <c r="AE40" i="9" s="1"/>
  <c r="AF40" i="9" s="1"/>
  <c r="AG40" i="9" s="1"/>
  <c r="AD39" i="9"/>
  <c r="AE39" i="9" s="1"/>
  <c r="AF39" i="9" s="1"/>
  <c r="AG39" i="9" s="1"/>
  <c r="AD38" i="9"/>
  <c r="AE38" i="9" s="1"/>
  <c r="AF38" i="9" s="1"/>
  <c r="AG38" i="9" s="1"/>
  <c r="AD37" i="9"/>
  <c r="AE37" i="9" s="1"/>
  <c r="AF37" i="9" s="1"/>
  <c r="AG37" i="9" s="1"/>
  <c r="AD36" i="9"/>
  <c r="AE36" i="9" s="1"/>
  <c r="AF36" i="9" s="1"/>
  <c r="AG36" i="9" s="1"/>
  <c r="AG29" i="9"/>
  <c r="AG60" i="9" s="1"/>
  <c r="AF29" i="9"/>
  <c r="AF60" i="9" s="1"/>
  <c r="AE29" i="9"/>
  <c r="AE60" i="9" s="1"/>
  <c r="AD29" i="9"/>
  <c r="AD60" i="9" s="1"/>
  <c r="AC29" i="9"/>
  <c r="AB29" i="9"/>
  <c r="AA29" i="9"/>
  <c r="Z29" i="9"/>
  <c r="Y29" i="9"/>
  <c r="X29" i="9"/>
  <c r="W29" i="9"/>
  <c r="AD68" i="8"/>
  <c r="AE68" i="8" s="1"/>
  <c r="AD67" i="8"/>
  <c r="AE67" i="8" s="1"/>
  <c r="AD66" i="8"/>
  <c r="AE66" i="8" s="1"/>
  <c r="AD65" i="8"/>
  <c r="AE65" i="8" s="1"/>
  <c r="AD64" i="8"/>
  <c r="AE64" i="8" s="1"/>
  <c r="AD63" i="8"/>
  <c r="AE63" i="8" s="1"/>
  <c r="AD61" i="8"/>
  <c r="AE61" i="8" s="1"/>
  <c r="AD60" i="8"/>
  <c r="AE60" i="8" s="1"/>
  <c r="AD59" i="8"/>
  <c r="AE59" i="8" s="1"/>
  <c r="AD57" i="8"/>
  <c r="AE57" i="8" s="1"/>
  <c r="AD56" i="8"/>
  <c r="AE56" i="8" s="1"/>
  <c r="AD55" i="8"/>
  <c r="AE55" i="8" s="1"/>
  <c r="AD54" i="8"/>
  <c r="AE54" i="8" s="1"/>
  <c r="AG45" i="8"/>
  <c r="AF45" i="8"/>
  <c r="AE45" i="8"/>
  <c r="AD45" i="8"/>
  <c r="AD69" i="8" s="1"/>
  <c r="AC45" i="8"/>
  <c r="AB45" i="8"/>
  <c r="AA45" i="8"/>
  <c r="Z45" i="8"/>
  <c r="AG38" i="8"/>
  <c r="AF38" i="8"/>
  <c r="AE38" i="8"/>
  <c r="AD38" i="8"/>
  <c r="AD62" i="8" s="1"/>
  <c r="AC38" i="8"/>
  <c r="AB38" i="8"/>
  <c r="AA38" i="8"/>
  <c r="Z38" i="8"/>
  <c r="AG34" i="8"/>
  <c r="AF34" i="8"/>
  <c r="AE34" i="8"/>
  <c r="AD34" i="8"/>
  <c r="AD58" i="8" s="1"/>
  <c r="AC34" i="8"/>
  <c r="AB34" i="8"/>
  <c r="AA34" i="8"/>
  <c r="Z34" i="8"/>
  <c r="AG29" i="8"/>
  <c r="AF29" i="8"/>
  <c r="AE29" i="8"/>
  <c r="AD29" i="8"/>
  <c r="AD53" i="8" s="1"/>
  <c r="AC29" i="8"/>
  <c r="AB29" i="8"/>
  <c r="AA29" i="8"/>
  <c r="Z29" i="8"/>
  <c r="AG28" i="8"/>
  <c r="AF28" i="8"/>
  <c r="AE28" i="8"/>
  <c r="AD28" i="8"/>
  <c r="AD52" i="8" s="1"/>
  <c r="AC28" i="8"/>
  <c r="AB28" i="8"/>
  <c r="AA28" i="8"/>
  <c r="Z28" i="8"/>
  <c r="AC4" i="8"/>
  <c r="AB4" i="8"/>
  <c r="W4" i="8"/>
  <c r="AG65" i="7"/>
  <c r="AF65" i="7"/>
  <c r="AE65" i="7"/>
  <c r="AD65" i="7"/>
  <c r="AC65" i="7"/>
  <c r="AB65" i="7"/>
  <c r="AA65" i="7"/>
  <c r="Z65" i="7"/>
  <c r="Y65" i="7"/>
  <c r="X65" i="7"/>
  <c r="AG63" i="7"/>
  <c r="AF63" i="7"/>
  <c r="AE63" i="7"/>
  <c r="AD63" i="7"/>
  <c r="AC63" i="7"/>
  <c r="AB63" i="7"/>
  <c r="AA63" i="7"/>
  <c r="Z63" i="7"/>
  <c r="Y63" i="7"/>
  <c r="X63" i="7"/>
  <c r="AG62" i="7"/>
  <c r="AF62" i="7"/>
  <c r="AE62" i="7"/>
  <c r="AD62" i="7"/>
  <c r="AC62" i="7"/>
  <c r="AB62" i="7"/>
  <c r="AA62" i="7"/>
  <c r="Z62" i="7"/>
  <c r="Y62" i="7"/>
  <c r="X62" i="7"/>
  <c r="AG61" i="7"/>
  <c r="AF61" i="7"/>
  <c r="AE61" i="7"/>
  <c r="AD61" i="7"/>
  <c r="AC61" i="7"/>
  <c r="AB61" i="7"/>
  <c r="AA61" i="7"/>
  <c r="Z61" i="7"/>
  <c r="Y61" i="7"/>
  <c r="X61" i="7"/>
  <c r="AG60" i="7"/>
  <c r="AF60" i="7"/>
  <c r="AE60" i="7"/>
  <c r="AD60" i="7"/>
  <c r="AC60" i="7"/>
  <c r="AB60" i="7"/>
  <c r="AA60" i="7"/>
  <c r="Z60" i="7"/>
  <c r="Y60" i="7"/>
  <c r="X60" i="7"/>
  <c r="AG59" i="7"/>
  <c r="AF59" i="7"/>
  <c r="AE59" i="7"/>
  <c r="AD59" i="7"/>
  <c r="AC59" i="7"/>
  <c r="AB59" i="7"/>
  <c r="AA59" i="7"/>
  <c r="Z59" i="7"/>
  <c r="Y59" i="7"/>
  <c r="X59" i="7"/>
  <c r="AG58" i="7"/>
  <c r="AF58" i="7"/>
  <c r="AE58" i="7"/>
  <c r="AD58" i="7"/>
  <c r="AC58" i="7"/>
  <c r="AB58" i="7"/>
  <c r="AA58" i="7"/>
  <c r="Z58" i="7"/>
  <c r="Y58" i="7"/>
  <c r="X58" i="7"/>
  <c r="AG57" i="7"/>
  <c r="AF57" i="7"/>
  <c r="AE57" i="7"/>
  <c r="AD57" i="7"/>
  <c r="AC57" i="7"/>
  <c r="AB57" i="7"/>
  <c r="AA57" i="7"/>
  <c r="Z57" i="7"/>
  <c r="Y57" i="7"/>
  <c r="X57" i="7"/>
  <c r="AG56" i="7"/>
  <c r="AF56" i="7"/>
  <c r="AE56" i="7"/>
  <c r="AD56" i="7"/>
  <c r="AC56" i="7"/>
  <c r="AB56" i="7"/>
  <c r="AA56" i="7"/>
  <c r="Z56" i="7"/>
  <c r="Y56" i="7"/>
  <c r="X56" i="7"/>
  <c r="AG55" i="7"/>
  <c r="AF55" i="7"/>
  <c r="AE55" i="7"/>
  <c r="AD55" i="7"/>
  <c r="AC55" i="7"/>
  <c r="AB55" i="7"/>
  <c r="AA55" i="7"/>
  <c r="Z55" i="7"/>
  <c r="Y55" i="7"/>
  <c r="X55" i="7"/>
  <c r="AB54" i="7"/>
  <c r="Y48" i="7"/>
  <c r="Z48" i="7" s="1"/>
  <c r="AA48" i="7" s="1"/>
  <c r="AB48" i="7" s="1"/>
  <c r="AC48" i="7" s="1"/>
  <c r="AD48" i="7" s="1"/>
  <c r="AE48" i="7" s="1"/>
  <c r="AF48" i="7" s="1"/>
  <c r="AG48" i="7" s="1"/>
  <c r="X48" i="7"/>
  <c r="Y46" i="7"/>
  <c r="Z46" i="7" s="1"/>
  <c r="AA46" i="7" s="1"/>
  <c r="AB46" i="7" s="1"/>
  <c r="AC46" i="7" s="1"/>
  <c r="AD46" i="7" s="1"/>
  <c r="AE46" i="7" s="1"/>
  <c r="AF46" i="7" s="1"/>
  <c r="AG46" i="7" s="1"/>
  <c r="X46" i="7"/>
  <c r="Y45" i="7"/>
  <c r="Z45" i="7" s="1"/>
  <c r="AA45" i="7" s="1"/>
  <c r="AB45" i="7" s="1"/>
  <c r="AC45" i="7" s="1"/>
  <c r="AD45" i="7" s="1"/>
  <c r="AE45" i="7" s="1"/>
  <c r="AF45" i="7" s="1"/>
  <c r="AG45" i="7" s="1"/>
  <c r="X45" i="7"/>
  <c r="Y44" i="7"/>
  <c r="Z44" i="7" s="1"/>
  <c r="AA44" i="7" s="1"/>
  <c r="AB44" i="7" s="1"/>
  <c r="AC44" i="7" s="1"/>
  <c r="AD44" i="7" s="1"/>
  <c r="AE44" i="7" s="1"/>
  <c r="AF44" i="7" s="1"/>
  <c r="AG44" i="7" s="1"/>
  <c r="X44" i="7"/>
  <c r="Y43" i="7"/>
  <c r="Z43" i="7" s="1"/>
  <c r="AA43" i="7" s="1"/>
  <c r="AB43" i="7" s="1"/>
  <c r="AC43" i="7" s="1"/>
  <c r="AD43" i="7" s="1"/>
  <c r="AE43" i="7" s="1"/>
  <c r="AF43" i="7" s="1"/>
  <c r="AG43" i="7" s="1"/>
  <c r="X43" i="7"/>
  <c r="Y42" i="7"/>
  <c r="Z42" i="7" s="1"/>
  <c r="AA42" i="7" s="1"/>
  <c r="AB42" i="7" s="1"/>
  <c r="AC42" i="7" s="1"/>
  <c r="AD42" i="7" s="1"/>
  <c r="AE42" i="7" s="1"/>
  <c r="AF42" i="7" s="1"/>
  <c r="AG42" i="7" s="1"/>
  <c r="X42" i="7"/>
  <c r="Y41" i="7"/>
  <c r="Z41" i="7" s="1"/>
  <c r="AA41" i="7" s="1"/>
  <c r="AB41" i="7" s="1"/>
  <c r="AC41" i="7" s="1"/>
  <c r="AD41" i="7" s="1"/>
  <c r="AE41" i="7" s="1"/>
  <c r="AF41" i="7" s="1"/>
  <c r="AG41" i="7" s="1"/>
  <c r="X41" i="7"/>
  <c r="Y40" i="7"/>
  <c r="Z40" i="7" s="1"/>
  <c r="AA40" i="7" s="1"/>
  <c r="AB40" i="7" s="1"/>
  <c r="AC40" i="7" s="1"/>
  <c r="AD40" i="7" s="1"/>
  <c r="AE40" i="7" s="1"/>
  <c r="AF40" i="7" s="1"/>
  <c r="AG40" i="7" s="1"/>
  <c r="X40" i="7"/>
  <c r="Y39" i="7"/>
  <c r="Z39" i="7" s="1"/>
  <c r="AA39" i="7" s="1"/>
  <c r="AB39" i="7" s="1"/>
  <c r="AC39" i="7" s="1"/>
  <c r="AD39" i="7" s="1"/>
  <c r="AE39" i="7" s="1"/>
  <c r="AF39" i="7" s="1"/>
  <c r="AG39" i="7" s="1"/>
  <c r="X39" i="7"/>
  <c r="X38" i="7"/>
  <c r="Y38" i="7" s="1"/>
  <c r="Z38" i="7" s="1"/>
  <c r="AA38" i="7" s="1"/>
  <c r="AB38" i="7" s="1"/>
  <c r="AC38" i="7" s="1"/>
  <c r="AD38" i="7" s="1"/>
  <c r="AE38" i="7" s="1"/>
  <c r="AF38" i="7" s="1"/>
  <c r="AG38" i="7" s="1"/>
  <c r="AB37" i="7"/>
  <c r="AC4" i="7"/>
  <c r="AB4" i="7"/>
  <c r="W4" i="7"/>
  <c r="AG120" i="6"/>
  <c r="AF120" i="6"/>
  <c r="AE120" i="6"/>
  <c r="AD120" i="6"/>
  <c r="AG119" i="6"/>
  <c r="AF119" i="6"/>
  <c r="AE119" i="6"/>
  <c r="AD119" i="6"/>
  <c r="AG118" i="6"/>
  <c r="AF118" i="6"/>
  <c r="AE118" i="6"/>
  <c r="AD118" i="6"/>
  <c r="AG115" i="6"/>
  <c r="AF115" i="6"/>
  <c r="AE115" i="6"/>
  <c r="AD115" i="6"/>
  <c r="AG114" i="6"/>
  <c r="AF114" i="6"/>
  <c r="AE114" i="6"/>
  <c r="AD114" i="6"/>
  <c r="AG113" i="6"/>
  <c r="AF113" i="6"/>
  <c r="AE113" i="6"/>
  <c r="AD113" i="6"/>
  <c r="AG112" i="6"/>
  <c r="AF112" i="6"/>
  <c r="AE112" i="6"/>
  <c r="AD112" i="6"/>
  <c r="AG111" i="6"/>
  <c r="AF111" i="6"/>
  <c r="AE111" i="6"/>
  <c r="AD111" i="6"/>
  <c r="AG110" i="6"/>
  <c r="AF110" i="6"/>
  <c r="AE110" i="6"/>
  <c r="AD110" i="6"/>
  <c r="AG109" i="6"/>
  <c r="AF109" i="6"/>
  <c r="AE109" i="6"/>
  <c r="AD109" i="6"/>
  <c r="AG108" i="6"/>
  <c r="AF108" i="6"/>
  <c r="AE108" i="6"/>
  <c r="AD108" i="6"/>
  <c r="AG107" i="6"/>
  <c r="AF107" i="6"/>
  <c r="AE107" i="6"/>
  <c r="AD107" i="6"/>
  <c r="AG106" i="6"/>
  <c r="AF106" i="6"/>
  <c r="AE106" i="6"/>
  <c r="AD106" i="6"/>
  <c r="AG105" i="6"/>
  <c r="AF105" i="6"/>
  <c r="AE105" i="6"/>
  <c r="AD105" i="6"/>
  <c r="AG102" i="6"/>
  <c r="AF102" i="6"/>
  <c r="AE102" i="6"/>
  <c r="AD102" i="6"/>
  <c r="AG101" i="6"/>
  <c r="AF101" i="6"/>
  <c r="AE101" i="6"/>
  <c r="AD101" i="6"/>
  <c r="AG100" i="6"/>
  <c r="AF100" i="6"/>
  <c r="AE100" i="6"/>
  <c r="AD100" i="6"/>
  <c r="AG99" i="6"/>
  <c r="AF99" i="6"/>
  <c r="AE99" i="6"/>
  <c r="AD99" i="6"/>
  <c r="AG98" i="6"/>
  <c r="AF98" i="6"/>
  <c r="AE98" i="6"/>
  <c r="AD98" i="6"/>
  <c r="AG97" i="6"/>
  <c r="AF97" i="6"/>
  <c r="AE97" i="6"/>
  <c r="AD97" i="6"/>
  <c r="AG90" i="6"/>
  <c r="AD90" i="6"/>
  <c r="AE90" i="6" s="1"/>
  <c r="AF90" i="6" s="1"/>
  <c r="AD89" i="6"/>
  <c r="AE89" i="6" s="1"/>
  <c r="AF89" i="6" s="1"/>
  <c r="AG89" i="6" s="1"/>
  <c r="AG88" i="6"/>
  <c r="AD88" i="6"/>
  <c r="AE88" i="6" s="1"/>
  <c r="AF88" i="6" s="1"/>
  <c r="AD85" i="6"/>
  <c r="AE85" i="6" s="1"/>
  <c r="AF85" i="6" s="1"/>
  <c r="AG85" i="6" s="1"/>
  <c r="AG84" i="6"/>
  <c r="AD84" i="6"/>
  <c r="AE84" i="6" s="1"/>
  <c r="AF84" i="6" s="1"/>
  <c r="AD83" i="6"/>
  <c r="AE83" i="6" s="1"/>
  <c r="AF83" i="6" s="1"/>
  <c r="AG83" i="6" s="1"/>
  <c r="AG82" i="6"/>
  <c r="AD82" i="6"/>
  <c r="AE82" i="6" s="1"/>
  <c r="AF82" i="6" s="1"/>
  <c r="AD81" i="6"/>
  <c r="AE81" i="6" s="1"/>
  <c r="AF81" i="6" s="1"/>
  <c r="AG81" i="6" s="1"/>
  <c r="AG80" i="6"/>
  <c r="AD80" i="6"/>
  <c r="AE80" i="6" s="1"/>
  <c r="AF80" i="6" s="1"/>
  <c r="AD79" i="6"/>
  <c r="AE79" i="6" s="1"/>
  <c r="AF79" i="6" s="1"/>
  <c r="AG79" i="6" s="1"/>
  <c r="AG78" i="6"/>
  <c r="AD78" i="6"/>
  <c r="AE78" i="6" s="1"/>
  <c r="AF78" i="6" s="1"/>
  <c r="AD77" i="6"/>
  <c r="AE77" i="6" s="1"/>
  <c r="AF77" i="6" s="1"/>
  <c r="AG77" i="6" s="1"/>
  <c r="AG76" i="6"/>
  <c r="AD76" i="6"/>
  <c r="AE76" i="6" s="1"/>
  <c r="AF76" i="6" s="1"/>
  <c r="AD75" i="6"/>
  <c r="AE75" i="6" s="1"/>
  <c r="AF75" i="6" s="1"/>
  <c r="AG75" i="6" s="1"/>
  <c r="AG72" i="6"/>
  <c r="AD72" i="6"/>
  <c r="AE72" i="6" s="1"/>
  <c r="AF72" i="6" s="1"/>
  <c r="AD71" i="6"/>
  <c r="AE71" i="6" s="1"/>
  <c r="AF71" i="6" s="1"/>
  <c r="AG71" i="6" s="1"/>
  <c r="AG70" i="6"/>
  <c r="AD70" i="6"/>
  <c r="AE70" i="6" s="1"/>
  <c r="AF70" i="6" s="1"/>
  <c r="AD69" i="6"/>
  <c r="AE69" i="6" s="1"/>
  <c r="AF69" i="6" s="1"/>
  <c r="AG69" i="6" s="1"/>
  <c r="AG68" i="6"/>
  <c r="AD68" i="6"/>
  <c r="AE68" i="6" s="1"/>
  <c r="AF68" i="6" s="1"/>
  <c r="AD67" i="6"/>
  <c r="AE67" i="6" s="1"/>
  <c r="AF67" i="6" s="1"/>
  <c r="AG67" i="6" s="1"/>
  <c r="AC4" i="6"/>
  <c r="AC20" i="7" s="1"/>
  <c r="AC37" i="7" s="1"/>
  <c r="AC54" i="7" s="1"/>
  <c r="AB4" i="6"/>
  <c r="W4" i="6"/>
  <c r="AG183" i="5"/>
  <c r="AF183" i="5"/>
  <c r="AE183" i="5"/>
  <c r="AD183" i="5"/>
  <c r="AC183" i="5"/>
  <c r="AB183" i="5"/>
  <c r="AA183" i="5"/>
  <c r="Z183" i="5"/>
  <c r="Y183" i="5"/>
  <c r="X183" i="5"/>
  <c r="AG182" i="5"/>
  <c r="AF182" i="5"/>
  <c r="AE182" i="5"/>
  <c r="AD182" i="5"/>
  <c r="AC182" i="5"/>
  <c r="AB182" i="5"/>
  <c r="AA182" i="5"/>
  <c r="Z182" i="5"/>
  <c r="Y182" i="5"/>
  <c r="X182" i="5"/>
  <c r="AG181" i="5"/>
  <c r="AF181" i="5"/>
  <c r="AE181" i="5"/>
  <c r="AD181" i="5"/>
  <c r="AC181" i="5"/>
  <c r="AB181" i="5"/>
  <c r="AA181" i="5"/>
  <c r="Z181" i="5"/>
  <c r="Y181" i="5"/>
  <c r="X181" i="5"/>
  <c r="AG180" i="5"/>
  <c r="AF180" i="5"/>
  <c r="AE180" i="5"/>
  <c r="AD180" i="5"/>
  <c r="AC180" i="5"/>
  <c r="AB180" i="5"/>
  <c r="AA180" i="5"/>
  <c r="Z180" i="5"/>
  <c r="Y180" i="5"/>
  <c r="X180" i="5"/>
  <c r="AG179" i="5"/>
  <c r="AF179" i="5"/>
  <c r="AG178" i="5"/>
  <c r="AF178" i="5"/>
  <c r="AE178" i="5"/>
  <c r="AD178" i="5"/>
  <c r="AC178" i="5"/>
  <c r="AB178" i="5"/>
  <c r="AA178" i="5"/>
  <c r="Z178" i="5"/>
  <c r="Y178" i="5"/>
  <c r="X178" i="5"/>
  <c r="AG177" i="5"/>
  <c r="AF177" i="5"/>
  <c r="AE177" i="5"/>
  <c r="AD177" i="5"/>
  <c r="AC177" i="5"/>
  <c r="AB177" i="5"/>
  <c r="AA177" i="5"/>
  <c r="Z177" i="5"/>
  <c r="Y177" i="5"/>
  <c r="X177" i="5"/>
  <c r="AG176" i="5"/>
  <c r="AF176" i="5"/>
  <c r="AG175" i="5"/>
  <c r="AF175" i="5"/>
  <c r="AE175" i="5"/>
  <c r="AD175" i="5"/>
  <c r="AC175" i="5"/>
  <c r="AB175" i="5"/>
  <c r="AA175" i="5"/>
  <c r="Z175" i="5"/>
  <c r="Y175" i="5"/>
  <c r="X175" i="5"/>
  <c r="AG174" i="5"/>
  <c r="AF174" i="5"/>
  <c r="AE174" i="5"/>
  <c r="AD174" i="5"/>
  <c r="AC174" i="5"/>
  <c r="AB174" i="5"/>
  <c r="AA174" i="5"/>
  <c r="Z174" i="5"/>
  <c r="Y174" i="5"/>
  <c r="X174" i="5"/>
  <c r="AG173" i="5"/>
  <c r="AF173" i="5"/>
  <c r="AE173" i="5"/>
  <c r="AD173" i="5"/>
  <c r="AC173" i="5"/>
  <c r="AB173" i="5"/>
  <c r="AA173" i="5"/>
  <c r="Z173" i="5"/>
  <c r="Y173" i="5"/>
  <c r="X173" i="5"/>
  <c r="AG172" i="5"/>
  <c r="AF172" i="5"/>
  <c r="AG170" i="5"/>
  <c r="AF170" i="5"/>
  <c r="AE170" i="5"/>
  <c r="AD170" i="5"/>
  <c r="AC170" i="5"/>
  <c r="AB170" i="5"/>
  <c r="AA170" i="5"/>
  <c r="Z170" i="5"/>
  <c r="Y170" i="5"/>
  <c r="X170" i="5"/>
  <c r="AG169" i="5"/>
  <c r="AF169" i="5"/>
  <c r="AE169" i="5"/>
  <c r="AD169" i="5"/>
  <c r="AC169" i="5"/>
  <c r="AB169" i="5"/>
  <c r="AA169" i="5"/>
  <c r="Z169" i="5"/>
  <c r="Y169" i="5"/>
  <c r="X169" i="5"/>
  <c r="AG168" i="5"/>
  <c r="AF168" i="5"/>
  <c r="AE168" i="5"/>
  <c r="AD168" i="5"/>
  <c r="AC168" i="5"/>
  <c r="AB168" i="5"/>
  <c r="AA168" i="5"/>
  <c r="Z168" i="5"/>
  <c r="Y168" i="5"/>
  <c r="X168" i="5"/>
  <c r="AG167" i="5"/>
  <c r="AF167" i="5"/>
  <c r="AE167" i="5"/>
  <c r="AD167" i="5"/>
  <c r="AC167" i="5"/>
  <c r="AB167" i="5"/>
  <c r="AA167" i="5"/>
  <c r="Z167" i="5"/>
  <c r="Y167" i="5"/>
  <c r="X167" i="5"/>
  <c r="AG166" i="5"/>
  <c r="AF166" i="5"/>
  <c r="X166" i="5"/>
  <c r="AG165" i="5"/>
  <c r="AF165" i="5"/>
  <c r="AG164" i="5"/>
  <c r="AF164" i="5"/>
  <c r="AG163" i="5"/>
  <c r="AF163" i="5"/>
  <c r="AG162" i="5"/>
  <c r="AF162" i="5"/>
  <c r="X162" i="5"/>
  <c r="AG161" i="5"/>
  <c r="AF161" i="5"/>
  <c r="AE161" i="5"/>
  <c r="AD161" i="5"/>
  <c r="AC161" i="5"/>
  <c r="AB161" i="5"/>
  <c r="AA161" i="5"/>
  <c r="Z161" i="5"/>
  <c r="Y161" i="5"/>
  <c r="X161" i="5"/>
  <c r="AG160" i="5"/>
  <c r="AF160" i="5"/>
  <c r="AE160" i="5"/>
  <c r="AD160" i="5"/>
  <c r="AC160" i="5"/>
  <c r="AB160" i="5"/>
  <c r="AA160" i="5"/>
  <c r="Z160" i="5"/>
  <c r="Y160" i="5"/>
  <c r="X160" i="5"/>
  <c r="AG159" i="5"/>
  <c r="AF159" i="5"/>
  <c r="AE159" i="5"/>
  <c r="AD159" i="5"/>
  <c r="AC159" i="5"/>
  <c r="AB159" i="5"/>
  <c r="AA159" i="5"/>
  <c r="Z159" i="5"/>
  <c r="Y159" i="5"/>
  <c r="X159" i="5"/>
  <c r="AG158" i="5"/>
  <c r="AF158" i="5"/>
  <c r="AE158" i="5"/>
  <c r="AD158" i="5"/>
  <c r="AC158" i="5"/>
  <c r="AB158" i="5"/>
  <c r="AA158" i="5"/>
  <c r="Z158" i="5"/>
  <c r="Y158" i="5"/>
  <c r="X158" i="5"/>
  <c r="AG157" i="5"/>
  <c r="AF157" i="5"/>
  <c r="AG156" i="5"/>
  <c r="AF156" i="5"/>
  <c r="AE156" i="5"/>
  <c r="AD156" i="5"/>
  <c r="AC156" i="5"/>
  <c r="AB156" i="5"/>
  <c r="AA156" i="5"/>
  <c r="Z156" i="5"/>
  <c r="Y156" i="5"/>
  <c r="X156" i="5"/>
  <c r="AG155" i="5"/>
  <c r="AF155" i="5"/>
  <c r="AE155" i="5"/>
  <c r="AD155" i="5"/>
  <c r="AC155" i="5"/>
  <c r="AB155" i="5"/>
  <c r="AA155" i="5"/>
  <c r="Z155" i="5"/>
  <c r="Y155" i="5"/>
  <c r="X155" i="5"/>
  <c r="AG154" i="5"/>
  <c r="AF154" i="5"/>
  <c r="AG153" i="5"/>
  <c r="AF153" i="5"/>
  <c r="AE153" i="5"/>
  <c r="AD153" i="5"/>
  <c r="AC153" i="5"/>
  <c r="AB153" i="5"/>
  <c r="AA153" i="5"/>
  <c r="Z153" i="5"/>
  <c r="Y153" i="5"/>
  <c r="X153" i="5"/>
  <c r="AG152" i="5"/>
  <c r="AF152" i="5"/>
  <c r="AE152" i="5"/>
  <c r="AD152" i="5"/>
  <c r="AC152" i="5"/>
  <c r="AB152" i="5"/>
  <c r="AA152" i="5"/>
  <c r="Z152" i="5"/>
  <c r="Y152" i="5"/>
  <c r="X152" i="5"/>
  <c r="AG151" i="5"/>
  <c r="AF151" i="5"/>
  <c r="AE151" i="5"/>
  <c r="AD151" i="5"/>
  <c r="AC151" i="5"/>
  <c r="AB151" i="5"/>
  <c r="AA151" i="5"/>
  <c r="Z151" i="5"/>
  <c r="Y151" i="5"/>
  <c r="X151" i="5"/>
  <c r="AG150" i="5"/>
  <c r="AF150" i="5"/>
  <c r="AE150" i="5"/>
  <c r="AD150" i="5"/>
  <c r="AC150" i="5"/>
  <c r="AB150" i="5"/>
  <c r="AA150" i="5"/>
  <c r="Z150" i="5"/>
  <c r="Y150" i="5"/>
  <c r="X150" i="5"/>
  <c r="AG149" i="5"/>
  <c r="AF149" i="5"/>
  <c r="AG148" i="5"/>
  <c r="AF148" i="5"/>
  <c r="AE148" i="5"/>
  <c r="AD148" i="5"/>
  <c r="AC148" i="5"/>
  <c r="AB148" i="5"/>
  <c r="AA148" i="5"/>
  <c r="Z148" i="5"/>
  <c r="Y148" i="5"/>
  <c r="X148" i="5"/>
  <c r="AG147" i="5"/>
  <c r="AF147" i="5"/>
  <c r="AE147" i="5"/>
  <c r="AD147" i="5"/>
  <c r="AC147" i="5"/>
  <c r="AB147" i="5"/>
  <c r="AA147" i="5"/>
  <c r="Z147" i="5"/>
  <c r="Y147" i="5"/>
  <c r="X147" i="5"/>
  <c r="AG146" i="5"/>
  <c r="AF146" i="5"/>
  <c r="AE146" i="5"/>
  <c r="AD146" i="5"/>
  <c r="AC146" i="5"/>
  <c r="AB146" i="5"/>
  <c r="AA146" i="5"/>
  <c r="Z146" i="5"/>
  <c r="Y146" i="5"/>
  <c r="X146" i="5"/>
  <c r="AG145" i="5"/>
  <c r="AF145" i="5"/>
  <c r="AG144" i="5"/>
  <c r="AF144" i="5"/>
  <c r="AE144" i="5"/>
  <c r="AD144" i="5"/>
  <c r="AC144" i="5"/>
  <c r="AB144" i="5"/>
  <c r="AA144" i="5"/>
  <c r="Z144" i="5"/>
  <c r="Y144" i="5"/>
  <c r="X144" i="5"/>
  <c r="AG143" i="5"/>
  <c r="AF143" i="5"/>
  <c r="AE143" i="5"/>
  <c r="AD143" i="5"/>
  <c r="AC143" i="5"/>
  <c r="AB143" i="5"/>
  <c r="AA143" i="5"/>
  <c r="Z143" i="5"/>
  <c r="Y143" i="5"/>
  <c r="X143" i="5"/>
  <c r="AG142" i="5"/>
  <c r="AF142" i="5"/>
  <c r="AE142" i="5"/>
  <c r="AD142" i="5"/>
  <c r="AC142" i="5"/>
  <c r="AB142" i="5"/>
  <c r="AA142" i="5"/>
  <c r="Z142" i="5"/>
  <c r="Y142" i="5"/>
  <c r="X142" i="5"/>
  <c r="AG141" i="5"/>
  <c r="AF141" i="5"/>
  <c r="AE141" i="5"/>
  <c r="AD141" i="5"/>
  <c r="AC141" i="5"/>
  <c r="AB141" i="5"/>
  <c r="AA141" i="5"/>
  <c r="Z141" i="5"/>
  <c r="Y141" i="5"/>
  <c r="X141" i="5"/>
  <c r="AG140" i="5"/>
  <c r="AF140" i="5"/>
  <c r="AG138" i="5"/>
  <c r="AF138" i="5"/>
  <c r="AE138" i="5"/>
  <c r="AD138" i="5"/>
  <c r="AC138" i="5"/>
  <c r="AB138" i="5"/>
  <c r="AA138" i="5"/>
  <c r="Z138" i="5"/>
  <c r="Y138" i="5"/>
  <c r="X138" i="5"/>
  <c r="AG137" i="5"/>
  <c r="AF137" i="5"/>
  <c r="AE137" i="5"/>
  <c r="AD137" i="5"/>
  <c r="AC137" i="5"/>
  <c r="AB137" i="5"/>
  <c r="AA137" i="5"/>
  <c r="Z137" i="5"/>
  <c r="Y137" i="5"/>
  <c r="X137" i="5"/>
  <c r="AG136" i="5"/>
  <c r="AF136" i="5"/>
  <c r="AG135" i="5"/>
  <c r="AF135" i="5"/>
  <c r="AE135" i="5"/>
  <c r="AD135" i="5"/>
  <c r="AC135" i="5"/>
  <c r="AB135" i="5"/>
  <c r="AA135" i="5"/>
  <c r="Z135" i="5"/>
  <c r="Y135" i="5"/>
  <c r="X135" i="5"/>
  <c r="AG134" i="5"/>
  <c r="AF134" i="5"/>
  <c r="AE134" i="5"/>
  <c r="AD134" i="5"/>
  <c r="AC134" i="5"/>
  <c r="AB134" i="5"/>
  <c r="AA134" i="5"/>
  <c r="Z134" i="5"/>
  <c r="Y134" i="5"/>
  <c r="X134" i="5"/>
  <c r="AG133" i="5"/>
  <c r="AF133" i="5"/>
  <c r="AG132" i="5"/>
  <c r="AF132" i="5"/>
  <c r="AG130" i="5"/>
  <c r="AF130" i="5"/>
  <c r="AA122" i="5"/>
  <c r="AB122" i="5" s="1"/>
  <c r="AC122" i="5" s="1"/>
  <c r="AD122" i="5" s="1"/>
  <c r="AE122" i="5" s="1"/>
  <c r="AF122" i="5" s="1"/>
  <c r="AG122" i="5" s="1"/>
  <c r="Z122" i="5"/>
  <c r="Y122" i="5"/>
  <c r="AB121" i="5"/>
  <c r="AC121" i="5" s="1"/>
  <c r="AD121" i="5" s="1"/>
  <c r="AE121" i="5" s="1"/>
  <c r="AF121" i="5" s="1"/>
  <c r="AG121" i="5" s="1"/>
  <c r="Y121" i="5"/>
  <c r="Z121" i="5" s="1"/>
  <c r="AA121" i="5" s="1"/>
  <c r="Y120" i="5"/>
  <c r="Z120" i="5" s="1"/>
  <c r="AA120" i="5" s="1"/>
  <c r="AB120" i="5" s="1"/>
  <c r="AC120" i="5" s="1"/>
  <c r="AD120" i="5" s="1"/>
  <c r="AE120" i="5" s="1"/>
  <c r="AF120" i="5" s="1"/>
  <c r="AG120" i="5" s="1"/>
  <c r="Z119" i="5"/>
  <c r="AA119" i="5" s="1"/>
  <c r="AB119" i="5" s="1"/>
  <c r="AC119" i="5" s="1"/>
  <c r="AD119" i="5" s="1"/>
  <c r="AE119" i="5" s="1"/>
  <c r="AF119" i="5" s="1"/>
  <c r="AG119" i="5" s="1"/>
  <c r="Y119" i="5"/>
  <c r="Y117" i="5"/>
  <c r="Z117" i="5" s="1"/>
  <c r="AA117" i="5" s="1"/>
  <c r="AB117" i="5" s="1"/>
  <c r="AC117" i="5" s="1"/>
  <c r="AD117" i="5" s="1"/>
  <c r="AE117" i="5" s="1"/>
  <c r="AF117" i="5" s="1"/>
  <c r="AG117" i="5" s="1"/>
  <c r="AC116" i="5"/>
  <c r="AD116" i="5" s="1"/>
  <c r="AE116" i="5" s="1"/>
  <c r="AF116" i="5" s="1"/>
  <c r="AG116" i="5" s="1"/>
  <c r="Y116" i="5"/>
  <c r="Z116" i="5" s="1"/>
  <c r="AA116" i="5" s="1"/>
  <c r="AB116" i="5" s="1"/>
  <c r="Y114" i="5"/>
  <c r="Z114" i="5" s="1"/>
  <c r="AA114" i="5" s="1"/>
  <c r="AB114" i="5" s="1"/>
  <c r="AC114" i="5" s="1"/>
  <c r="AD114" i="5" s="1"/>
  <c r="AE114" i="5" s="1"/>
  <c r="AF114" i="5" s="1"/>
  <c r="AG114" i="5" s="1"/>
  <c r="AB113" i="5"/>
  <c r="AC113" i="5" s="1"/>
  <c r="AD113" i="5" s="1"/>
  <c r="AE113" i="5" s="1"/>
  <c r="AF113" i="5" s="1"/>
  <c r="AG113" i="5" s="1"/>
  <c r="Y113" i="5"/>
  <c r="Z113" i="5" s="1"/>
  <c r="AA113" i="5" s="1"/>
  <c r="AG112" i="5"/>
  <c r="Y112" i="5"/>
  <c r="Z112" i="5" s="1"/>
  <c r="AA112" i="5" s="1"/>
  <c r="AB112" i="5" s="1"/>
  <c r="AC112" i="5" s="1"/>
  <c r="AD112" i="5" s="1"/>
  <c r="AE112" i="5" s="1"/>
  <c r="AF112" i="5" s="1"/>
  <c r="AA109" i="5"/>
  <c r="AB109" i="5" s="1"/>
  <c r="AC109" i="5" s="1"/>
  <c r="AD109" i="5" s="1"/>
  <c r="AE109" i="5" s="1"/>
  <c r="AF109" i="5" s="1"/>
  <c r="AG109" i="5" s="1"/>
  <c r="Y109" i="5"/>
  <c r="Z109" i="5" s="1"/>
  <c r="Y108" i="5"/>
  <c r="Z108" i="5" s="1"/>
  <c r="AA108" i="5" s="1"/>
  <c r="AB108" i="5" s="1"/>
  <c r="AC108" i="5" s="1"/>
  <c r="AD108" i="5" s="1"/>
  <c r="AE108" i="5" s="1"/>
  <c r="AF108" i="5" s="1"/>
  <c r="AG108" i="5" s="1"/>
  <c r="AC107" i="5"/>
  <c r="AD107" i="5" s="1"/>
  <c r="AE107" i="5" s="1"/>
  <c r="AF107" i="5" s="1"/>
  <c r="AG107" i="5" s="1"/>
  <c r="Y107" i="5"/>
  <c r="Z107" i="5" s="1"/>
  <c r="AA107" i="5" s="1"/>
  <c r="AB107" i="5" s="1"/>
  <c r="AD106" i="5"/>
  <c r="AE106" i="5" s="1"/>
  <c r="AF106" i="5" s="1"/>
  <c r="AG106" i="5" s="1"/>
  <c r="Z106" i="5"/>
  <c r="AA106" i="5" s="1"/>
  <c r="AB106" i="5" s="1"/>
  <c r="AC106" i="5" s="1"/>
  <c r="Y106" i="5"/>
  <c r="Y100" i="5"/>
  <c r="Z100" i="5" s="1"/>
  <c r="AA100" i="5" s="1"/>
  <c r="AB100" i="5" s="1"/>
  <c r="AC100" i="5" s="1"/>
  <c r="AD100" i="5" s="1"/>
  <c r="AE100" i="5" s="1"/>
  <c r="AF100" i="5" s="1"/>
  <c r="AG100" i="5" s="1"/>
  <c r="AC99" i="5"/>
  <c r="AD99" i="5" s="1"/>
  <c r="AE99" i="5" s="1"/>
  <c r="AF99" i="5" s="1"/>
  <c r="AG99" i="5" s="1"/>
  <c r="Y99" i="5"/>
  <c r="Z99" i="5" s="1"/>
  <c r="AA99" i="5" s="1"/>
  <c r="AB99" i="5" s="1"/>
  <c r="AD98" i="5"/>
  <c r="AE98" i="5" s="1"/>
  <c r="AF98" i="5" s="1"/>
  <c r="AG98" i="5" s="1"/>
  <c r="Z98" i="5"/>
  <c r="AA98" i="5" s="1"/>
  <c r="AB98" i="5" s="1"/>
  <c r="AC98" i="5" s="1"/>
  <c r="Y98" i="5"/>
  <c r="AA97" i="5"/>
  <c r="AB97" i="5" s="1"/>
  <c r="AC97" i="5" s="1"/>
  <c r="AD97" i="5" s="1"/>
  <c r="AE97" i="5" s="1"/>
  <c r="AF97" i="5" s="1"/>
  <c r="AG97" i="5" s="1"/>
  <c r="Y97" i="5"/>
  <c r="Z97" i="5" s="1"/>
  <c r="Y95" i="5"/>
  <c r="Z95" i="5" s="1"/>
  <c r="AA95" i="5" s="1"/>
  <c r="AB95" i="5" s="1"/>
  <c r="AC95" i="5" s="1"/>
  <c r="AD95" i="5" s="1"/>
  <c r="AE95" i="5" s="1"/>
  <c r="AF95" i="5" s="1"/>
  <c r="AG95" i="5" s="1"/>
  <c r="Z94" i="5"/>
  <c r="AA94" i="5" s="1"/>
  <c r="AB94" i="5" s="1"/>
  <c r="AC94" i="5" s="1"/>
  <c r="AD94" i="5" s="1"/>
  <c r="AE94" i="5" s="1"/>
  <c r="AF94" i="5" s="1"/>
  <c r="AG94" i="5" s="1"/>
  <c r="Y94" i="5"/>
  <c r="Y92" i="5"/>
  <c r="Z92" i="5" s="1"/>
  <c r="AA92" i="5" s="1"/>
  <c r="AB92" i="5" s="1"/>
  <c r="AC92" i="5" s="1"/>
  <c r="AD92" i="5" s="1"/>
  <c r="AE92" i="5" s="1"/>
  <c r="AF92" i="5" s="1"/>
  <c r="AG92" i="5" s="1"/>
  <c r="AC91" i="5"/>
  <c r="AD91" i="5" s="1"/>
  <c r="AE91" i="5" s="1"/>
  <c r="AF91" i="5" s="1"/>
  <c r="AG91" i="5" s="1"/>
  <c r="Y91" i="5"/>
  <c r="Z91" i="5" s="1"/>
  <c r="AA91" i="5" s="1"/>
  <c r="AB91" i="5" s="1"/>
  <c r="AD90" i="5"/>
  <c r="AE90" i="5" s="1"/>
  <c r="AF90" i="5" s="1"/>
  <c r="AG90" i="5" s="1"/>
  <c r="Z90" i="5"/>
  <c r="AA90" i="5" s="1"/>
  <c r="AB90" i="5" s="1"/>
  <c r="AC90" i="5" s="1"/>
  <c r="Y90" i="5"/>
  <c r="AA89" i="5"/>
  <c r="AB89" i="5" s="1"/>
  <c r="AC89" i="5" s="1"/>
  <c r="AD89" i="5" s="1"/>
  <c r="AE89" i="5" s="1"/>
  <c r="AF89" i="5" s="1"/>
  <c r="AG89" i="5" s="1"/>
  <c r="Y89" i="5"/>
  <c r="Z89" i="5" s="1"/>
  <c r="Z87" i="5"/>
  <c r="AA87" i="5" s="1"/>
  <c r="AB87" i="5" s="1"/>
  <c r="AC87" i="5" s="1"/>
  <c r="AD87" i="5" s="1"/>
  <c r="AE87" i="5" s="1"/>
  <c r="AF87" i="5" s="1"/>
  <c r="AG87" i="5" s="1"/>
  <c r="Y87" i="5"/>
  <c r="AA86" i="5"/>
  <c r="AB86" i="5" s="1"/>
  <c r="AC86" i="5" s="1"/>
  <c r="AD86" i="5" s="1"/>
  <c r="AE86" i="5" s="1"/>
  <c r="AF86" i="5" s="1"/>
  <c r="AG86" i="5" s="1"/>
  <c r="Z86" i="5"/>
  <c r="Y86" i="5"/>
  <c r="AE85" i="5"/>
  <c r="AF85" i="5" s="1"/>
  <c r="AG85" i="5" s="1"/>
  <c r="AA85" i="5"/>
  <c r="AB85" i="5" s="1"/>
  <c r="AC85" i="5" s="1"/>
  <c r="AD85" i="5" s="1"/>
  <c r="Y85" i="5"/>
  <c r="Z85" i="5" s="1"/>
  <c r="Y84" i="5"/>
  <c r="Z84" i="5" s="1"/>
  <c r="AA84" i="5" s="1"/>
  <c r="AB84" i="5" s="1"/>
  <c r="AC84" i="5" s="1"/>
  <c r="AD84" i="5" s="1"/>
  <c r="AE84" i="5" s="1"/>
  <c r="AF84" i="5" s="1"/>
  <c r="AG84" i="5" s="1"/>
  <c r="Z83" i="5"/>
  <c r="AA83" i="5" s="1"/>
  <c r="AB83" i="5" s="1"/>
  <c r="AC83" i="5" s="1"/>
  <c r="AD83" i="5" s="1"/>
  <c r="AE83" i="5" s="1"/>
  <c r="AF83" i="5" s="1"/>
  <c r="AG83" i="5" s="1"/>
  <c r="Y83" i="5"/>
  <c r="AA82" i="5"/>
  <c r="AB82" i="5" s="1"/>
  <c r="AC82" i="5" s="1"/>
  <c r="AD82" i="5" s="1"/>
  <c r="AE82" i="5" s="1"/>
  <c r="AF82" i="5" s="1"/>
  <c r="AG82" i="5" s="1"/>
  <c r="Z82" i="5"/>
  <c r="Y82" i="5"/>
  <c r="AA81" i="5"/>
  <c r="AB81" i="5" s="1"/>
  <c r="AC81" i="5" s="1"/>
  <c r="AD81" i="5" s="1"/>
  <c r="AE81" i="5" s="1"/>
  <c r="AF81" i="5" s="1"/>
  <c r="AG81" i="5" s="1"/>
  <c r="Y81" i="5"/>
  <c r="Z81" i="5" s="1"/>
  <c r="Z80" i="5"/>
  <c r="AA80" i="5" s="1"/>
  <c r="AB80" i="5" s="1"/>
  <c r="AC80" i="5" s="1"/>
  <c r="AD80" i="5" s="1"/>
  <c r="AE80" i="5" s="1"/>
  <c r="AF80" i="5" s="1"/>
  <c r="AG80" i="5" s="1"/>
  <c r="Y80" i="5"/>
  <c r="Z77" i="5"/>
  <c r="AA77" i="5" s="1"/>
  <c r="AB77" i="5" s="1"/>
  <c r="AC77" i="5" s="1"/>
  <c r="AD77" i="5" s="1"/>
  <c r="AE77" i="5" s="1"/>
  <c r="AF77" i="5" s="1"/>
  <c r="AG77" i="5" s="1"/>
  <c r="Y77" i="5"/>
  <c r="Y76" i="5"/>
  <c r="Z76" i="5" s="1"/>
  <c r="AA76" i="5" s="1"/>
  <c r="AB76" i="5" s="1"/>
  <c r="AC76" i="5" s="1"/>
  <c r="AD76" i="5" s="1"/>
  <c r="AE76" i="5" s="1"/>
  <c r="AF76" i="5" s="1"/>
  <c r="AG76" i="5" s="1"/>
  <c r="AA74" i="5"/>
  <c r="AB74" i="5" s="1"/>
  <c r="AC74" i="5" s="1"/>
  <c r="AD74" i="5" s="1"/>
  <c r="AE74" i="5" s="1"/>
  <c r="AF74" i="5" s="1"/>
  <c r="AG74" i="5" s="1"/>
  <c r="Y74" i="5"/>
  <c r="Z74" i="5" s="1"/>
  <c r="Z73" i="5"/>
  <c r="AA73" i="5" s="1"/>
  <c r="AB73" i="5" s="1"/>
  <c r="AC73" i="5" s="1"/>
  <c r="AD73" i="5" s="1"/>
  <c r="AE73" i="5" s="1"/>
  <c r="AF73" i="5" s="1"/>
  <c r="AG73" i="5" s="1"/>
  <c r="Y73" i="5"/>
  <c r="Y72" i="5"/>
  <c r="Z72" i="5" s="1"/>
  <c r="AA72" i="5" s="1"/>
  <c r="AB72" i="5" s="1"/>
  <c r="AC72" i="5" s="1"/>
  <c r="AD72" i="5" s="1"/>
  <c r="AE72" i="5" s="1"/>
  <c r="AF72" i="5" s="1"/>
  <c r="AG72" i="5" s="1"/>
  <c r="AA70" i="5"/>
  <c r="AB70" i="5" s="1"/>
  <c r="AC70" i="5" s="1"/>
  <c r="AD70" i="5" s="1"/>
  <c r="AE70" i="5" s="1"/>
  <c r="AF70" i="5" s="1"/>
  <c r="AG70" i="5" s="1"/>
  <c r="Y68" i="5"/>
  <c r="Z68" i="5" s="1"/>
  <c r="AD56" i="5"/>
  <c r="AC56" i="5"/>
  <c r="AC179" i="5" s="1"/>
  <c r="AB56" i="5"/>
  <c r="AA56" i="5"/>
  <c r="AA179" i="5" s="1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AD53" i="5"/>
  <c r="AC53" i="5"/>
  <c r="AB53" i="5"/>
  <c r="AB176" i="5" s="1"/>
  <c r="AA53" i="5"/>
  <c r="Z53" i="5"/>
  <c r="Z176" i="5" s="1"/>
  <c r="Y53" i="5"/>
  <c r="X53" i="5"/>
  <c r="X176" i="5" s="1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AD49" i="5"/>
  <c r="AC49" i="5"/>
  <c r="AC172" i="5" s="1"/>
  <c r="AB49" i="5"/>
  <c r="AA49" i="5"/>
  <c r="AA172" i="5" s="1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D43" i="5"/>
  <c r="AC43" i="5"/>
  <c r="AB43" i="5"/>
  <c r="AB166" i="5" s="1"/>
  <c r="AA43" i="5"/>
  <c r="Z43" i="5"/>
  <c r="Z166" i="5" s="1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C42" i="5"/>
  <c r="AA42" i="5"/>
  <c r="Y42" i="5"/>
  <c r="AD41" i="5"/>
  <c r="AC41" i="5"/>
  <c r="AB41" i="5"/>
  <c r="AB164" i="5" s="1"/>
  <c r="AA41" i="5"/>
  <c r="Z41" i="5"/>
  <c r="Y41" i="5"/>
  <c r="Y103" i="5" s="1"/>
  <c r="Z103" i="5" s="1"/>
  <c r="AA103" i="5" s="1"/>
  <c r="AB103" i="5" s="1"/>
  <c r="AC103" i="5" s="1"/>
  <c r="AD103" i="5" s="1"/>
  <c r="AE103" i="5" s="1"/>
  <c r="AF103" i="5" s="1"/>
  <c r="AG103" i="5" s="1"/>
  <c r="X41" i="5"/>
  <c r="X164" i="5" s="1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D40" i="5"/>
  <c r="AC40" i="5"/>
  <c r="AC163" i="5" s="1"/>
  <c r="AB40" i="5"/>
  <c r="AA40" i="5"/>
  <c r="AA163" i="5" s="1"/>
  <c r="Z40" i="5"/>
  <c r="Z163" i="5" s="1"/>
  <c r="Y40" i="5"/>
  <c r="X40" i="5"/>
  <c r="X163" i="5" s="1"/>
  <c r="V40" i="5"/>
  <c r="U40" i="5"/>
  <c r="T40" i="5"/>
  <c r="G40" i="5"/>
  <c r="E40" i="5"/>
  <c r="D40" i="5"/>
  <c r="C40" i="5"/>
  <c r="AD39" i="5"/>
  <c r="AC39" i="5"/>
  <c r="AC162" i="5" s="1"/>
  <c r="AB39" i="5"/>
  <c r="AA39" i="5"/>
  <c r="AA162" i="5" s="1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D34" i="5"/>
  <c r="AC34" i="5"/>
  <c r="AB34" i="5"/>
  <c r="AB157" i="5" s="1"/>
  <c r="AA34" i="5"/>
  <c r="Z34" i="5"/>
  <c r="Z157" i="5" s="1"/>
  <c r="Y34" i="5"/>
  <c r="X34" i="5"/>
  <c r="X157" i="5" s="1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D31" i="5"/>
  <c r="AC31" i="5"/>
  <c r="AC154" i="5" s="1"/>
  <c r="AB31" i="5"/>
  <c r="AA31" i="5"/>
  <c r="AA154" i="5" s="1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D26" i="5"/>
  <c r="AC26" i="5"/>
  <c r="AB26" i="5"/>
  <c r="AB149" i="5" s="1"/>
  <c r="AA26" i="5"/>
  <c r="Z26" i="5"/>
  <c r="Z149" i="5" s="1"/>
  <c r="Y26" i="5"/>
  <c r="X26" i="5"/>
  <c r="X149" i="5" s="1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D22" i="5"/>
  <c r="AC22" i="5"/>
  <c r="AC145" i="5" s="1"/>
  <c r="AB22" i="5"/>
  <c r="AA22" i="5"/>
  <c r="AA145" i="5" s="1"/>
  <c r="Z22" i="5"/>
  <c r="Y22" i="5"/>
  <c r="Y145" i="5" s="1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D17" i="5"/>
  <c r="AC17" i="5"/>
  <c r="AB17" i="5"/>
  <c r="AB140" i="5" s="1"/>
  <c r="AA17" i="5"/>
  <c r="Z17" i="5"/>
  <c r="Z140" i="5" s="1"/>
  <c r="Y17" i="5"/>
  <c r="Y79" i="5" s="1"/>
  <c r="Z79" i="5" s="1"/>
  <c r="AA79" i="5" s="1"/>
  <c r="AB79" i="5" s="1"/>
  <c r="AC79" i="5" s="1"/>
  <c r="AD79" i="5" s="1"/>
  <c r="AE79" i="5" s="1"/>
  <c r="AF79" i="5" s="1"/>
  <c r="AG79" i="5" s="1"/>
  <c r="X17" i="5"/>
  <c r="X140" i="5" s="1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D13" i="5"/>
  <c r="AC13" i="5"/>
  <c r="AC136" i="5" s="1"/>
  <c r="AB13" i="5"/>
  <c r="AA13" i="5"/>
  <c r="AA136" i="5" s="1"/>
  <c r="Z13" i="5"/>
  <c r="Y13" i="5"/>
  <c r="Y136" i="5" s="1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D10" i="5"/>
  <c r="AC10" i="5"/>
  <c r="AB10" i="5"/>
  <c r="AB133" i="5" s="1"/>
  <c r="AA10" i="5"/>
  <c r="Z10" i="5"/>
  <c r="Z133" i="5" s="1"/>
  <c r="Y10" i="5"/>
  <c r="X10" i="5"/>
  <c r="X133" i="5" s="1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D9" i="5"/>
  <c r="AC9" i="5"/>
  <c r="AB9" i="5"/>
  <c r="AB132" i="5" s="1"/>
  <c r="AA9" i="5"/>
  <c r="Z9" i="5"/>
  <c r="Z132" i="5" s="1"/>
  <c r="Y9" i="5"/>
  <c r="X9" i="5"/>
  <c r="X132" i="5" s="1"/>
  <c r="U9" i="5"/>
  <c r="T9" i="5"/>
  <c r="S9" i="5"/>
  <c r="R9" i="5"/>
  <c r="AG8" i="5"/>
  <c r="AF8" i="5"/>
  <c r="AF131" i="5" s="1"/>
  <c r="AE8" i="5"/>
  <c r="AD8" i="5"/>
  <c r="AD131" i="5" s="1"/>
  <c r="AC8" i="5"/>
  <c r="AB8" i="5"/>
  <c r="AB131" i="5" s="1"/>
  <c r="AA8" i="5"/>
  <c r="Z8" i="5"/>
  <c r="Z131" i="5" s="1"/>
  <c r="Y8" i="5"/>
  <c r="Y70" i="5" s="1"/>
  <c r="Z70" i="5" s="1"/>
  <c r="X8" i="5"/>
  <c r="X131" i="5" s="1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D7" i="5"/>
  <c r="AE130" i="5" s="1"/>
  <c r="AC7" i="5"/>
  <c r="AC130" i="5" s="1"/>
  <c r="AB7" i="5"/>
  <c r="AA7" i="5"/>
  <c r="AA130" i="5" s="1"/>
  <c r="Z7" i="5"/>
  <c r="Y7" i="5"/>
  <c r="Y130" i="5" s="1"/>
  <c r="X7" i="5"/>
  <c r="X130" i="5" s="1"/>
  <c r="V7" i="5"/>
  <c r="U7" i="5"/>
  <c r="AG6" i="5"/>
  <c r="AG129" i="5" s="1"/>
  <c r="AF6" i="5"/>
  <c r="AE6" i="5"/>
  <c r="AE129" i="5" s="1"/>
  <c r="AD6" i="5"/>
  <c r="AC6" i="5"/>
  <c r="AC129" i="5" s="1"/>
  <c r="AB6" i="5"/>
  <c r="AA6" i="5"/>
  <c r="AA129" i="5" s="1"/>
  <c r="Z6" i="5"/>
  <c r="Y6" i="5"/>
  <c r="Y129" i="5" s="1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G5" i="5"/>
  <c r="AG128" i="5" s="1"/>
  <c r="AF5" i="5"/>
  <c r="AE5" i="5"/>
  <c r="AE128" i="5" s="1"/>
  <c r="AD5" i="5"/>
  <c r="AC5" i="5"/>
  <c r="AC128" i="5" s="1"/>
  <c r="AB5" i="5"/>
  <c r="AA5" i="5"/>
  <c r="AA128" i="5" s="1"/>
  <c r="Z5" i="5"/>
  <c r="Y5" i="5"/>
  <c r="Y128" i="5" s="1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" i="5"/>
  <c r="AE127" i="5" s="1"/>
  <c r="AC4" i="5"/>
  <c r="AC127" i="5" s="1"/>
  <c r="AB4" i="5"/>
  <c r="AB127" i="5" s="1"/>
  <c r="W4" i="5"/>
  <c r="W127" i="5" s="1"/>
  <c r="AC4" i="4"/>
  <c r="AB4" i="4"/>
  <c r="W4" i="4"/>
  <c r="AG171" i="3"/>
  <c r="AF171" i="3"/>
  <c r="AE171" i="3"/>
  <c r="AD171" i="3"/>
  <c r="AC171" i="3"/>
  <c r="AB171" i="3"/>
  <c r="AA171" i="3"/>
  <c r="Z171" i="3"/>
  <c r="Y171" i="3"/>
  <c r="X171" i="3"/>
  <c r="AG170" i="3"/>
  <c r="AF170" i="3"/>
  <c r="AE170" i="3"/>
  <c r="AD170" i="3"/>
  <c r="AC170" i="3"/>
  <c r="AB170" i="3"/>
  <c r="AA170" i="3"/>
  <c r="Z170" i="3"/>
  <c r="Y170" i="3"/>
  <c r="X170" i="3"/>
  <c r="AG169" i="3"/>
  <c r="AF169" i="3"/>
  <c r="AE169" i="3"/>
  <c r="AD169" i="3"/>
  <c r="AC169" i="3"/>
  <c r="AB169" i="3"/>
  <c r="AA169" i="3"/>
  <c r="Z169" i="3"/>
  <c r="Y169" i="3"/>
  <c r="X169" i="3"/>
  <c r="AG168" i="3"/>
  <c r="AF168" i="3"/>
  <c r="AE168" i="3"/>
  <c r="AD168" i="3"/>
  <c r="AC168" i="3"/>
  <c r="AB168" i="3"/>
  <c r="AA168" i="3"/>
  <c r="Z168" i="3"/>
  <c r="Y168" i="3"/>
  <c r="X168" i="3"/>
  <c r="AG167" i="3"/>
  <c r="AF167" i="3"/>
  <c r="AE167" i="3"/>
  <c r="AD167" i="3"/>
  <c r="AC167" i="3"/>
  <c r="AB167" i="3"/>
  <c r="AA167" i="3"/>
  <c r="Z167" i="3"/>
  <c r="Y167" i="3"/>
  <c r="X167" i="3"/>
  <c r="AG166" i="3"/>
  <c r="AF166" i="3"/>
  <c r="AE166" i="3"/>
  <c r="AD166" i="3"/>
  <c r="AC166" i="3"/>
  <c r="AB166" i="3"/>
  <c r="AA166" i="3"/>
  <c r="Z166" i="3"/>
  <c r="Y166" i="3"/>
  <c r="X166" i="3"/>
  <c r="AG165" i="3"/>
  <c r="AF165" i="3"/>
  <c r="AE165" i="3"/>
  <c r="AD165" i="3"/>
  <c r="AC165" i="3"/>
  <c r="AB165" i="3"/>
  <c r="AA165" i="3"/>
  <c r="Z165" i="3"/>
  <c r="Y165" i="3"/>
  <c r="X165" i="3"/>
  <c r="AG163" i="3"/>
  <c r="AF163" i="3"/>
  <c r="AE163" i="3"/>
  <c r="AD163" i="3"/>
  <c r="AC163" i="3"/>
  <c r="AB163" i="3"/>
  <c r="AA163" i="3"/>
  <c r="Z163" i="3"/>
  <c r="Y163" i="3"/>
  <c r="X163" i="3"/>
  <c r="AG162" i="3"/>
  <c r="AF162" i="3"/>
  <c r="AE162" i="3"/>
  <c r="AD162" i="3"/>
  <c r="AC162" i="3"/>
  <c r="AB162" i="3"/>
  <c r="AA162" i="3"/>
  <c r="Z162" i="3"/>
  <c r="Y162" i="3"/>
  <c r="X162" i="3"/>
  <c r="AG161" i="3"/>
  <c r="AF161" i="3"/>
  <c r="AE161" i="3"/>
  <c r="AD161" i="3"/>
  <c r="AC161" i="3"/>
  <c r="AB161" i="3"/>
  <c r="AA161" i="3"/>
  <c r="Z161" i="3"/>
  <c r="Y161" i="3"/>
  <c r="X161" i="3"/>
  <c r="AG160" i="3"/>
  <c r="AF160" i="3"/>
  <c r="AE160" i="3"/>
  <c r="AD160" i="3"/>
  <c r="AC160" i="3"/>
  <c r="AB160" i="3"/>
  <c r="AA160" i="3"/>
  <c r="Z160" i="3"/>
  <c r="Y160" i="3"/>
  <c r="X160" i="3"/>
  <c r="AG159" i="3"/>
  <c r="AF159" i="3"/>
  <c r="AE159" i="3"/>
  <c r="AD159" i="3"/>
  <c r="AC159" i="3"/>
  <c r="AB159" i="3"/>
  <c r="AA159" i="3"/>
  <c r="Z159" i="3"/>
  <c r="Y159" i="3"/>
  <c r="X159" i="3"/>
  <c r="AG158" i="3"/>
  <c r="AF158" i="3"/>
  <c r="AE158" i="3"/>
  <c r="AD158" i="3"/>
  <c r="AC158" i="3"/>
  <c r="AB158" i="3"/>
  <c r="AA158" i="3"/>
  <c r="Z158" i="3"/>
  <c r="Y158" i="3"/>
  <c r="X158" i="3"/>
  <c r="AG157" i="3"/>
  <c r="AF157" i="3"/>
  <c r="AE157" i="3"/>
  <c r="AD157" i="3"/>
  <c r="AC157" i="3"/>
  <c r="AB157" i="3"/>
  <c r="AA157" i="3"/>
  <c r="Z157" i="3"/>
  <c r="Y157" i="3"/>
  <c r="X157" i="3"/>
  <c r="AG156" i="3"/>
  <c r="AF156" i="3"/>
  <c r="AE156" i="3"/>
  <c r="AD156" i="3"/>
  <c r="AC156" i="3"/>
  <c r="AB156" i="3"/>
  <c r="AA156" i="3"/>
  <c r="Z156" i="3"/>
  <c r="Y156" i="3"/>
  <c r="X156" i="3"/>
  <c r="AG155" i="3"/>
  <c r="AF155" i="3"/>
  <c r="AE155" i="3"/>
  <c r="AD155" i="3"/>
  <c r="AC155" i="3"/>
  <c r="AB155" i="3"/>
  <c r="AA155" i="3"/>
  <c r="Z155" i="3"/>
  <c r="Y155" i="3"/>
  <c r="X155" i="3"/>
  <c r="AG154" i="3"/>
  <c r="AF154" i="3"/>
  <c r="AE154" i="3"/>
  <c r="AD154" i="3"/>
  <c r="AC154" i="3"/>
  <c r="AB154" i="3"/>
  <c r="AA154" i="3"/>
  <c r="Z154" i="3"/>
  <c r="Y154" i="3"/>
  <c r="X154" i="3"/>
  <c r="AG152" i="3"/>
  <c r="AF152" i="3"/>
  <c r="AE152" i="3"/>
  <c r="AD152" i="3"/>
  <c r="AC152" i="3"/>
  <c r="AB152" i="3"/>
  <c r="AA152" i="3"/>
  <c r="Z152" i="3"/>
  <c r="Y152" i="3"/>
  <c r="X152" i="3"/>
  <c r="AG151" i="3"/>
  <c r="AF151" i="3"/>
  <c r="AE151" i="3"/>
  <c r="AD151" i="3"/>
  <c r="AC151" i="3"/>
  <c r="AB151" i="3"/>
  <c r="AA151" i="3"/>
  <c r="Z151" i="3"/>
  <c r="Y151" i="3"/>
  <c r="X151" i="3"/>
  <c r="AG150" i="3"/>
  <c r="AF150" i="3"/>
  <c r="AE150" i="3"/>
  <c r="AD150" i="3"/>
  <c r="AC150" i="3"/>
  <c r="AB150" i="3"/>
  <c r="AA150" i="3"/>
  <c r="Z150" i="3"/>
  <c r="Y150" i="3"/>
  <c r="X150" i="3"/>
  <c r="AG149" i="3"/>
  <c r="AF149" i="3"/>
  <c r="AE149" i="3"/>
  <c r="AD149" i="3"/>
  <c r="AC149" i="3"/>
  <c r="AB149" i="3"/>
  <c r="AA149" i="3"/>
  <c r="Z149" i="3"/>
  <c r="Y149" i="3"/>
  <c r="X149" i="3"/>
  <c r="AG148" i="3"/>
  <c r="AF148" i="3"/>
  <c r="AE148" i="3"/>
  <c r="AD148" i="3"/>
  <c r="AC148" i="3"/>
  <c r="AB148" i="3"/>
  <c r="AA148" i="3"/>
  <c r="Z148" i="3"/>
  <c r="Y148" i="3"/>
  <c r="X148" i="3"/>
  <c r="AG147" i="3"/>
  <c r="AF147" i="3"/>
  <c r="AE147" i="3"/>
  <c r="AD147" i="3"/>
  <c r="AC147" i="3"/>
  <c r="AB147" i="3"/>
  <c r="AA147" i="3"/>
  <c r="Z147" i="3"/>
  <c r="Y147" i="3"/>
  <c r="X147" i="3"/>
  <c r="AG146" i="3"/>
  <c r="AF146" i="3"/>
  <c r="AE146" i="3"/>
  <c r="AD146" i="3"/>
  <c r="AC146" i="3"/>
  <c r="AB146" i="3"/>
  <c r="AA146" i="3"/>
  <c r="Z146" i="3"/>
  <c r="Y146" i="3"/>
  <c r="X146" i="3"/>
  <c r="AG145" i="3"/>
  <c r="AF145" i="3"/>
  <c r="AE145" i="3"/>
  <c r="AD145" i="3"/>
  <c r="AC145" i="3"/>
  <c r="AB145" i="3"/>
  <c r="AA145" i="3"/>
  <c r="Z145" i="3"/>
  <c r="Y145" i="3"/>
  <c r="X145" i="3"/>
  <c r="AG144" i="3"/>
  <c r="AF144" i="3"/>
  <c r="AE144" i="3"/>
  <c r="AD144" i="3"/>
  <c r="AC144" i="3"/>
  <c r="AB144" i="3"/>
  <c r="AA144" i="3"/>
  <c r="Z144" i="3"/>
  <c r="Y144" i="3"/>
  <c r="X144" i="3"/>
  <c r="AG143" i="3"/>
  <c r="AF143" i="3"/>
  <c r="AE143" i="3"/>
  <c r="AD143" i="3"/>
  <c r="AC143" i="3"/>
  <c r="AB143" i="3"/>
  <c r="AA143" i="3"/>
  <c r="Z143" i="3"/>
  <c r="Y143" i="3"/>
  <c r="X143" i="3"/>
  <c r="AG141" i="3"/>
  <c r="AF141" i="3"/>
  <c r="AE141" i="3"/>
  <c r="AD141" i="3"/>
  <c r="AC141" i="3"/>
  <c r="AB141" i="3"/>
  <c r="AA141" i="3"/>
  <c r="Z141" i="3"/>
  <c r="Y141" i="3"/>
  <c r="X141" i="3"/>
  <c r="AG140" i="3"/>
  <c r="AF140" i="3"/>
  <c r="AE140" i="3"/>
  <c r="AD140" i="3"/>
  <c r="AC140" i="3"/>
  <c r="AB140" i="3"/>
  <c r="AA140" i="3"/>
  <c r="Z140" i="3"/>
  <c r="Y140" i="3"/>
  <c r="X140" i="3"/>
  <c r="AG139" i="3"/>
  <c r="AF139" i="3"/>
  <c r="AE139" i="3"/>
  <c r="AD139" i="3"/>
  <c r="AC139" i="3"/>
  <c r="AB139" i="3"/>
  <c r="AA139" i="3"/>
  <c r="Z139" i="3"/>
  <c r="Y139" i="3"/>
  <c r="X139" i="3"/>
  <c r="AG138" i="3"/>
  <c r="AF138" i="3"/>
  <c r="AE138" i="3"/>
  <c r="AD138" i="3"/>
  <c r="AC138" i="3"/>
  <c r="AB138" i="3"/>
  <c r="AA138" i="3"/>
  <c r="Z138" i="3"/>
  <c r="Y138" i="3"/>
  <c r="X138" i="3"/>
  <c r="AG137" i="3"/>
  <c r="AF137" i="3"/>
  <c r="AE137" i="3"/>
  <c r="AD137" i="3"/>
  <c r="AC137" i="3"/>
  <c r="AB137" i="3"/>
  <c r="AA137" i="3"/>
  <c r="Z137" i="3"/>
  <c r="Y137" i="3"/>
  <c r="X137" i="3"/>
  <c r="AG136" i="3"/>
  <c r="AF136" i="3"/>
  <c r="AE136" i="3"/>
  <c r="AD136" i="3"/>
  <c r="AC136" i="3"/>
  <c r="AB136" i="3"/>
  <c r="AA136" i="3"/>
  <c r="Z136" i="3"/>
  <c r="Y136" i="3"/>
  <c r="X136" i="3"/>
  <c r="AG135" i="3"/>
  <c r="AF135" i="3"/>
  <c r="AE135" i="3"/>
  <c r="AD135" i="3"/>
  <c r="AC135" i="3"/>
  <c r="AB135" i="3"/>
  <c r="AA135" i="3"/>
  <c r="Z135" i="3"/>
  <c r="Y135" i="3"/>
  <c r="X135" i="3"/>
  <c r="AG134" i="3"/>
  <c r="AF134" i="3"/>
  <c r="AE134" i="3"/>
  <c r="AD134" i="3"/>
  <c r="AC134" i="3"/>
  <c r="AB134" i="3"/>
  <c r="AA134" i="3"/>
  <c r="Z134" i="3"/>
  <c r="Y134" i="3"/>
  <c r="X134" i="3"/>
  <c r="AG133" i="3"/>
  <c r="AF133" i="3"/>
  <c r="AE133" i="3"/>
  <c r="AD133" i="3"/>
  <c r="AC133" i="3"/>
  <c r="AB133" i="3"/>
  <c r="AA133" i="3"/>
  <c r="Z133" i="3"/>
  <c r="Y133" i="3"/>
  <c r="X133" i="3"/>
  <c r="AG132" i="3"/>
  <c r="AF132" i="3"/>
  <c r="AE132" i="3"/>
  <c r="AD132" i="3"/>
  <c r="AC132" i="3"/>
  <c r="AB132" i="3"/>
  <c r="AA132" i="3"/>
  <c r="Z132" i="3"/>
  <c r="Y132" i="3"/>
  <c r="X132" i="3"/>
  <c r="AG131" i="3"/>
  <c r="AF131" i="3"/>
  <c r="AE131" i="3"/>
  <c r="AD131" i="3"/>
  <c r="AC131" i="3"/>
  <c r="AB131" i="3"/>
  <c r="AA131" i="3"/>
  <c r="Z131" i="3"/>
  <c r="Y131" i="3"/>
  <c r="X131" i="3"/>
  <c r="AG130" i="3"/>
  <c r="AF130" i="3"/>
  <c r="AE130" i="3"/>
  <c r="AD130" i="3"/>
  <c r="AC130" i="3"/>
  <c r="AB130" i="3"/>
  <c r="AA130" i="3"/>
  <c r="Z130" i="3"/>
  <c r="Y130" i="3"/>
  <c r="X130" i="3"/>
  <c r="AG129" i="3"/>
  <c r="AF129" i="3"/>
  <c r="AE129" i="3"/>
  <c r="AD129" i="3"/>
  <c r="AC129" i="3"/>
  <c r="AB129" i="3"/>
  <c r="AA129" i="3"/>
  <c r="Z129" i="3"/>
  <c r="Y129" i="3"/>
  <c r="X129" i="3"/>
  <c r="AG128" i="3"/>
  <c r="AF128" i="3"/>
  <c r="AE128" i="3"/>
  <c r="AD128" i="3"/>
  <c r="AC128" i="3"/>
  <c r="AB128" i="3"/>
  <c r="AA128" i="3"/>
  <c r="Z128" i="3"/>
  <c r="Y128" i="3"/>
  <c r="X128" i="3"/>
  <c r="AG127" i="3"/>
  <c r="AF127" i="3"/>
  <c r="AE127" i="3"/>
  <c r="AD127" i="3"/>
  <c r="AC127" i="3"/>
  <c r="AB127" i="3"/>
  <c r="AA127" i="3"/>
  <c r="Z127" i="3"/>
  <c r="Y127" i="3"/>
  <c r="X127" i="3"/>
  <c r="AG126" i="3"/>
  <c r="AF126" i="3"/>
  <c r="AE126" i="3"/>
  <c r="AD126" i="3"/>
  <c r="AC126" i="3"/>
  <c r="AB126" i="3"/>
  <c r="AA126" i="3"/>
  <c r="Z126" i="3"/>
  <c r="Y126" i="3"/>
  <c r="X126" i="3"/>
  <c r="AG125" i="3"/>
  <c r="AF125" i="3"/>
  <c r="AE125" i="3"/>
  <c r="AD125" i="3"/>
  <c r="AC125" i="3"/>
  <c r="AB125" i="3"/>
  <c r="AA125" i="3"/>
  <c r="Z125" i="3"/>
  <c r="Y125" i="3"/>
  <c r="X125" i="3"/>
  <c r="AG124" i="3"/>
  <c r="AF124" i="3"/>
  <c r="AE124" i="3"/>
  <c r="AD124" i="3"/>
  <c r="AC124" i="3"/>
  <c r="AB124" i="3"/>
  <c r="AA124" i="3"/>
  <c r="Z124" i="3"/>
  <c r="Y124" i="3"/>
  <c r="X124" i="3"/>
  <c r="AG123" i="3"/>
  <c r="AF123" i="3"/>
  <c r="AE123" i="3"/>
  <c r="AD123" i="3"/>
  <c r="AC123" i="3"/>
  <c r="AB123" i="3"/>
  <c r="AA123" i="3"/>
  <c r="Z123" i="3"/>
  <c r="Y123" i="3"/>
  <c r="X123" i="3"/>
  <c r="AG122" i="3"/>
  <c r="AF122" i="3"/>
  <c r="AE122" i="3"/>
  <c r="AD122" i="3"/>
  <c r="AC122" i="3"/>
  <c r="AB122" i="3"/>
  <c r="AA122" i="3"/>
  <c r="Z122" i="3"/>
  <c r="Y122" i="3"/>
  <c r="X122" i="3"/>
  <c r="AG121" i="3"/>
  <c r="AF121" i="3"/>
  <c r="AE121" i="3"/>
  <c r="AD121" i="3"/>
  <c r="AC121" i="3"/>
  <c r="AB121" i="3"/>
  <c r="AA121" i="3"/>
  <c r="Z121" i="3"/>
  <c r="Y121" i="3"/>
  <c r="X121" i="3"/>
  <c r="AG120" i="3"/>
  <c r="AF120" i="3"/>
  <c r="AE120" i="3"/>
  <c r="AD120" i="3"/>
  <c r="AC120" i="3"/>
  <c r="AB120" i="3"/>
  <c r="AA120" i="3"/>
  <c r="Z120" i="3"/>
  <c r="Y120" i="3"/>
  <c r="X120" i="3"/>
  <c r="AE119" i="3"/>
  <c r="Y114" i="3"/>
  <c r="Z114" i="3" s="1"/>
  <c r="AA114" i="3" s="1"/>
  <c r="AB114" i="3" s="1"/>
  <c r="AC114" i="3" s="1"/>
  <c r="AD114" i="3" s="1"/>
  <c r="AE114" i="3" s="1"/>
  <c r="AF114" i="3" s="1"/>
  <c r="AG114" i="3" s="1"/>
  <c r="X114" i="3"/>
  <c r="Y113" i="3"/>
  <c r="Z113" i="3" s="1"/>
  <c r="AA113" i="3" s="1"/>
  <c r="AB113" i="3" s="1"/>
  <c r="AC113" i="3" s="1"/>
  <c r="AD113" i="3" s="1"/>
  <c r="AE113" i="3" s="1"/>
  <c r="AF113" i="3" s="1"/>
  <c r="AG113" i="3" s="1"/>
  <c r="X113" i="3"/>
  <c r="Y112" i="3"/>
  <c r="Z112" i="3" s="1"/>
  <c r="AA112" i="3" s="1"/>
  <c r="AB112" i="3" s="1"/>
  <c r="AC112" i="3" s="1"/>
  <c r="AD112" i="3" s="1"/>
  <c r="AE112" i="3" s="1"/>
  <c r="AF112" i="3" s="1"/>
  <c r="AG112" i="3" s="1"/>
  <c r="X112" i="3"/>
  <c r="Y111" i="3"/>
  <c r="Z111" i="3" s="1"/>
  <c r="AA111" i="3" s="1"/>
  <c r="AB111" i="3" s="1"/>
  <c r="AC111" i="3" s="1"/>
  <c r="AD111" i="3" s="1"/>
  <c r="AE111" i="3" s="1"/>
  <c r="AF111" i="3" s="1"/>
  <c r="AG111" i="3" s="1"/>
  <c r="X111" i="3"/>
  <c r="Y110" i="3"/>
  <c r="Z110" i="3" s="1"/>
  <c r="AA110" i="3" s="1"/>
  <c r="AB110" i="3" s="1"/>
  <c r="AC110" i="3" s="1"/>
  <c r="AD110" i="3" s="1"/>
  <c r="AE110" i="3" s="1"/>
  <c r="AF110" i="3" s="1"/>
  <c r="AG110" i="3" s="1"/>
  <c r="X110" i="3"/>
  <c r="Y109" i="3"/>
  <c r="Z109" i="3" s="1"/>
  <c r="AA109" i="3" s="1"/>
  <c r="AB109" i="3" s="1"/>
  <c r="AC109" i="3" s="1"/>
  <c r="AD109" i="3" s="1"/>
  <c r="AE109" i="3" s="1"/>
  <c r="AF109" i="3" s="1"/>
  <c r="AG109" i="3" s="1"/>
  <c r="X109" i="3"/>
  <c r="Y108" i="3"/>
  <c r="Z108" i="3" s="1"/>
  <c r="AA108" i="3" s="1"/>
  <c r="AB108" i="3" s="1"/>
  <c r="AC108" i="3" s="1"/>
  <c r="AD108" i="3" s="1"/>
  <c r="AE108" i="3" s="1"/>
  <c r="AF108" i="3" s="1"/>
  <c r="AG108" i="3" s="1"/>
  <c r="X108" i="3"/>
  <c r="Y106" i="3"/>
  <c r="Z106" i="3" s="1"/>
  <c r="AA106" i="3" s="1"/>
  <c r="AB106" i="3" s="1"/>
  <c r="AC106" i="3" s="1"/>
  <c r="AD106" i="3" s="1"/>
  <c r="AE106" i="3" s="1"/>
  <c r="AF106" i="3" s="1"/>
  <c r="AG106" i="3" s="1"/>
  <c r="X106" i="3"/>
  <c r="Y105" i="3"/>
  <c r="Z105" i="3" s="1"/>
  <c r="AA105" i="3" s="1"/>
  <c r="AB105" i="3" s="1"/>
  <c r="AC105" i="3" s="1"/>
  <c r="AD105" i="3" s="1"/>
  <c r="AE105" i="3" s="1"/>
  <c r="AF105" i="3" s="1"/>
  <c r="AG105" i="3" s="1"/>
  <c r="X105" i="3"/>
  <c r="Y104" i="3"/>
  <c r="Z104" i="3" s="1"/>
  <c r="AA104" i="3" s="1"/>
  <c r="AB104" i="3" s="1"/>
  <c r="AC104" i="3" s="1"/>
  <c r="AD104" i="3" s="1"/>
  <c r="AE104" i="3" s="1"/>
  <c r="AF104" i="3" s="1"/>
  <c r="AG104" i="3" s="1"/>
  <c r="X104" i="3"/>
  <c r="Y103" i="3"/>
  <c r="Z103" i="3" s="1"/>
  <c r="AA103" i="3" s="1"/>
  <c r="AB103" i="3" s="1"/>
  <c r="AC103" i="3" s="1"/>
  <c r="AD103" i="3" s="1"/>
  <c r="AE103" i="3" s="1"/>
  <c r="AF103" i="3" s="1"/>
  <c r="AG103" i="3" s="1"/>
  <c r="X103" i="3"/>
  <c r="Y102" i="3"/>
  <c r="Z102" i="3" s="1"/>
  <c r="AA102" i="3" s="1"/>
  <c r="AB102" i="3" s="1"/>
  <c r="AC102" i="3" s="1"/>
  <c r="AD102" i="3" s="1"/>
  <c r="AE102" i="3" s="1"/>
  <c r="AF102" i="3" s="1"/>
  <c r="AG102" i="3" s="1"/>
  <c r="X102" i="3"/>
  <c r="Y101" i="3"/>
  <c r="Z101" i="3" s="1"/>
  <c r="AA101" i="3" s="1"/>
  <c r="AB101" i="3" s="1"/>
  <c r="AC101" i="3" s="1"/>
  <c r="AD101" i="3" s="1"/>
  <c r="AE101" i="3" s="1"/>
  <c r="AF101" i="3" s="1"/>
  <c r="AG101" i="3" s="1"/>
  <c r="X101" i="3"/>
  <c r="Y100" i="3"/>
  <c r="Z100" i="3" s="1"/>
  <c r="AA100" i="3" s="1"/>
  <c r="AB100" i="3" s="1"/>
  <c r="AC100" i="3" s="1"/>
  <c r="AD100" i="3" s="1"/>
  <c r="AE100" i="3" s="1"/>
  <c r="AF100" i="3" s="1"/>
  <c r="AG100" i="3" s="1"/>
  <c r="X100" i="3"/>
  <c r="Y99" i="3"/>
  <c r="Z99" i="3" s="1"/>
  <c r="AA99" i="3" s="1"/>
  <c r="AB99" i="3" s="1"/>
  <c r="AC99" i="3" s="1"/>
  <c r="AD99" i="3" s="1"/>
  <c r="AE99" i="3" s="1"/>
  <c r="AF99" i="3" s="1"/>
  <c r="AG99" i="3" s="1"/>
  <c r="X99" i="3"/>
  <c r="Y98" i="3"/>
  <c r="Z98" i="3" s="1"/>
  <c r="AA98" i="3" s="1"/>
  <c r="AB98" i="3" s="1"/>
  <c r="AC98" i="3" s="1"/>
  <c r="AD98" i="3" s="1"/>
  <c r="AE98" i="3" s="1"/>
  <c r="AF98" i="3" s="1"/>
  <c r="AG98" i="3" s="1"/>
  <c r="X98" i="3"/>
  <c r="Y97" i="3"/>
  <c r="Z97" i="3" s="1"/>
  <c r="AA97" i="3" s="1"/>
  <c r="AB97" i="3" s="1"/>
  <c r="AC97" i="3" s="1"/>
  <c r="AD97" i="3" s="1"/>
  <c r="AE97" i="3" s="1"/>
  <c r="AF97" i="3" s="1"/>
  <c r="AG97" i="3" s="1"/>
  <c r="X97" i="3"/>
  <c r="Y95" i="3"/>
  <c r="Z95" i="3" s="1"/>
  <c r="AA95" i="3" s="1"/>
  <c r="AB95" i="3" s="1"/>
  <c r="AC95" i="3" s="1"/>
  <c r="AD95" i="3" s="1"/>
  <c r="AE95" i="3" s="1"/>
  <c r="AF95" i="3" s="1"/>
  <c r="AG95" i="3" s="1"/>
  <c r="X95" i="3"/>
  <c r="Y94" i="3"/>
  <c r="Z94" i="3" s="1"/>
  <c r="AA94" i="3" s="1"/>
  <c r="AB94" i="3" s="1"/>
  <c r="AC94" i="3" s="1"/>
  <c r="AD94" i="3" s="1"/>
  <c r="AE94" i="3" s="1"/>
  <c r="AF94" i="3" s="1"/>
  <c r="AG94" i="3" s="1"/>
  <c r="X94" i="3"/>
  <c r="AA93" i="3"/>
  <c r="AB93" i="3" s="1"/>
  <c r="AC93" i="3" s="1"/>
  <c r="AD93" i="3" s="1"/>
  <c r="AE93" i="3" s="1"/>
  <c r="AF93" i="3" s="1"/>
  <c r="AG93" i="3" s="1"/>
  <c r="Y93" i="3"/>
  <c r="Z93" i="3" s="1"/>
  <c r="X93" i="3"/>
  <c r="Y92" i="3"/>
  <c r="Z92" i="3" s="1"/>
  <c r="AA92" i="3" s="1"/>
  <c r="AB92" i="3" s="1"/>
  <c r="AC92" i="3" s="1"/>
  <c r="AD92" i="3" s="1"/>
  <c r="AE92" i="3" s="1"/>
  <c r="AF92" i="3" s="1"/>
  <c r="AG92" i="3" s="1"/>
  <c r="X92" i="3"/>
  <c r="AA91" i="3"/>
  <c r="AB91" i="3" s="1"/>
  <c r="AC91" i="3" s="1"/>
  <c r="AD91" i="3" s="1"/>
  <c r="AE91" i="3" s="1"/>
  <c r="AF91" i="3" s="1"/>
  <c r="AG91" i="3" s="1"/>
  <c r="Y91" i="3"/>
  <c r="Z91" i="3" s="1"/>
  <c r="X91" i="3"/>
  <c r="Y90" i="3"/>
  <c r="Z90" i="3" s="1"/>
  <c r="AA90" i="3" s="1"/>
  <c r="AB90" i="3" s="1"/>
  <c r="AC90" i="3" s="1"/>
  <c r="AD90" i="3" s="1"/>
  <c r="AE90" i="3" s="1"/>
  <c r="AF90" i="3" s="1"/>
  <c r="AG90" i="3" s="1"/>
  <c r="X90" i="3"/>
  <c r="AA89" i="3"/>
  <c r="AB89" i="3" s="1"/>
  <c r="AC89" i="3" s="1"/>
  <c r="AD89" i="3" s="1"/>
  <c r="AE89" i="3" s="1"/>
  <c r="AF89" i="3" s="1"/>
  <c r="AG89" i="3" s="1"/>
  <c r="Y89" i="3"/>
  <c r="Z89" i="3" s="1"/>
  <c r="X89" i="3"/>
  <c r="Y88" i="3"/>
  <c r="Z88" i="3" s="1"/>
  <c r="AA88" i="3" s="1"/>
  <c r="AB88" i="3" s="1"/>
  <c r="AC88" i="3" s="1"/>
  <c r="AD88" i="3" s="1"/>
  <c r="AE88" i="3" s="1"/>
  <c r="AF88" i="3" s="1"/>
  <c r="AG88" i="3" s="1"/>
  <c r="X88" i="3"/>
  <c r="AA87" i="3"/>
  <c r="AB87" i="3" s="1"/>
  <c r="AC87" i="3" s="1"/>
  <c r="AD87" i="3" s="1"/>
  <c r="AE87" i="3" s="1"/>
  <c r="AF87" i="3" s="1"/>
  <c r="AG87" i="3" s="1"/>
  <c r="Y87" i="3"/>
  <c r="Z87" i="3" s="1"/>
  <c r="X87" i="3"/>
  <c r="Y86" i="3"/>
  <c r="Z86" i="3" s="1"/>
  <c r="AA86" i="3" s="1"/>
  <c r="AB86" i="3" s="1"/>
  <c r="AC86" i="3" s="1"/>
  <c r="AD86" i="3" s="1"/>
  <c r="AE86" i="3" s="1"/>
  <c r="AF86" i="3" s="1"/>
  <c r="AG86" i="3" s="1"/>
  <c r="X86" i="3"/>
  <c r="AA84" i="3"/>
  <c r="AB84" i="3" s="1"/>
  <c r="AC84" i="3" s="1"/>
  <c r="AD84" i="3" s="1"/>
  <c r="AE84" i="3" s="1"/>
  <c r="AF84" i="3" s="1"/>
  <c r="AG84" i="3" s="1"/>
  <c r="Y84" i="3"/>
  <c r="Z84" i="3" s="1"/>
  <c r="X84" i="3"/>
  <c r="Y83" i="3"/>
  <c r="Z83" i="3" s="1"/>
  <c r="AA83" i="3" s="1"/>
  <c r="AB83" i="3" s="1"/>
  <c r="AC83" i="3" s="1"/>
  <c r="AD83" i="3" s="1"/>
  <c r="AE83" i="3" s="1"/>
  <c r="AF83" i="3" s="1"/>
  <c r="AG83" i="3" s="1"/>
  <c r="X83" i="3"/>
  <c r="AA82" i="3"/>
  <c r="AB82" i="3" s="1"/>
  <c r="AC82" i="3" s="1"/>
  <c r="AD82" i="3" s="1"/>
  <c r="AE82" i="3" s="1"/>
  <c r="AF82" i="3" s="1"/>
  <c r="AG82" i="3" s="1"/>
  <c r="Y82" i="3"/>
  <c r="Z82" i="3" s="1"/>
  <c r="X82" i="3"/>
  <c r="Y81" i="3"/>
  <c r="Z81" i="3" s="1"/>
  <c r="AA81" i="3" s="1"/>
  <c r="AB81" i="3" s="1"/>
  <c r="AC81" i="3" s="1"/>
  <c r="AD81" i="3" s="1"/>
  <c r="AE81" i="3" s="1"/>
  <c r="AF81" i="3" s="1"/>
  <c r="AG81" i="3" s="1"/>
  <c r="X81" i="3"/>
  <c r="AA80" i="3"/>
  <c r="AB80" i="3" s="1"/>
  <c r="AC80" i="3" s="1"/>
  <c r="AD80" i="3" s="1"/>
  <c r="AE80" i="3" s="1"/>
  <c r="AF80" i="3" s="1"/>
  <c r="AG80" i="3" s="1"/>
  <c r="Y80" i="3"/>
  <c r="Z80" i="3" s="1"/>
  <c r="X80" i="3"/>
  <c r="Y79" i="3"/>
  <c r="Z79" i="3" s="1"/>
  <c r="AA79" i="3" s="1"/>
  <c r="AB79" i="3" s="1"/>
  <c r="AC79" i="3" s="1"/>
  <c r="AD79" i="3" s="1"/>
  <c r="AE79" i="3" s="1"/>
  <c r="AF79" i="3" s="1"/>
  <c r="AG79" i="3" s="1"/>
  <c r="X79" i="3"/>
  <c r="AA78" i="3"/>
  <c r="AB78" i="3" s="1"/>
  <c r="AC78" i="3" s="1"/>
  <c r="AD78" i="3" s="1"/>
  <c r="AE78" i="3" s="1"/>
  <c r="AF78" i="3" s="1"/>
  <c r="AG78" i="3" s="1"/>
  <c r="Y78" i="3"/>
  <c r="Z78" i="3" s="1"/>
  <c r="X78" i="3"/>
  <c r="Y77" i="3"/>
  <c r="Z77" i="3" s="1"/>
  <c r="AA77" i="3" s="1"/>
  <c r="AB77" i="3" s="1"/>
  <c r="AC77" i="3" s="1"/>
  <c r="AD77" i="3" s="1"/>
  <c r="AE77" i="3" s="1"/>
  <c r="AF77" i="3" s="1"/>
  <c r="AG77" i="3" s="1"/>
  <c r="X77" i="3"/>
  <c r="X76" i="3"/>
  <c r="Y76" i="3" s="1"/>
  <c r="Z76" i="3" s="1"/>
  <c r="AA76" i="3" s="1"/>
  <c r="AB76" i="3" s="1"/>
  <c r="AC76" i="3" s="1"/>
  <c r="AD76" i="3" s="1"/>
  <c r="AE76" i="3" s="1"/>
  <c r="AF76" i="3" s="1"/>
  <c r="AG76" i="3" s="1"/>
  <c r="Y75" i="3"/>
  <c r="Z75" i="3" s="1"/>
  <c r="AA75" i="3" s="1"/>
  <c r="AB75" i="3" s="1"/>
  <c r="AC75" i="3" s="1"/>
  <c r="AD75" i="3" s="1"/>
  <c r="AE75" i="3" s="1"/>
  <c r="AF75" i="3" s="1"/>
  <c r="AG75" i="3" s="1"/>
  <c r="X75" i="3"/>
  <c r="X74" i="3"/>
  <c r="Y74" i="3" s="1"/>
  <c r="Z74" i="3" s="1"/>
  <c r="AA74" i="3" s="1"/>
  <c r="AB74" i="3" s="1"/>
  <c r="AC74" i="3" s="1"/>
  <c r="AD74" i="3" s="1"/>
  <c r="AE74" i="3" s="1"/>
  <c r="AF74" i="3" s="1"/>
  <c r="AG74" i="3" s="1"/>
  <c r="Y73" i="3"/>
  <c r="Z73" i="3" s="1"/>
  <c r="AA73" i="3" s="1"/>
  <c r="AB73" i="3" s="1"/>
  <c r="AC73" i="3" s="1"/>
  <c r="AD73" i="3" s="1"/>
  <c r="AE73" i="3" s="1"/>
  <c r="AF73" i="3" s="1"/>
  <c r="AG73" i="3" s="1"/>
  <c r="X73" i="3"/>
  <c r="X72" i="3"/>
  <c r="Y72" i="3" s="1"/>
  <c r="Z72" i="3" s="1"/>
  <c r="AA72" i="3" s="1"/>
  <c r="AB72" i="3" s="1"/>
  <c r="AC72" i="3" s="1"/>
  <c r="AD72" i="3" s="1"/>
  <c r="AE72" i="3" s="1"/>
  <c r="AF72" i="3" s="1"/>
  <c r="AG72" i="3" s="1"/>
  <c r="Y71" i="3"/>
  <c r="Z71" i="3" s="1"/>
  <c r="AA71" i="3" s="1"/>
  <c r="AB71" i="3" s="1"/>
  <c r="AC71" i="3" s="1"/>
  <c r="AD71" i="3" s="1"/>
  <c r="AE71" i="3" s="1"/>
  <c r="AF71" i="3" s="1"/>
  <c r="AG71" i="3" s="1"/>
  <c r="X71" i="3"/>
  <c r="X70" i="3"/>
  <c r="Y70" i="3" s="1"/>
  <c r="Z70" i="3" s="1"/>
  <c r="AA70" i="3" s="1"/>
  <c r="AB70" i="3" s="1"/>
  <c r="AC70" i="3" s="1"/>
  <c r="AD70" i="3" s="1"/>
  <c r="AE70" i="3" s="1"/>
  <c r="AF70" i="3" s="1"/>
  <c r="AG70" i="3" s="1"/>
  <c r="Y69" i="3"/>
  <c r="Z69" i="3" s="1"/>
  <c r="AA69" i="3" s="1"/>
  <c r="AB69" i="3" s="1"/>
  <c r="AC69" i="3" s="1"/>
  <c r="AD69" i="3" s="1"/>
  <c r="AE69" i="3" s="1"/>
  <c r="AF69" i="3" s="1"/>
  <c r="AG69" i="3" s="1"/>
  <c r="X69" i="3"/>
  <c r="X68" i="3"/>
  <c r="Y68" i="3" s="1"/>
  <c r="Z68" i="3" s="1"/>
  <c r="AA68" i="3" s="1"/>
  <c r="AB68" i="3" s="1"/>
  <c r="AC68" i="3" s="1"/>
  <c r="AD68" i="3" s="1"/>
  <c r="AE68" i="3" s="1"/>
  <c r="AF68" i="3" s="1"/>
  <c r="AG68" i="3" s="1"/>
  <c r="Y67" i="3"/>
  <c r="Z67" i="3" s="1"/>
  <c r="AA67" i="3" s="1"/>
  <c r="AB67" i="3" s="1"/>
  <c r="AC67" i="3" s="1"/>
  <c r="AD67" i="3" s="1"/>
  <c r="AE67" i="3" s="1"/>
  <c r="AF67" i="3" s="1"/>
  <c r="AG67" i="3" s="1"/>
  <c r="X67" i="3"/>
  <c r="X66" i="3"/>
  <c r="Y66" i="3" s="1"/>
  <c r="Z66" i="3" s="1"/>
  <c r="AA66" i="3" s="1"/>
  <c r="AB66" i="3" s="1"/>
  <c r="AC66" i="3" s="1"/>
  <c r="AD66" i="3" s="1"/>
  <c r="AE66" i="3" s="1"/>
  <c r="AF66" i="3" s="1"/>
  <c r="AG66" i="3" s="1"/>
  <c r="Y65" i="3"/>
  <c r="Z65" i="3" s="1"/>
  <c r="AA65" i="3" s="1"/>
  <c r="AB65" i="3" s="1"/>
  <c r="AC65" i="3" s="1"/>
  <c r="AD65" i="3" s="1"/>
  <c r="AE65" i="3" s="1"/>
  <c r="AF65" i="3" s="1"/>
  <c r="AG65" i="3" s="1"/>
  <c r="X65" i="3"/>
  <c r="X64" i="3"/>
  <c r="Y64" i="3" s="1"/>
  <c r="Z64" i="3" s="1"/>
  <c r="AA64" i="3" s="1"/>
  <c r="AB64" i="3" s="1"/>
  <c r="AC64" i="3" s="1"/>
  <c r="AD64" i="3" s="1"/>
  <c r="AE64" i="3" s="1"/>
  <c r="AF64" i="3" s="1"/>
  <c r="AG64" i="3" s="1"/>
  <c r="Y63" i="3"/>
  <c r="Z63" i="3" s="1"/>
  <c r="AA63" i="3" s="1"/>
  <c r="AB63" i="3" s="1"/>
  <c r="AC63" i="3" s="1"/>
  <c r="AD63" i="3" s="1"/>
  <c r="AE63" i="3" s="1"/>
  <c r="AF63" i="3" s="1"/>
  <c r="AG63" i="3" s="1"/>
  <c r="X63" i="3"/>
  <c r="AE62" i="3"/>
  <c r="AB62" i="3"/>
  <c r="AG4" i="3"/>
  <c r="AG119" i="3" s="1"/>
  <c r="AE4" i="3"/>
  <c r="AD4" i="3"/>
  <c r="AD119" i="3" s="1"/>
  <c r="AC4" i="3"/>
  <c r="AC119" i="3" s="1"/>
  <c r="AB4" i="3"/>
  <c r="AB119" i="3" s="1"/>
  <c r="Y4" i="3"/>
  <c r="Y119" i="3" s="1"/>
  <c r="W4" i="3"/>
  <c r="AG4" i="2"/>
  <c r="AF4" i="2"/>
  <c r="AE4" i="2"/>
  <c r="AD4" i="2"/>
  <c r="AA4" i="2"/>
  <c r="Z4" i="2"/>
  <c r="Z4" i="3" s="1"/>
  <c r="Y4" i="2"/>
  <c r="X4" i="2"/>
  <c r="AP499" i="1"/>
  <c r="AO499" i="1"/>
  <c r="AN499" i="1"/>
  <c r="AM499" i="1"/>
  <c r="AL499" i="1"/>
  <c r="AK499" i="1"/>
  <c r="AP498" i="1"/>
  <c r="AO498" i="1"/>
  <c r="AN498" i="1"/>
  <c r="AM498" i="1"/>
  <c r="AL498" i="1"/>
  <c r="AK498" i="1"/>
  <c r="AP497" i="1"/>
  <c r="AO497" i="1"/>
  <c r="AN497" i="1"/>
  <c r="AM497" i="1"/>
  <c r="AL497" i="1"/>
  <c r="AK497" i="1"/>
  <c r="AP496" i="1"/>
  <c r="AO496" i="1"/>
  <c r="AN496" i="1"/>
  <c r="AM496" i="1"/>
  <c r="AL496" i="1"/>
  <c r="AK496" i="1"/>
  <c r="AP495" i="1"/>
  <c r="AO495" i="1"/>
  <c r="AN495" i="1"/>
  <c r="AM495" i="1"/>
  <c r="AL495" i="1"/>
  <c r="AK495" i="1"/>
  <c r="AP494" i="1"/>
  <c r="AO494" i="1"/>
  <c r="AN494" i="1"/>
  <c r="AM494" i="1"/>
  <c r="AL494" i="1"/>
  <c r="AK494" i="1"/>
  <c r="AP493" i="1"/>
  <c r="AO493" i="1"/>
  <c r="AN493" i="1"/>
  <c r="AM493" i="1"/>
  <c r="AL493" i="1"/>
  <c r="AK493" i="1"/>
  <c r="AP492" i="1"/>
  <c r="AO492" i="1"/>
  <c r="AN492" i="1"/>
  <c r="AM492" i="1"/>
  <c r="AL492" i="1"/>
  <c r="AK492" i="1"/>
  <c r="AP491" i="1"/>
  <c r="AO491" i="1"/>
  <c r="AN491" i="1"/>
  <c r="AM491" i="1"/>
  <c r="AL491" i="1"/>
  <c r="AK491" i="1"/>
  <c r="AP490" i="1"/>
  <c r="AO490" i="1"/>
  <c r="AN490" i="1"/>
  <c r="AM490" i="1"/>
  <c r="AL490" i="1"/>
  <c r="AK490" i="1"/>
  <c r="AP489" i="1"/>
  <c r="AO489" i="1"/>
  <c r="AN489" i="1"/>
  <c r="AM489" i="1"/>
  <c r="AL489" i="1"/>
  <c r="AK489" i="1"/>
  <c r="AP488" i="1"/>
  <c r="AO488" i="1"/>
  <c r="AN488" i="1"/>
  <c r="AM488" i="1"/>
  <c r="AL488" i="1"/>
  <c r="AK488" i="1"/>
  <c r="AP487" i="1"/>
  <c r="AO487" i="1"/>
  <c r="AN487" i="1"/>
  <c r="AM487" i="1"/>
  <c r="AL487" i="1"/>
  <c r="AK487" i="1"/>
  <c r="AP486" i="1"/>
  <c r="AO486" i="1"/>
  <c r="AN486" i="1"/>
  <c r="AM486" i="1"/>
  <c r="AL486" i="1"/>
  <c r="AK486" i="1"/>
  <c r="AP485" i="1"/>
  <c r="AO485" i="1"/>
  <c r="AN485" i="1"/>
  <c r="AM485" i="1"/>
  <c r="AL485" i="1"/>
  <c r="AK485" i="1"/>
  <c r="AP484" i="1"/>
  <c r="AO484" i="1"/>
  <c r="AN484" i="1"/>
  <c r="AM484" i="1"/>
  <c r="AL484" i="1"/>
  <c r="AK484" i="1"/>
  <c r="AP483" i="1"/>
  <c r="AO483" i="1"/>
  <c r="AN483" i="1"/>
  <c r="AM483" i="1"/>
  <c r="AL483" i="1"/>
  <c r="AK483" i="1"/>
  <c r="AP482" i="1"/>
  <c r="AO482" i="1"/>
  <c r="AN482" i="1"/>
  <c r="AM482" i="1"/>
  <c r="AL482" i="1"/>
  <c r="AK482" i="1"/>
  <c r="AP481" i="1"/>
  <c r="AO481" i="1"/>
  <c r="AN481" i="1"/>
  <c r="AM481" i="1"/>
  <c r="AL481" i="1"/>
  <c r="AK481" i="1"/>
  <c r="AP480" i="1"/>
  <c r="AO480" i="1"/>
  <c r="AN480" i="1"/>
  <c r="AM480" i="1"/>
  <c r="AL480" i="1"/>
  <c r="AK480" i="1"/>
  <c r="AP479" i="1"/>
  <c r="AO479" i="1"/>
  <c r="AN479" i="1"/>
  <c r="AM479" i="1"/>
  <c r="AL479" i="1"/>
  <c r="AK479" i="1"/>
  <c r="AP478" i="1"/>
  <c r="AO478" i="1"/>
  <c r="AN478" i="1"/>
  <c r="AM478" i="1"/>
  <c r="AL478" i="1"/>
  <c r="AK478" i="1"/>
  <c r="AP477" i="1"/>
  <c r="AO477" i="1"/>
  <c r="AN477" i="1"/>
  <c r="AM477" i="1"/>
  <c r="AL477" i="1"/>
  <c r="AK477" i="1"/>
  <c r="AP476" i="1"/>
  <c r="AO476" i="1"/>
  <c r="AN476" i="1"/>
  <c r="AM476" i="1"/>
  <c r="AL476" i="1"/>
  <c r="AK476" i="1"/>
  <c r="AP475" i="1"/>
  <c r="AO475" i="1"/>
  <c r="AN475" i="1"/>
  <c r="AM475" i="1"/>
  <c r="AL475" i="1"/>
  <c r="AK475" i="1"/>
  <c r="AP474" i="1"/>
  <c r="AO474" i="1"/>
  <c r="AN474" i="1"/>
  <c r="AM474" i="1"/>
  <c r="AL474" i="1"/>
  <c r="AK474" i="1"/>
  <c r="AP473" i="1"/>
  <c r="AO473" i="1"/>
  <c r="AN473" i="1"/>
  <c r="AM473" i="1"/>
  <c r="AL473" i="1"/>
  <c r="AK473" i="1"/>
  <c r="AP472" i="1"/>
  <c r="AO472" i="1"/>
  <c r="AN472" i="1"/>
  <c r="AM472" i="1"/>
  <c r="AL472" i="1"/>
  <c r="AK472" i="1"/>
  <c r="AP471" i="1"/>
  <c r="AO471" i="1"/>
  <c r="AN471" i="1"/>
  <c r="AM471" i="1"/>
  <c r="AL471" i="1"/>
  <c r="AK471" i="1"/>
  <c r="AP470" i="1"/>
  <c r="AO470" i="1"/>
  <c r="AN470" i="1"/>
  <c r="AM470" i="1"/>
  <c r="AL470" i="1"/>
  <c r="AK470" i="1"/>
  <c r="AP469" i="1"/>
  <c r="AO469" i="1"/>
  <c r="AN469" i="1"/>
  <c r="AM469" i="1"/>
  <c r="AL469" i="1"/>
  <c r="AK469" i="1"/>
  <c r="AP468" i="1"/>
  <c r="AO468" i="1"/>
  <c r="AN468" i="1"/>
  <c r="AM468" i="1"/>
  <c r="AL468" i="1"/>
  <c r="AK468" i="1"/>
  <c r="AP467" i="1"/>
  <c r="AO467" i="1"/>
  <c r="AN467" i="1"/>
  <c r="AM467" i="1"/>
  <c r="AL467" i="1"/>
  <c r="AK467" i="1"/>
  <c r="AP466" i="1"/>
  <c r="AO466" i="1"/>
  <c r="AN466" i="1"/>
  <c r="AM466" i="1"/>
  <c r="AL466" i="1"/>
  <c r="AK466" i="1"/>
  <c r="AP465" i="1"/>
  <c r="AO465" i="1"/>
  <c r="AN465" i="1"/>
  <c r="AM465" i="1"/>
  <c r="AL465" i="1"/>
  <c r="AK465" i="1"/>
  <c r="AP464" i="1"/>
  <c r="AO464" i="1"/>
  <c r="AN464" i="1"/>
  <c r="AM464" i="1"/>
  <c r="AL464" i="1"/>
  <c r="AK464" i="1"/>
  <c r="AP463" i="1"/>
  <c r="AO463" i="1"/>
  <c r="AN463" i="1"/>
  <c r="AM463" i="1"/>
  <c r="AL463" i="1"/>
  <c r="AK463" i="1"/>
  <c r="AP462" i="1"/>
  <c r="AO462" i="1"/>
  <c r="AN462" i="1"/>
  <c r="AM462" i="1"/>
  <c r="AL462" i="1"/>
  <c r="AK462" i="1"/>
  <c r="AP461" i="1"/>
  <c r="AO461" i="1"/>
  <c r="AN461" i="1"/>
  <c r="AM461" i="1"/>
  <c r="AL461" i="1"/>
  <c r="AK461" i="1"/>
  <c r="AP460" i="1"/>
  <c r="AO460" i="1"/>
  <c r="AN460" i="1"/>
  <c r="AM460" i="1"/>
  <c r="AL460" i="1"/>
  <c r="AK460" i="1"/>
  <c r="AP459" i="1"/>
  <c r="AO459" i="1"/>
  <c r="AN459" i="1"/>
  <c r="AM459" i="1"/>
  <c r="AL459" i="1"/>
  <c r="AK459" i="1"/>
  <c r="AP458" i="1"/>
  <c r="AO458" i="1"/>
  <c r="AN458" i="1"/>
  <c r="AM458" i="1"/>
  <c r="AL458" i="1"/>
  <c r="AK458" i="1"/>
  <c r="AP457" i="1"/>
  <c r="AO457" i="1"/>
  <c r="AN457" i="1"/>
  <c r="AM457" i="1"/>
  <c r="AL457" i="1"/>
  <c r="AK457" i="1"/>
  <c r="AP456" i="1"/>
  <c r="AO456" i="1"/>
  <c r="AN456" i="1"/>
  <c r="AM456" i="1"/>
  <c r="AL456" i="1"/>
  <c r="AK456" i="1"/>
  <c r="AP455" i="1"/>
  <c r="AO455" i="1"/>
  <c r="AN455" i="1"/>
  <c r="AM455" i="1"/>
  <c r="AL455" i="1"/>
  <c r="AK455" i="1"/>
  <c r="AP454" i="1"/>
  <c r="AO454" i="1"/>
  <c r="AN454" i="1"/>
  <c r="AM454" i="1"/>
  <c r="AL454" i="1"/>
  <c r="AK454" i="1"/>
  <c r="AP453" i="1"/>
  <c r="AO453" i="1"/>
  <c r="AN453" i="1"/>
  <c r="AM453" i="1"/>
  <c r="AL453" i="1"/>
  <c r="AK453" i="1"/>
  <c r="AP452" i="1"/>
  <c r="AO452" i="1"/>
  <c r="AN452" i="1"/>
  <c r="AM452" i="1"/>
  <c r="AL452" i="1"/>
  <c r="AK452" i="1"/>
  <c r="AP451" i="1"/>
  <c r="AO451" i="1"/>
  <c r="AN451" i="1"/>
  <c r="AM451" i="1"/>
  <c r="AL451" i="1"/>
  <c r="AK451" i="1"/>
  <c r="AP450" i="1"/>
  <c r="AO450" i="1"/>
  <c r="AN450" i="1"/>
  <c r="AM450" i="1"/>
  <c r="AL450" i="1"/>
  <c r="AK450" i="1"/>
  <c r="AP449" i="1"/>
  <c r="AO449" i="1"/>
  <c r="AN449" i="1"/>
  <c r="AM449" i="1"/>
  <c r="AL449" i="1"/>
  <c r="AK449" i="1"/>
  <c r="AP448" i="1"/>
  <c r="AO448" i="1"/>
  <c r="AN448" i="1"/>
  <c r="AM448" i="1"/>
  <c r="AL448" i="1"/>
  <c r="AK448" i="1"/>
  <c r="AP447" i="1"/>
  <c r="AO447" i="1"/>
  <c r="AN447" i="1"/>
  <c r="AM447" i="1"/>
  <c r="AL447" i="1"/>
  <c r="AK447" i="1"/>
  <c r="AP446" i="1"/>
  <c r="AO446" i="1"/>
  <c r="AN446" i="1"/>
  <c r="AM446" i="1"/>
  <c r="AL446" i="1"/>
  <c r="AK446" i="1"/>
  <c r="AP445" i="1"/>
  <c r="AO445" i="1"/>
  <c r="AN445" i="1"/>
  <c r="AM445" i="1"/>
  <c r="AL445" i="1"/>
  <c r="AK445" i="1"/>
  <c r="AP444" i="1"/>
  <c r="AO444" i="1"/>
  <c r="AN444" i="1"/>
  <c r="AM444" i="1"/>
  <c r="AL444" i="1"/>
  <c r="AK444" i="1"/>
  <c r="AP443" i="1"/>
  <c r="AO443" i="1"/>
  <c r="AN443" i="1"/>
  <c r="AM443" i="1"/>
  <c r="AL443" i="1"/>
  <c r="AK443" i="1"/>
  <c r="AP442" i="1"/>
  <c r="AO442" i="1"/>
  <c r="AN442" i="1"/>
  <c r="AM442" i="1"/>
  <c r="AL442" i="1"/>
  <c r="AK442" i="1"/>
  <c r="AP441" i="1"/>
  <c r="AO441" i="1"/>
  <c r="AN441" i="1"/>
  <c r="AM441" i="1"/>
  <c r="AL441" i="1"/>
  <c r="AK441" i="1"/>
  <c r="AP440" i="1"/>
  <c r="AO440" i="1"/>
  <c r="AN440" i="1"/>
  <c r="AM440" i="1"/>
  <c r="AL440" i="1"/>
  <c r="AK440" i="1"/>
  <c r="AP439" i="1"/>
  <c r="AO439" i="1"/>
  <c r="AN439" i="1"/>
  <c r="AM439" i="1"/>
  <c r="AL439" i="1"/>
  <c r="AK439" i="1"/>
  <c r="AP438" i="1"/>
  <c r="AO438" i="1"/>
  <c r="AN438" i="1"/>
  <c r="AM438" i="1"/>
  <c r="AL438" i="1"/>
  <c r="AK438" i="1"/>
  <c r="AP437" i="1"/>
  <c r="AO437" i="1"/>
  <c r="AN437" i="1"/>
  <c r="AM437" i="1"/>
  <c r="AL437" i="1"/>
  <c r="AK437" i="1"/>
  <c r="AP436" i="1"/>
  <c r="AO436" i="1"/>
  <c r="AN436" i="1"/>
  <c r="AM436" i="1"/>
  <c r="AL436" i="1"/>
  <c r="AK436" i="1"/>
  <c r="AP435" i="1"/>
  <c r="AO435" i="1"/>
  <c r="AN435" i="1"/>
  <c r="AM435" i="1"/>
  <c r="AL435" i="1"/>
  <c r="AK435" i="1"/>
  <c r="AP434" i="1"/>
  <c r="AO434" i="1"/>
  <c r="AN434" i="1"/>
  <c r="AM434" i="1"/>
  <c r="AL434" i="1"/>
  <c r="AK434" i="1"/>
  <c r="AP433" i="1"/>
  <c r="AO433" i="1"/>
  <c r="AN433" i="1"/>
  <c r="AM433" i="1"/>
  <c r="AL433" i="1"/>
  <c r="AK433" i="1"/>
  <c r="AP432" i="1"/>
  <c r="AO432" i="1"/>
  <c r="AN432" i="1"/>
  <c r="AM432" i="1"/>
  <c r="AL432" i="1"/>
  <c r="AK432" i="1"/>
  <c r="AP431" i="1"/>
  <c r="AO431" i="1"/>
  <c r="AN431" i="1"/>
  <c r="AM431" i="1"/>
  <c r="AL431" i="1"/>
  <c r="AK431" i="1"/>
  <c r="AP430" i="1"/>
  <c r="AO430" i="1"/>
  <c r="AN430" i="1"/>
  <c r="AM430" i="1"/>
  <c r="AL430" i="1"/>
  <c r="AK430" i="1"/>
  <c r="AP429" i="1"/>
  <c r="AO429" i="1"/>
  <c r="AN429" i="1"/>
  <c r="AM429" i="1"/>
  <c r="AL429" i="1"/>
  <c r="AK429" i="1"/>
  <c r="AP428" i="1"/>
  <c r="AO428" i="1"/>
  <c r="AN428" i="1"/>
  <c r="AM428" i="1"/>
  <c r="AL428" i="1"/>
  <c r="AK428" i="1"/>
  <c r="AP427" i="1"/>
  <c r="AO427" i="1"/>
  <c r="AN427" i="1"/>
  <c r="AM427" i="1"/>
  <c r="AL427" i="1"/>
  <c r="AK427" i="1"/>
  <c r="AP426" i="1"/>
  <c r="AO426" i="1"/>
  <c r="AN426" i="1"/>
  <c r="AM426" i="1"/>
  <c r="AL426" i="1"/>
  <c r="AK426" i="1"/>
  <c r="AP425" i="1"/>
  <c r="AO425" i="1"/>
  <c r="AN425" i="1"/>
  <c r="AM425" i="1"/>
  <c r="AL425" i="1"/>
  <c r="AK425" i="1"/>
  <c r="AP424" i="1"/>
  <c r="AO424" i="1"/>
  <c r="AN424" i="1"/>
  <c r="AM424" i="1"/>
  <c r="AL424" i="1"/>
  <c r="AK424" i="1"/>
  <c r="AP423" i="1"/>
  <c r="AO423" i="1"/>
  <c r="AN423" i="1"/>
  <c r="AM423" i="1"/>
  <c r="AL423" i="1"/>
  <c r="AK423" i="1"/>
  <c r="AP422" i="1"/>
  <c r="AO422" i="1"/>
  <c r="AN422" i="1"/>
  <c r="AM422" i="1"/>
  <c r="AL422" i="1"/>
  <c r="AK422" i="1"/>
  <c r="AP421" i="1"/>
  <c r="AO421" i="1"/>
  <c r="AN421" i="1"/>
  <c r="AM421" i="1"/>
  <c r="AL421" i="1"/>
  <c r="AK421" i="1"/>
  <c r="AP420" i="1"/>
  <c r="AO420" i="1"/>
  <c r="AN420" i="1"/>
  <c r="AM420" i="1"/>
  <c r="AL420" i="1"/>
  <c r="AK420" i="1"/>
  <c r="AP419" i="1"/>
  <c r="AO419" i="1"/>
  <c r="AN419" i="1"/>
  <c r="AM419" i="1"/>
  <c r="AL419" i="1"/>
  <c r="AK419" i="1"/>
  <c r="AP418" i="1"/>
  <c r="AO418" i="1"/>
  <c r="AN418" i="1"/>
  <c r="AM418" i="1"/>
  <c r="AL418" i="1"/>
  <c r="AK418" i="1"/>
  <c r="AP417" i="1"/>
  <c r="AO417" i="1"/>
  <c r="AN417" i="1"/>
  <c r="AM417" i="1"/>
  <c r="AL417" i="1"/>
  <c r="AK417" i="1"/>
  <c r="AP416" i="1"/>
  <c r="AO416" i="1"/>
  <c r="AN416" i="1"/>
  <c r="AM416" i="1"/>
  <c r="AL416" i="1"/>
  <c r="AK416" i="1"/>
  <c r="AP415" i="1"/>
  <c r="AO415" i="1"/>
  <c r="AN415" i="1"/>
  <c r="AM415" i="1"/>
  <c r="AL415" i="1"/>
  <c r="AK415" i="1"/>
  <c r="AP414" i="1"/>
  <c r="AO414" i="1"/>
  <c r="AN414" i="1"/>
  <c r="AM414" i="1"/>
  <c r="AL414" i="1"/>
  <c r="AK414" i="1"/>
  <c r="AP413" i="1"/>
  <c r="AO413" i="1"/>
  <c r="AN413" i="1"/>
  <c r="AM413" i="1"/>
  <c r="AL413" i="1"/>
  <c r="AK413" i="1"/>
  <c r="AP412" i="1"/>
  <c r="AO412" i="1"/>
  <c r="AN412" i="1"/>
  <c r="AM412" i="1"/>
  <c r="AL412" i="1"/>
  <c r="AK412" i="1"/>
  <c r="AP411" i="1"/>
  <c r="AO411" i="1"/>
  <c r="AN411" i="1"/>
  <c r="AM411" i="1"/>
  <c r="AL411" i="1"/>
  <c r="AK411" i="1"/>
  <c r="AP410" i="1"/>
  <c r="AO410" i="1"/>
  <c r="AN410" i="1"/>
  <c r="AM410" i="1"/>
  <c r="AL410" i="1"/>
  <c r="AK410" i="1"/>
  <c r="AP409" i="1"/>
  <c r="AO409" i="1"/>
  <c r="AN409" i="1"/>
  <c r="AM409" i="1"/>
  <c r="AL409" i="1"/>
  <c r="AK409" i="1"/>
  <c r="AP408" i="1"/>
  <c r="AO408" i="1"/>
  <c r="AN408" i="1"/>
  <c r="AM408" i="1"/>
  <c r="AL408" i="1"/>
  <c r="AK408" i="1"/>
  <c r="AP407" i="1"/>
  <c r="AO407" i="1"/>
  <c r="AN407" i="1"/>
  <c r="AM407" i="1"/>
  <c r="AL407" i="1"/>
  <c r="AK407" i="1"/>
  <c r="AP406" i="1"/>
  <c r="AO406" i="1"/>
  <c r="AN406" i="1"/>
  <c r="AM406" i="1"/>
  <c r="AL406" i="1"/>
  <c r="AK406" i="1"/>
  <c r="AP405" i="1"/>
  <c r="AO405" i="1"/>
  <c r="AN405" i="1"/>
  <c r="AM405" i="1"/>
  <c r="AL405" i="1"/>
  <c r="AK405" i="1"/>
  <c r="AP404" i="1"/>
  <c r="AO404" i="1"/>
  <c r="AN404" i="1"/>
  <c r="AM404" i="1"/>
  <c r="AL404" i="1"/>
  <c r="AK404" i="1"/>
  <c r="AP403" i="1"/>
  <c r="AO403" i="1"/>
  <c r="AN403" i="1"/>
  <c r="AM403" i="1"/>
  <c r="AL403" i="1"/>
  <c r="AK403" i="1"/>
  <c r="AP402" i="1"/>
  <c r="AO402" i="1"/>
  <c r="AN402" i="1"/>
  <c r="AM402" i="1"/>
  <c r="AL402" i="1"/>
  <c r="AK402" i="1"/>
  <c r="AP401" i="1"/>
  <c r="AO401" i="1"/>
  <c r="AN401" i="1"/>
  <c r="AM401" i="1"/>
  <c r="AL401" i="1"/>
  <c r="AK401" i="1"/>
  <c r="AP400" i="1"/>
  <c r="AO400" i="1"/>
  <c r="AN400" i="1"/>
  <c r="AM400" i="1"/>
  <c r="AL400" i="1"/>
  <c r="AK400" i="1"/>
  <c r="AP399" i="1"/>
  <c r="AO399" i="1"/>
  <c r="AN399" i="1"/>
  <c r="AM399" i="1"/>
  <c r="AL399" i="1"/>
  <c r="AK399" i="1"/>
  <c r="AP398" i="1"/>
  <c r="AO398" i="1"/>
  <c r="AN398" i="1"/>
  <c r="AM398" i="1"/>
  <c r="AL398" i="1"/>
  <c r="AK398" i="1"/>
  <c r="AP397" i="1"/>
  <c r="AO397" i="1"/>
  <c r="AN397" i="1"/>
  <c r="AM397" i="1"/>
  <c r="AL397" i="1"/>
  <c r="AK397" i="1"/>
  <c r="AP396" i="1"/>
  <c r="AO396" i="1"/>
  <c r="AN396" i="1"/>
  <c r="AM396" i="1"/>
  <c r="AL396" i="1"/>
  <c r="AK396" i="1"/>
  <c r="AP395" i="1"/>
  <c r="AO395" i="1"/>
  <c r="AN395" i="1"/>
  <c r="AM395" i="1"/>
  <c r="AL395" i="1"/>
  <c r="AK395" i="1"/>
  <c r="AP394" i="1"/>
  <c r="AO394" i="1"/>
  <c r="AN394" i="1"/>
  <c r="AM394" i="1"/>
  <c r="AL394" i="1"/>
  <c r="AK394" i="1"/>
  <c r="AP393" i="1"/>
  <c r="AO393" i="1"/>
  <c r="AN393" i="1"/>
  <c r="AM393" i="1"/>
  <c r="AL393" i="1"/>
  <c r="AK393" i="1"/>
  <c r="AP392" i="1"/>
  <c r="AO392" i="1"/>
  <c r="AN392" i="1"/>
  <c r="AM392" i="1"/>
  <c r="AL392" i="1"/>
  <c r="AK392" i="1"/>
  <c r="AP391" i="1"/>
  <c r="AO391" i="1"/>
  <c r="AN391" i="1"/>
  <c r="AM391" i="1"/>
  <c r="AL391" i="1"/>
  <c r="AK391" i="1"/>
  <c r="AP390" i="1"/>
  <c r="AO390" i="1"/>
  <c r="AN390" i="1"/>
  <c r="AM390" i="1"/>
  <c r="AL390" i="1"/>
  <c r="AK390" i="1"/>
  <c r="AP389" i="1"/>
  <c r="AO389" i="1"/>
  <c r="AN389" i="1"/>
  <c r="AM389" i="1"/>
  <c r="AL389" i="1"/>
  <c r="AK389" i="1"/>
  <c r="AP388" i="1"/>
  <c r="AO388" i="1"/>
  <c r="AN388" i="1"/>
  <c r="AM388" i="1"/>
  <c r="AL388" i="1"/>
  <c r="AK388" i="1"/>
  <c r="AP387" i="1"/>
  <c r="AO387" i="1"/>
  <c r="AN387" i="1"/>
  <c r="AM387" i="1"/>
  <c r="AL387" i="1"/>
  <c r="AK387" i="1"/>
  <c r="AP386" i="1"/>
  <c r="AO386" i="1"/>
  <c r="AN386" i="1"/>
  <c r="AM386" i="1"/>
  <c r="AL386" i="1"/>
  <c r="AK386" i="1"/>
  <c r="AP385" i="1"/>
  <c r="AO385" i="1"/>
  <c r="AN385" i="1"/>
  <c r="AM385" i="1"/>
  <c r="AL385" i="1"/>
  <c r="AK385" i="1"/>
  <c r="AP384" i="1"/>
  <c r="AO384" i="1"/>
  <c r="AN384" i="1"/>
  <c r="AM384" i="1"/>
  <c r="AL384" i="1"/>
  <c r="AK384" i="1"/>
  <c r="AP383" i="1"/>
  <c r="AO383" i="1"/>
  <c r="AN383" i="1"/>
  <c r="AM383" i="1"/>
  <c r="AL383" i="1"/>
  <c r="AK383" i="1"/>
  <c r="AP382" i="1"/>
  <c r="AO382" i="1"/>
  <c r="AN382" i="1"/>
  <c r="AM382" i="1"/>
  <c r="AL382" i="1"/>
  <c r="AK382" i="1"/>
  <c r="AP381" i="1"/>
  <c r="AO381" i="1"/>
  <c r="AN381" i="1"/>
  <c r="AM381" i="1"/>
  <c r="AL381" i="1"/>
  <c r="AK381" i="1"/>
  <c r="AP380" i="1"/>
  <c r="AO380" i="1"/>
  <c r="AN380" i="1"/>
  <c r="AM380" i="1"/>
  <c r="AL380" i="1"/>
  <c r="AK380" i="1"/>
  <c r="AP379" i="1"/>
  <c r="AO379" i="1"/>
  <c r="AN379" i="1"/>
  <c r="AM379" i="1"/>
  <c r="AL379" i="1"/>
  <c r="AK379" i="1"/>
  <c r="AP378" i="1"/>
  <c r="AO378" i="1"/>
  <c r="AN378" i="1"/>
  <c r="AM378" i="1"/>
  <c r="AL378" i="1"/>
  <c r="AK378" i="1"/>
  <c r="AP377" i="1"/>
  <c r="AO377" i="1"/>
  <c r="AN377" i="1"/>
  <c r="AM377" i="1"/>
  <c r="AL377" i="1"/>
  <c r="AK377" i="1"/>
  <c r="AP376" i="1"/>
  <c r="AO376" i="1"/>
  <c r="AN376" i="1"/>
  <c r="AM376" i="1"/>
  <c r="AL376" i="1"/>
  <c r="AK376" i="1"/>
  <c r="AP375" i="1"/>
  <c r="AO375" i="1"/>
  <c r="AN375" i="1"/>
  <c r="AM375" i="1"/>
  <c r="AL375" i="1"/>
  <c r="AK375" i="1"/>
  <c r="AP374" i="1"/>
  <c r="AO374" i="1"/>
  <c r="AN374" i="1"/>
  <c r="AM374" i="1"/>
  <c r="AL374" i="1"/>
  <c r="AK374" i="1"/>
  <c r="AP373" i="1"/>
  <c r="AO373" i="1"/>
  <c r="AN373" i="1"/>
  <c r="AM373" i="1"/>
  <c r="AL373" i="1"/>
  <c r="AK373" i="1"/>
  <c r="AP372" i="1"/>
  <c r="AO372" i="1"/>
  <c r="AN372" i="1"/>
  <c r="AM372" i="1"/>
  <c r="AL372" i="1"/>
  <c r="AK372" i="1"/>
  <c r="AP371" i="1"/>
  <c r="AO371" i="1"/>
  <c r="AN371" i="1"/>
  <c r="AM371" i="1"/>
  <c r="AL371" i="1"/>
  <c r="AK371" i="1"/>
  <c r="AP370" i="1"/>
  <c r="AO370" i="1"/>
  <c r="AN370" i="1"/>
  <c r="AM370" i="1"/>
  <c r="AL370" i="1"/>
  <c r="AK370" i="1"/>
  <c r="AP369" i="1"/>
  <c r="AO369" i="1"/>
  <c r="AN369" i="1"/>
  <c r="AM369" i="1"/>
  <c r="AL369" i="1"/>
  <c r="AK369" i="1"/>
  <c r="AP368" i="1"/>
  <c r="AO368" i="1"/>
  <c r="AN368" i="1"/>
  <c r="AM368" i="1"/>
  <c r="AL368" i="1"/>
  <c r="AK368" i="1"/>
  <c r="AP367" i="1"/>
  <c r="AO367" i="1"/>
  <c r="AN367" i="1"/>
  <c r="AM367" i="1"/>
  <c r="AL367" i="1"/>
  <c r="AK367" i="1"/>
  <c r="AP366" i="1"/>
  <c r="AO366" i="1"/>
  <c r="AN366" i="1"/>
  <c r="AM366" i="1"/>
  <c r="AL366" i="1"/>
  <c r="AK366" i="1"/>
  <c r="AP365" i="1"/>
  <c r="AO365" i="1"/>
  <c r="AN365" i="1"/>
  <c r="AM365" i="1"/>
  <c r="AL365" i="1"/>
  <c r="AK365" i="1"/>
  <c r="AP364" i="1"/>
  <c r="AO364" i="1"/>
  <c r="AN364" i="1"/>
  <c r="AM364" i="1"/>
  <c r="AL364" i="1"/>
  <c r="AK364" i="1"/>
  <c r="AP363" i="1"/>
  <c r="AO363" i="1"/>
  <c r="AN363" i="1"/>
  <c r="AM363" i="1"/>
  <c r="AL363" i="1"/>
  <c r="AK363" i="1"/>
  <c r="AP362" i="1"/>
  <c r="AO362" i="1"/>
  <c r="AN362" i="1"/>
  <c r="AM362" i="1"/>
  <c r="AL362" i="1"/>
  <c r="AK362" i="1"/>
  <c r="AP361" i="1"/>
  <c r="AO361" i="1"/>
  <c r="AN361" i="1"/>
  <c r="AM361" i="1"/>
  <c r="AL361" i="1"/>
  <c r="AK361" i="1"/>
  <c r="AP360" i="1"/>
  <c r="AO360" i="1"/>
  <c r="AN360" i="1"/>
  <c r="AM360" i="1"/>
  <c r="AL360" i="1"/>
  <c r="AK360" i="1"/>
  <c r="AP359" i="1"/>
  <c r="AO359" i="1"/>
  <c r="AN359" i="1"/>
  <c r="AM359" i="1"/>
  <c r="AL359" i="1"/>
  <c r="AK359" i="1"/>
  <c r="AP358" i="1"/>
  <c r="AO358" i="1"/>
  <c r="AN358" i="1"/>
  <c r="AM358" i="1"/>
  <c r="AL358" i="1"/>
  <c r="AK358" i="1"/>
  <c r="AP357" i="1"/>
  <c r="AO357" i="1"/>
  <c r="AN357" i="1"/>
  <c r="AM357" i="1"/>
  <c r="AL357" i="1"/>
  <c r="AK357" i="1"/>
  <c r="AP356" i="1"/>
  <c r="AO356" i="1"/>
  <c r="AN356" i="1"/>
  <c r="AM356" i="1"/>
  <c r="AL356" i="1"/>
  <c r="AK356" i="1"/>
  <c r="AP355" i="1"/>
  <c r="AO355" i="1"/>
  <c r="AN355" i="1"/>
  <c r="AM355" i="1"/>
  <c r="AL355" i="1"/>
  <c r="AK355" i="1"/>
  <c r="AP354" i="1"/>
  <c r="AO354" i="1"/>
  <c r="AN354" i="1"/>
  <c r="AM354" i="1"/>
  <c r="AL354" i="1"/>
  <c r="AK354" i="1"/>
  <c r="AP353" i="1"/>
  <c r="AO353" i="1"/>
  <c r="AN353" i="1"/>
  <c r="AM353" i="1"/>
  <c r="AL353" i="1"/>
  <c r="AK353" i="1"/>
  <c r="AP352" i="1"/>
  <c r="AO352" i="1"/>
  <c r="AN352" i="1"/>
  <c r="AM352" i="1"/>
  <c r="AL352" i="1"/>
  <c r="AK352" i="1"/>
  <c r="AP351" i="1"/>
  <c r="AO351" i="1"/>
  <c r="AN351" i="1"/>
  <c r="AM351" i="1"/>
  <c r="AL351" i="1"/>
  <c r="AK351" i="1"/>
  <c r="AP350" i="1"/>
  <c r="AO350" i="1"/>
  <c r="AN350" i="1"/>
  <c r="AM350" i="1"/>
  <c r="AL350" i="1"/>
  <c r="AK350" i="1"/>
  <c r="AP349" i="1"/>
  <c r="AO349" i="1"/>
  <c r="AN349" i="1"/>
  <c r="AM349" i="1"/>
  <c r="AL349" i="1"/>
  <c r="AK349" i="1"/>
  <c r="AP348" i="1"/>
  <c r="AO348" i="1"/>
  <c r="AN348" i="1"/>
  <c r="AM348" i="1"/>
  <c r="AL348" i="1"/>
  <c r="AK348" i="1"/>
  <c r="AP347" i="1"/>
  <c r="AO347" i="1"/>
  <c r="AN347" i="1"/>
  <c r="AM347" i="1"/>
  <c r="AL347" i="1"/>
  <c r="AK347" i="1"/>
  <c r="AP346" i="1"/>
  <c r="AO346" i="1"/>
  <c r="AN346" i="1"/>
  <c r="AM346" i="1"/>
  <c r="AL346" i="1"/>
  <c r="AK346" i="1"/>
  <c r="AP345" i="1"/>
  <c r="AO345" i="1"/>
  <c r="AN345" i="1"/>
  <c r="AM345" i="1"/>
  <c r="AL345" i="1"/>
  <c r="AK345" i="1"/>
  <c r="AP344" i="1"/>
  <c r="AO344" i="1"/>
  <c r="AN344" i="1"/>
  <c r="AM344" i="1"/>
  <c r="AL344" i="1"/>
  <c r="AK344" i="1"/>
  <c r="AP343" i="1"/>
  <c r="AO343" i="1"/>
  <c r="AN343" i="1"/>
  <c r="AM343" i="1"/>
  <c r="AL343" i="1"/>
  <c r="AK343" i="1"/>
  <c r="AP342" i="1"/>
  <c r="AO342" i="1"/>
  <c r="AN342" i="1"/>
  <c r="AM342" i="1"/>
  <c r="AL342" i="1"/>
  <c r="AK342" i="1"/>
  <c r="AP341" i="1"/>
  <c r="AO341" i="1"/>
  <c r="AN341" i="1"/>
  <c r="AM341" i="1"/>
  <c r="AL341" i="1"/>
  <c r="AK341" i="1"/>
  <c r="AP340" i="1"/>
  <c r="AO340" i="1"/>
  <c r="AN340" i="1"/>
  <c r="AM340" i="1"/>
  <c r="AL340" i="1"/>
  <c r="AK340" i="1"/>
  <c r="AP339" i="1"/>
  <c r="AO339" i="1"/>
  <c r="AN339" i="1"/>
  <c r="AM339" i="1"/>
  <c r="AL339" i="1"/>
  <c r="AK339" i="1"/>
  <c r="AP338" i="1"/>
  <c r="AO338" i="1"/>
  <c r="AN338" i="1"/>
  <c r="AM338" i="1"/>
  <c r="AL338" i="1"/>
  <c r="AK338" i="1"/>
  <c r="AP337" i="1"/>
  <c r="AO337" i="1"/>
  <c r="AN337" i="1"/>
  <c r="AM337" i="1"/>
  <c r="AL337" i="1"/>
  <c r="AK337" i="1"/>
  <c r="AP336" i="1"/>
  <c r="AO336" i="1"/>
  <c r="AN336" i="1"/>
  <c r="AM336" i="1"/>
  <c r="AL336" i="1"/>
  <c r="AK336" i="1"/>
  <c r="AP335" i="1"/>
  <c r="AO335" i="1"/>
  <c r="AN335" i="1"/>
  <c r="AM335" i="1"/>
  <c r="AL335" i="1"/>
  <c r="AK335" i="1"/>
  <c r="AP334" i="1"/>
  <c r="AO334" i="1"/>
  <c r="AN334" i="1"/>
  <c r="AM334" i="1"/>
  <c r="AL334" i="1"/>
  <c r="AK334" i="1"/>
  <c r="AP333" i="1"/>
  <c r="AO333" i="1"/>
  <c r="AN333" i="1"/>
  <c r="AM333" i="1"/>
  <c r="AL333" i="1"/>
  <c r="AK333" i="1"/>
  <c r="AP332" i="1"/>
  <c r="AO332" i="1"/>
  <c r="AN332" i="1"/>
  <c r="AM332" i="1"/>
  <c r="AL332" i="1"/>
  <c r="AK332" i="1"/>
  <c r="AP331" i="1"/>
  <c r="AO331" i="1"/>
  <c r="AN331" i="1"/>
  <c r="AM331" i="1"/>
  <c r="AL331" i="1"/>
  <c r="AK331" i="1"/>
  <c r="AP330" i="1"/>
  <c r="AO330" i="1"/>
  <c r="AN330" i="1"/>
  <c r="AM330" i="1"/>
  <c r="AL330" i="1"/>
  <c r="AK330" i="1"/>
  <c r="AP329" i="1"/>
  <c r="AO329" i="1"/>
  <c r="AN329" i="1"/>
  <c r="AM329" i="1"/>
  <c r="AL329" i="1"/>
  <c r="AK329" i="1"/>
  <c r="AP328" i="1"/>
  <c r="AO328" i="1"/>
  <c r="AN328" i="1"/>
  <c r="AM328" i="1"/>
  <c r="AL328" i="1"/>
  <c r="AK328" i="1"/>
  <c r="AP327" i="1"/>
  <c r="AO327" i="1"/>
  <c r="AN327" i="1"/>
  <c r="AM327" i="1"/>
  <c r="AL327" i="1"/>
  <c r="AK327" i="1"/>
  <c r="AP326" i="1"/>
  <c r="AO326" i="1"/>
  <c r="AN326" i="1"/>
  <c r="AM326" i="1"/>
  <c r="AL326" i="1"/>
  <c r="AK326" i="1"/>
  <c r="AP325" i="1"/>
  <c r="AO325" i="1"/>
  <c r="AN325" i="1"/>
  <c r="AM325" i="1"/>
  <c r="AL325" i="1"/>
  <c r="AK325" i="1"/>
  <c r="AP324" i="1"/>
  <c r="AO324" i="1"/>
  <c r="AN324" i="1"/>
  <c r="AM324" i="1"/>
  <c r="AL324" i="1"/>
  <c r="AK324" i="1"/>
  <c r="AP323" i="1"/>
  <c r="AO323" i="1"/>
  <c r="AN323" i="1"/>
  <c r="AM323" i="1"/>
  <c r="AL323" i="1"/>
  <c r="AK323" i="1"/>
  <c r="AP322" i="1"/>
  <c r="AO322" i="1"/>
  <c r="AN322" i="1"/>
  <c r="AM322" i="1"/>
  <c r="AL322" i="1"/>
  <c r="AK322" i="1"/>
  <c r="AP321" i="1"/>
  <c r="AO321" i="1"/>
  <c r="AN321" i="1"/>
  <c r="AM321" i="1"/>
  <c r="AL321" i="1"/>
  <c r="AK321" i="1"/>
  <c r="AP320" i="1"/>
  <c r="AO320" i="1"/>
  <c r="AN320" i="1"/>
  <c r="AM320" i="1"/>
  <c r="AL320" i="1"/>
  <c r="AK320" i="1"/>
  <c r="AP319" i="1"/>
  <c r="AO319" i="1"/>
  <c r="AN319" i="1"/>
  <c r="AM319" i="1"/>
  <c r="AL319" i="1"/>
  <c r="AK319" i="1"/>
  <c r="AP318" i="1"/>
  <c r="AO318" i="1"/>
  <c r="AN318" i="1"/>
  <c r="AM318" i="1"/>
  <c r="AL318" i="1"/>
  <c r="AK318" i="1"/>
  <c r="AP317" i="1"/>
  <c r="AO317" i="1"/>
  <c r="AN317" i="1"/>
  <c r="AM317" i="1"/>
  <c r="AL317" i="1"/>
  <c r="AK317" i="1"/>
  <c r="AP316" i="1"/>
  <c r="AO316" i="1"/>
  <c r="AN316" i="1"/>
  <c r="AM316" i="1"/>
  <c r="AL316" i="1"/>
  <c r="AK316" i="1"/>
  <c r="AP315" i="1"/>
  <c r="AO315" i="1"/>
  <c r="AN315" i="1"/>
  <c r="AM315" i="1"/>
  <c r="AL315" i="1"/>
  <c r="AK315" i="1"/>
  <c r="AP314" i="1"/>
  <c r="AO314" i="1"/>
  <c r="AN314" i="1"/>
  <c r="AM314" i="1"/>
  <c r="AL314" i="1"/>
  <c r="AK314" i="1"/>
  <c r="AP313" i="1"/>
  <c r="AO313" i="1"/>
  <c r="AN313" i="1"/>
  <c r="AM313" i="1"/>
  <c r="AL313" i="1"/>
  <c r="AK313" i="1"/>
  <c r="AP312" i="1"/>
  <c r="AO312" i="1"/>
  <c r="AN312" i="1"/>
  <c r="AM312" i="1"/>
  <c r="AL312" i="1"/>
  <c r="AK312" i="1"/>
  <c r="AP311" i="1"/>
  <c r="AO311" i="1"/>
  <c r="AN311" i="1"/>
  <c r="AM311" i="1"/>
  <c r="AL311" i="1"/>
  <c r="AK311" i="1"/>
  <c r="AP310" i="1"/>
  <c r="AO310" i="1"/>
  <c r="AN310" i="1"/>
  <c r="AM310" i="1"/>
  <c r="AL310" i="1"/>
  <c r="AK310" i="1"/>
  <c r="AP309" i="1"/>
  <c r="AO309" i="1"/>
  <c r="AN309" i="1"/>
  <c r="AM309" i="1"/>
  <c r="AL309" i="1"/>
  <c r="AK309" i="1"/>
  <c r="AP308" i="1"/>
  <c r="AO308" i="1"/>
  <c r="AN308" i="1"/>
  <c r="AM308" i="1"/>
  <c r="AL308" i="1"/>
  <c r="AK308" i="1"/>
  <c r="AP307" i="1"/>
  <c r="AO307" i="1"/>
  <c r="AN307" i="1"/>
  <c r="AM307" i="1"/>
  <c r="AL307" i="1"/>
  <c r="AK307" i="1"/>
  <c r="AP306" i="1"/>
  <c r="AO306" i="1"/>
  <c r="AN306" i="1"/>
  <c r="AM306" i="1"/>
  <c r="AL306" i="1"/>
  <c r="AK306" i="1"/>
  <c r="AP305" i="1"/>
  <c r="AO305" i="1"/>
  <c r="AN305" i="1"/>
  <c r="AM305" i="1"/>
  <c r="AL305" i="1"/>
  <c r="AK305" i="1"/>
  <c r="AP304" i="1"/>
  <c r="AO304" i="1"/>
  <c r="AN304" i="1"/>
  <c r="AM304" i="1"/>
  <c r="AL304" i="1"/>
  <c r="AK304" i="1"/>
  <c r="AP303" i="1"/>
  <c r="AO303" i="1"/>
  <c r="AN303" i="1"/>
  <c r="AM303" i="1"/>
  <c r="AL303" i="1"/>
  <c r="AK303" i="1"/>
  <c r="AP302" i="1"/>
  <c r="AO302" i="1"/>
  <c r="AN302" i="1"/>
  <c r="AM302" i="1"/>
  <c r="AL302" i="1"/>
  <c r="AK302" i="1"/>
  <c r="AP301" i="1"/>
  <c r="AO301" i="1"/>
  <c r="AN301" i="1"/>
  <c r="AM301" i="1"/>
  <c r="AL301" i="1"/>
  <c r="AK301" i="1"/>
  <c r="AP300" i="1"/>
  <c r="AO300" i="1"/>
  <c r="AN300" i="1"/>
  <c r="AM300" i="1"/>
  <c r="AL300" i="1"/>
  <c r="AK300" i="1"/>
  <c r="AP299" i="1"/>
  <c r="AO299" i="1"/>
  <c r="AN299" i="1"/>
  <c r="AM299" i="1"/>
  <c r="AL299" i="1"/>
  <c r="AK299" i="1"/>
  <c r="AP298" i="1"/>
  <c r="AO298" i="1"/>
  <c r="AN298" i="1"/>
  <c r="AM298" i="1"/>
  <c r="AL298" i="1"/>
  <c r="AK298" i="1"/>
  <c r="AP297" i="1"/>
  <c r="AO297" i="1"/>
  <c r="AN297" i="1"/>
  <c r="AM297" i="1"/>
  <c r="AL297" i="1"/>
  <c r="AK297" i="1"/>
  <c r="AP296" i="1"/>
  <c r="AO296" i="1"/>
  <c r="AN296" i="1"/>
  <c r="AM296" i="1"/>
  <c r="AL296" i="1"/>
  <c r="AK296" i="1"/>
  <c r="AP295" i="1"/>
  <c r="AO295" i="1"/>
  <c r="AN295" i="1"/>
  <c r="AM295" i="1"/>
  <c r="AL295" i="1"/>
  <c r="AK295" i="1"/>
  <c r="AP294" i="1"/>
  <c r="AO294" i="1"/>
  <c r="AN294" i="1"/>
  <c r="AM294" i="1"/>
  <c r="AL294" i="1"/>
  <c r="AK294" i="1"/>
  <c r="AP293" i="1"/>
  <c r="AO293" i="1"/>
  <c r="AN293" i="1"/>
  <c r="AM293" i="1"/>
  <c r="AL293" i="1"/>
  <c r="AK293" i="1"/>
  <c r="AP292" i="1"/>
  <c r="AO292" i="1"/>
  <c r="AN292" i="1"/>
  <c r="AM292" i="1"/>
  <c r="AL292" i="1"/>
  <c r="AK292" i="1"/>
  <c r="AP291" i="1"/>
  <c r="AO291" i="1"/>
  <c r="AN291" i="1"/>
  <c r="AM291" i="1"/>
  <c r="AL291" i="1"/>
  <c r="AK291" i="1"/>
  <c r="AP290" i="1"/>
  <c r="AO290" i="1"/>
  <c r="AN290" i="1"/>
  <c r="AM290" i="1"/>
  <c r="AL290" i="1"/>
  <c r="AK290" i="1"/>
  <c r="AP289" i="1"/>
  <c r="AO289" i="1"/>
  <c r="AN289" i="1"/>
  <c r="AM289" i="1"/>
  <c r="AL289" i="1"/>
  <c r="AK289" i="1"/>
  <c r="AP288" i="1"/>
  <c r="AO288" i="1"/>
  <c r="AN288" i="1"/>
  <c r="AM288" i="1"/>
  <c r="AL288" i="1"/>
  <c r="AK288" i="1"/>
  <c r="AP287" i="1"/>
  <c r="AO287" i="1"/>
  <c r="AN287" i="1"/>
  <c r="AM287" i="1"/>
  <c r="AL287" i="1"/>
  <c r="AK287" i="1"/>
  <c r="AP286" i="1"/>
  <c r="AO286" i="1"/>
  <c r="AN286" i="1"/>
  <c r="AM286" i="1"/>
  <c r="AL286" i="1"/>
  <c r="AK286" i="1"/>
  <c r="AP285" i="1"/>
  <c r="AO285" i="1"/>
  <c r="AN285" i="1"/>
  <c r="AM285" i="1"/>
  <c r="AL285" i="1"/>
  <c r="AK285" i="1"/>
  <c r="AP284" i="1"/>
  <c r="AO284" i="1"/>
  <c r="AN284" i="1"/>
  <c r="AM284" i="1"/>
  <c r="AL284" i="1"/>
  <c r="AK284" i="1"/>
  <c r="AP283" i="1"/>
  <c r="AO283" i="1"/>
  <c r="AN283" i="1"/>
  <c r="AM283" i="1"/>
  <c r="AL283" i="1"/>
  <c r="AK283" i="1"/>
  <c r="AP282" i="1"/>
  <c r="AO282" i="1"/>
  <c r="AN282" i="1"/>
  <c r="AM282" i="1"/>
  <c r="AL282" i="1"/>
  <c r="AK282" i="1"/>
  <c r="AP281" i="1"/>
  <c r="AO281" i="1"/>
  <c r="AN281" i="1"/>
  <c r="AM281" i="1"/>
  <c r="AL281" i="1"/>
  <c r="AK281" i="1"/>
  <c r="AP280" i="1"/>
  <c r="AO280" i="1"/>
  <c r="AN280" i="1"/>
  <c r="AM280" i="1"/>
  <c r="AL280" i="1"/>
  <c r="AK280" i="1"/>
  <c r="AP279" i="1"/>
  <c r="AO279" i="1"/>
  <c r="AN279" i="1"/>
  <c r="AM279" i="1"/>
  <c r="AL279" i="1"/>
  <c r="AK279" i="1"/>
  <c r="AP278" i="1"/>
  <c r="AO278" i="1"/>
  <c r="AN278" i="1"/>
  <c r="AM278" i="1"/>
  <c r="AL278" i="1"/>
  <c r="AK278" i="1"/>
  <c r="AP277" i="1"/>
  <c r="AO277" i="1"/>
  <c r="AN277" i="1"/>
  <c r="AM277" i="1"/>
  <c r="AL277" i="1"/>
  <c r="AK277" i="1"/>
  <c r="AP276" i="1"/>
  <c r="AO276" i="1"/>
  <c r="AN276" i="1"/>
  <c r="AM276" i="1"/>
  <c r="AL276" i="1"/>
  <c r="AK276" i="1"/>
  <c r="AP275" i="1"/>
  <c r="AO275" i="1"/>
  <c r="AN275" i="1"/>
  <c r="AM275" i="1"/>
  <c r="AL275" i="1"/>
  <c r="AK275" i="1"/>
  <c r="AP274" i="1"/>
  <c r="AO274" i="1"/>
  <c r="AN274" i="1"/>
  <c r="AM274" i="1"/>
  <c r="AL274" i="1"/>
  <c r="AK274" i="1"/>
  <c r="AP273" i="1"/>
  <c r="AO273" i="1"/>
  <c r="AN273" i="1"/>
  <c r="AM273" i="1"/>
  <c r="AL273" i="1"/>
  <c r="AK273" i="1"/>
  <c r="AP272" i="1"/>
  <c r="AO272" i="1"/>
  <c r="AN272" i="1"/>
  <c r="AM272" i="1"/>
  <c r="AL272" i="1"/>
  <c r="AK272" i="1"/>
  <c r="AP271" i="1"/>
  <c r="AO271" i="1"/>
  <c r="AN271" i="1"/>
  <c r="AM271" i="1"/>
  <c r="AL271" i="1"/>
  <c r="AK271" i="1"/>
  <c r="AP270" i="1"/>
  <c r="AO270" i="1"/>
  <c r="AN270" i="1"/>
  <c r="AM270" i="1"/>
  <c r="AL270" i="1"/>
  <c r="AK270" i="1"/>
  <c r="AP269" i="1"/>
  <c r="AO269" i="1"/>
  <c r="AN269" i="1"/>
  <c r="AM269" i="1"/>
  <c r="AL269" i="1"/>
  <c r="AK269" i="1"/>
  <c r="AP268" i="1"/>
  <c r="AO268" i="1"/>
  <c r="AN268" i="1"/>
  <c r="AM268" i="1"/>
  <c r="AL268" i="1"/>
  <c r="AK268" i="1"/>
  <c r="AP267" i="1"/>
  <c r="AO267" i="1"/>
  <c r="AN267" i="1"/>
  <c r="AM267" i="1"/>
  <c r="AL267" i="1"/>
  <c r="AK267" i="1"/>
  <c r="AP266" i="1"/>
  <c r="AO266" i="1"/>
  <c r="AN266" i="1"/>
  <c r="AM266" i="1"/>
  <c r="AL266" i="1"/>
  <c r="AK266" i="1"/>
  <c r="AP265" i="1"/>
  <c r="AO265" i="1"/>
  <c r="AN265" i="1"/>
  <c r="AM265" i="1"/>
  <c r="AL265" i="1"/>
  <c r="AK265" i="1"/>
  <c r="AP264" i="1"/>
  <c r="AO264" i="1"/>
  <c r="AN264" i="1"/>
  <c r="AM264" i="1"/>
  <c r="AL264" i="1"/>
  <c r="AK264" i="1"/>
  <c r="AP263" i="1"/>
  <c r="AO263" i="1"/>
  <c r="AN263" i="1"/>
  <c r="AM263" i="1"/>
  <c r="AL263" i="1"/>
  <c r="AK263" i="1"/>
  <c r="AP262" i="1"/>
  <c r="AO262" i="1"/>
  <c r="AN262" i="1"/>
  <c r="AM262" i="1"/>
  <c r="AL262" i="1"/>
  <c r="AK262" i="1"/>
  <c r="AP261" i="1"/>
  <c r="AO261" i="1"/>
  <c r="AN261" i="1"/>
  <c r="AM261" i="1"/>
  <c r="AL261" i="1"/>
  <c r="AK261" i="1"/>
  <c r="AP260" i="1"/>
  <c r="AO260" i="1"/>
  <c r="AN260" i="1"/>
  <c r="AM260" i="1"/>
  <c r="AL260" i="1"/>
  <c r="AK260" i="1"/>
  <c r="AP259" i="1"/>
  <c r="AO259" i="1"/>
  <c r="AN259" i="1"/>
  <c r="AM259" i="1"/>
  <c r="AL259" i="1"/>
  <c r="AK259" i="1"/>
  <c r="AP258" i="1"/>
  <c r="AO258" i="1"/>
  <c r="AN258" i="1"/>
  <c r="AM258" i="1"/>
  <c r="AL258" i="1"/>
  <c r="AK258" i="1"/>
  <c r="AP257" i="1"/>
  <c r="AO257" i="1"/>
  <c r="AN257" i="1"/>
  <c r="AM257" i="1"/>
  <c r="AL257" i="1"/>
  <c r="AK257" i="1"/>
  <c r="AP256" i="1"/>
  <c r="AO256" i="1"/>
  <c r="AN256" i="1"/>
  <c r="AM256" i="1"/>
  <c r="AL256" i="1"/>
  <c r="AK256" i="1"/>
  <c r="AP255" i="1"/>
  <c r="AO255" i="1"/>
  <c r="AN255" i="1"/>
  <c r="AM255" i="1"/>
  <c r="AL255" i="1"/>
  <c r="AK255" i="1"/>
  <c r="AP254" i="1"/>
  <c r="AO254" i="1"/>
  <c r="AN254" i="1"/>
  <c r="AM254" i="1"/>
  <c r="AL254" i="1"/>
  <c r="AK254" i="1"/>
  <c r="AP253" i="1"/>
  <c r="AO253" i="1"/>
  <c r="AN253" i="1"/>
  <c r="AM253" i="1"/>
  <c r="AL253" i="1"/>
  <c r="AK253" i="1"/>
  <c r="AP252" i="1"/>
  <c r="AO252" i="1"/>
  <c r="AN252" i="1"/>
  <c r="AM252" i="1"/>
  <c r="AL252" i="1"/>
  <c r="AK252" i="1"/>
  <c r="AP251" i="1"/>
  <c r="AO251" i="1"/>
  <c r="AN251" i="1"/>
  <c r="AM251" i="1"/>
  <c r="AL251" i="1"/>
  <c r="AK251" i="1"/>
  <c r="AP250" i="1"/>
  <c r="AO250" i="1"/>
  <c r="AN250" i="1"/>
  <c r="AM250" i="1"/>
  <c r="AL250" i="1"/>
  <c r="AK250" i="1"/>
  <c r="AP249" i="1"/>
  <c r="AO249" i="1"/>
  <c r="AN249" i="1"/>
  <c r="AM249" i="1"/>
  <c r="AL249" i="1"/>
  <c r="AK249" i="1"/>
  <c r="AP248" i="1"/>
  <c r="AO248" i="1"/>
  <c r="AN248" i="1"/>
  <c r="AM248" i="1"/>
  <c r="AL248" i="1"/>
  <c r="AK248" i="1"/>
  <c r="AP247" i="1"/>
  <c r="AO247" i="1"/>
  <c r="AN247" i="1"/>
  <c r="AM247" i="1"/>
  <c r="AL247" i="1"/>
  <c r="AK247" i="1"/>
  <c r="AP246" i="1"/>
  <c r="AO246" i="1"/>
  <c r="AN246" i="1"/>
  <c r="AM246" i="1"/>
  <c r="AL246" i="1"/>
  <c r="AK246" i="1"/>
  <c r="AP245" i="1"/>
  <c r="AO245" i="1"/>
  <c r="AN245" i="1"/>
  <c r="AM245" i="1"/>
  <c r="AL245" i="1"/>
  <c r="AK245" i="1"/>
  <c r="AP244" i="1"/>
  <c r="AO244" i="1"/>
  <c r="AN244" i="1"/>
  <c r="AM244" i="1"/>
  <c r="AL244" i="1"/>
  <c r="AK244" i="1"/>
  <c r="AP243" i="1"/>
  <c r="AO243" i="1"/>
  <c r="AN243" i="1"/>
  <c r="AM243" i="1"/>
  <c r="AL243" i="1"/>
  <c r="AK243" i="1"/>
  <c r="AP242" i="1"/>
  <c r="AO242" i="1"/>
  <c r="AN242" i="1"/>
  <c r="AM242" i="1"/>
  <c r="AL242" i="1"/>
  <c r="AK242" i="1"/>
  <c r="AP241" i="1"/>
  <c r="AO241" i="1"/>
  <c r="AN241" i="1"/>
  <c r="AM241" i="1"/>
  <c r="AL241" i="1"/>
  <c r="AK241" i="1"/>
  <c r="AP240" i="1"/>
  <c r="AO240" i="1"/>
  <c r="AN240" i="1"/>
  <c r="AM240" i="1"/>
  <c r="AL240" i="1"/>
  <c r="AK240" i="1"/>
  <c r="AP239" i="1"/>
  <c r="AO239" i="1"/>
  <c r="AN239" i="1"/>
  <c r="AM239" i="1"/>
  <c r="AL239" i="1"/>
  <c r="AK239" i="1"/>
  <c r="AP238" i="1"/>
  <c r="AO238" i="1"/>
  <c r="AN238" i="1"/>
  <c r="AM238" i="1"/>
  <c r="AL238" i="1"/>
  <c r="AK238" i="1"/>
  <c r="AP237" i="1"/>
  <c r="AO237" i="1"/>
  <c r="AN237" i="1"/>
  <c r="AM237" i="1"/>
  <c r="AL237" i="1"/>
  <c r="AK237" i="1"/>
  <c r="AP236" i="1"/>
  <c r="AO236" i="1"/>
  <c r="AN236" i="1"/>
  <c r="AM236" i="1"/>
  <c r="AL236" i="1"/>
  <c r="AK236" i="1"/>
  <c r="AP235" i="1"/>
  <c r="AO235" i="1"/>
  <c r="AN235" i="1"/>
  <c r="AM235" i="1"/>
  <c r="AL235" i="1"/>
  <c r="AK235" i="1"/>
  <c r="AP234" i="1"/>
  <c r="AO234" i="1"/>
  <c r="AN234" i="1"/>
  <c r="AM234" i="1"/>
  <c r="AL234" i="1"/>
  <c r="AK234" i="1"/>
  <c r="AP233" i="1"/>
  <c r="AO233" i="1"/>
  <c r="AN233" i="1"/>
  <c r="AM233" i="1"/>
  <c r="AL233" i="1"/>
  <c r="AK233" i="1"/>
  <c r="AP232" i="1"/>
  <c r="AO232" i="1"/>
  <c r="AN232" i="1"/>
  <c r="AM232" i="1"/>
  <c r="AL232" i="1"/>
  <c r="AK232" i="1"/>
  <c r="AP231" i="1"/>
  <c r="AO231" i="1"/>
  <c r="AN231" i="1"/>
  <c r="AM231" i="1"/>
  <c r="AL231" i="1"/>
  <c r="AK231" i="1"/>
  <c r="AP230" i="1"/>
  <c r="AO230" i="1"/>
  <c r="AN230" i="1"/>
  <c r="AM230" i="1"/>
  <c r="AL230" i="1"/>
  <c r="AK230" i="1"/>
  <c r="AP229" i="1"/>
  <c r="AO229" i="1"/>
  <c r="AN229" i="1"/>
  <c r="AM229" i="1"/>
  <c r="AL229" i="1"/>
  <c r="AK229" i="1"/>
  <c r="AP228" i="1"/>
  <c r="AO228" i="1"/>
  <c r="AN228" i="1"/>
  <c r="AM228" i="1"/>
  <c r="AL228" i="1"/>
  <c r="AK228" i="1"/>
  <c r="AP227" i="1"/>
  <c r="AO227" i="1"/>
  <c r="AN227" i="1"/>
  <c r="AM227" i="1"/>
  <c r="AL227" i="1"/>
  <c r="AK227" i="1"/>
  <c r="AP226" i="1"/>
  <c r="AO226" i="1"/>
  <c r="AN226" i="1"/>
  <c r="AM226" i="1"/>
  <c r="AL226" i="1"/>
  <c r="AK226" i="1"/>
  <c r="AP225" i="1"/>
  <c r="AO225" i="1"/>
  <c r="AN225" i="1"/>
  <c r="AM225" i="1"/>
  <c r="AL225" i="1"/>
  <c r="AK225" i="1"/>
  <c r="AP224" i="1"/>
  <c r="AO224" i="1"/>
  <c r="AN224" i="1"/>
  <c r="AM224" i="1"/>
  <c r="AL224" i="1"/>
  <c r="AK224" i="1"/>
  <c r="AP223" i="1"/>
  <c r="AO223" i="1"/>
  <c r="AN223" i="1"/>
  <c r="AM223" i="1"/>
  <c r="AL223" i="1"/>
  <c r="AK223" i="1"/>
  <c r="AP222" i="1"/>
  <c r="AO222" i="1"/>
  <c r="AN222" i="1"/>
  <c r="AM222" i="1"/>
  <c r="AL222" i="1"/>
  <c r="AK222" i="1"/>
  <c r="AP221" i="1"/>
  <c r="AO221" i="1"/>
  <c r="AN221" i="1"/>
  <c r="AM221" i="1"/>
  <c r="AL221" i="1"/>
  <c r="AK221" i="1"/>
  <c r="AP220" i="1"/>
  <c r="AO220" i="1"/>
  <c r="AN220" i="1"/>
  <c r="AM220" i="1"/>
  <c r="AL220" i="1"/>
  <c r="AK220" i="1"/>
  <c r="AP219" i="1"/>
  <c r="AO219" i="1"/>
  <c r="AN219" i="1"/>
  <c r="AM219" i="1"/>
  <c r="AL219" i="1"/>
  <c r="AK219" i="1"/>
  <c r="AP218" i="1"/>
  <c r="AO218" i="1"/>
  <c r="AN218" i="1"/>
  <c r="AM218" i="1"/>
  <c r="AL218" i="1"/>
  <c r="AK218" i="1"/>
  <c r="AP217" i="1"/>
  <c r="AO217" i="1"/>
  <c r="AN217" i="1"/>
  <c r="AM217" i="1"/>
  <c r="AL217" i="1"/>
  <c r="AK217" i="1"/>
  <c r="AP216" i="1"/>
  <c r="AO216" i="1"/>
  <c r="AN216" i="1"/>
  <c r="AM216" i="1"/>
  <c r="AL216" i="1"/>
  <c r="AK216" i="1"/>
  <c r="AP215" i="1"/>
  <c r="AO215" i="1"/>
  <c r="AN215" i="1"/>
  <c r="AM215" i="1"/>
  <c r="AL215" i="1"/>
  <c r="AK215" i="1"/>
  <c r="AP214" i="1"/>
  <c r="AO214" i="1"/>
  <c r="AN214" i="1"/>
  <c r="AM214" i="1"/>
  <c r="AL214" i="1"/>
  <c r="AK214" i="1"/>
  <c r="AP213" i="1"/>
  <c r="AO213" i="1"/>
  <c r="AN213" i="1"/>
  <c r="AM213" i="1"/>
  <c r="AL213" i="1"/>
  <c r="AK213" i="1"/>
  <c r="AP212" i="1"/>
  <c r="AO212" i="1"/>
  <c r="AN212" i="1"/>
  <c r="AM212" i="1"/>
  <c r="AL212" i="1"/>
  <c r="AK212" i="1"/>
  <c r="AP211" i="1"/>
  <c r="AO211" i="1"/>
  <c r="AN211" i="1"/>
  <c r="AM211" i="1"/>
  <c r="AL211" i="1"/>
  <c r="AK211" i="1"/>
  <c r="AP210" i="1"/>
  <c r="AO210" i="1"/>
  <c r="AN210" i="1"/>
  <c r="AM210" i="1"/>
  <c r="AL210" i="1"/>
  <c r="AK210" i="1"/>
  <c r="AP209" i="1"/>
  <c r="AO209" i="1"/>
  <c r="AN209" i="1"/>
  <c r="AM209" i="1"/>
  <c r="AL209" i="1"/>
  <c r="AK209" i="1"/>
  <c r="AP208" i="1"/>
  <c r="AO208" i="1"/>
  <c r="AN208" i="1"/>
  <c r="AM208" i="1"/>
  <c r="AL208" i="1"/>
  <c r="AK208" i="1"/>
  <c r="AP207" i="1"/>
  <c r="AO207" i="1"/>
  <c r="AN207" i="1"/>
  <c r="AM207" i="1"/>
  <c r="AL207" i="1"/>
  <c r="AK207" i="1"/>
  <c r="AP206" i="1"/>
  <c r="AO206" i="1"/>
  <c r="AN206" i="1"/>
  <c r="AM206" i="1"/>
  <c r="AL206" i="1"/>
  <c r="AK206" i="1"/>
  <c r="AP205" i="1"/>
  <c r="AO205" i="1"/>
  <c r="AN205" i="1"/>
  <c r="AM205" i="1"/>
  <c r="AL205" i="1"/>
  <c r="AK205" i="1"/>
  <c r="AP204" i="1"/>
  <c r="AO204" i="1"/>
  <c r="AN204" i="1"/>
  <c r="AM204" i="1"/>
  <c r="AL204" i="1"/>
  <c r="AK204" i="1"/>
  <c r="AP203" i="1"/>
  <c r="AO203" i="1"/>
  <c r="AN203" i="1"/>
  <c r="AM203" i="1"/>
  <c r="AL203" i="1"/>
  <c r="AK203" i="1"/>
  <c r="AP202" i="1"/>
  <c r="AO202" i="1"/>
  <c r="AN202" i="1"/>
  <c r="AM202" i="1"/>
  <c r="AL202" i="1"/>
  <c r="AK202" i="1"/>
  <c r="AP201" i="1"/>
  <c r="AO201" i="1"/>
  <c r="AN201" i="1"/>
  <c r="AM201" i="1"/>
  <c r="AL201" i="1"/>
  <c r="AK201" i="1"/>
  <c r="AP200" i="1"/>
  <c r="AO200" i="1"/>
  <c r="AN200" i="1"/>
  <c r="AM200" i="1"/>
  <c r="AL200" i="1"/>
  <c r="AK200" i="1"/>
  <c r="AP199" i="1"/>
  <c r="AO199" i="1"/>
  <c r="AN199" i="1"/>
  <c r="AM199" i="1"/>
  <c r="AL199" i="1"/>
  <c r="AK199" i="1"/>
  <c r="AP198" i="1"/>
  <c r="AO198" i="1"/>
  <c r="AN198" i="1"/>
  <c r="AM198" i="1"/>
  <c r="AL198" i="1"/>
  <c r="AK198" i="1"/>
  <c r="AP197" i="1"/>
  <c r="AO197" i="1"/>
  <c r="AN197" i="1"/>
  <c r="AM197" i="1"/>
  <c r="AL197" i="1"/>
  <c r="AK197" i="1"/>
  <c r="AP196" i="1"/>
  <c r="AO196" i="1"/>
  <c r="AN196" i="1"/>
  <c r="AM196" i="1"/>
  <c r="AL196" i="1"/>
  <c r="AK196" i="1"/>
  <c r="AP195" i="1"/>
  <c r="AO195" i="1"/>
  <c r="AN195" i="1"/>
  <c r="AM195" i="1"/>
  <c r="AL195" i="1"/>
  <c r="AK195" i="1"/>
  <c r="AP194" i="1"/>
  <c r="AO194" i="1"/>
  <c r="AN194" i="1"/>
  <c r="AM194" i="1"/>
  <c r="AL194" i="1"/>
  <c r="AK194" i="1"/>
  <c r="AP193" i="1"/>
  <c r="AO193" i="1"/>
  <c r="AN193" i="1"/>
  <c r="AM193" i="1"/>
  <c r="AL193" i="1"/>
  <c r="AK193" i="1"/>
  <c r="AP192" i="1"/>
  <c r="AO192" i="1"/>
  <c r="AN192" i="1"/>
  <c r="AM192" i="1"/>
  <c r="AL192" i="1"/>
  <c r="AK192" i="1"/>
  <c r="AP191" i="1"/>
  <c r="AO191" i="1"/>
  <c r="AN191" i="1"/>
  <c r="AM191" i="1"/>
  <c r="AL191" i="1"/>
  <c r="AK191" i="1"/>
  <c r="AP190" i="1"/>
  <c r="AO190" i="1"/>
  <c r="AN190" i="1"/>
  <c r="AM190" i="1"/>
  <c r="AL190" i="1"/>
  <c r="AK190" i="1"/>
  <c r="AP189" i="1"/>
  <c r="AO189" i="1"/>
  <c r="AN189" i="1"/>
  <c r="AM189" i="1"/>
  <c r="AL189" i="1"/>
  <c r="AK189" i="1"/>
  <c r="AP188" i="1"/>
  <c r="AO188" i="1"/>
  <c r="AN188" i="1"/>
  <c r="AM188" i="1"/>
  <c r="AL188" i="1"/>
  <c r="AK188" i="1"/>
  <c r="AP187" i="1"/>
  <c r="AO187" i="1"/>
  <c r="AN187" i="1"/>
  <c r="AM187" i="1"/>
  <c r="AL187" i="1"/>
  <c r="AK187" i="1"/>
  <c r="AP186" i="1"/>
  <c r="AO186" i="1"/>
  <c r="AN186" i="1"/>
  <c r="AM186" i="1"/>
  <c r="AL186" i="1"/>
  <c r="AK186" i="1"/>
  <c r="AP185" i="1"/>
  <c r="AO185" i="1"/>
  <c r="AN185" i="1"/>
  <c r="AM185" i="1"/>
  <c r="AL185" i="1"/>
  <c r="AK185" i="1"/>
  <c r="AP184" i="1"/>
  <c r="AO184" i="1"/>
  <c r="AN184" i="1"/>
  <c r="AM184" i="1"/>
  <c r="AL184" i="1"/>
  <c r="AK184" i="1"/>
  <c r="AP183" i="1"/>
  <c r="AO183" i="1"/>
  <c r="AN183" i="1"/>
  <c r="AM183" i="1"/>
  <c r="AL183" i="1"/>
  <c r="AK183" i="1"/>
  <c r="AP182" i="1"/>
  <c r="AO182" i="1"/>
  <c r="AN182" i="1"/>
  <c r="AM182" i="1"/>
  <c r="AL182" i="1"/>
  <c r="AK182" i="1"/>
  <c r="AP181" i="1"/>
  <c r="AO181" i="1"/>
  <c r="AN181" i="1"/>
  <c r="AM181" i="1"/>
  <c r="AL181" i="1"/>
  <c r="AK181" i="1"/>
  <c r="AP180" i="1"/>
  <c r="AO180" i="1"/>
  <c r="AN180" i="1"/>
  <c r="AM180" i="1"/>
  <c r="AL180" i="1"/>
  <c r="AK180" i="1"/>
  <c r="AP179" i="1"/>
  <c r="AO179" i="1"/>
  <c r="AN179" i="1"/>
  <c r="AM179" i="1"/>
  <c r="AL179" i="1"/>
  <c r="AK179" i="1"/>
  <c r="AP178" i="1"/>
  <c r="AO178" i="1"/>
  <c r="AN178" i="1"/>
  <c r="AM178" i="1"/>
  <c r="AL178" i="1"/>
  <c r="AK178" i="1"/>
  <c r="AP177" i="1"/>
  <c r="AO177" i="1"/>
  <c r="AN177" i="1"/>
  <c r="AM177" i="1"/>
  <c r="AL177" i="1"/>
  <c r="AK177" i="1"/>
  <c r="AP176" i="1"/>
  <c r="AO176" i="1"/>
  <c r="AN176" i="1"/>
  <c r="AM176" i="1"/>
  <c r="AL176" i="1"/>
  <c r="AK176" i="1"/>
  <c r="AP175" i="1"/>
  <c r="AO175" i="1"/>
  <c r="AN175" i="1"/>
  <c r="AM175" i="1"/>
  <c r="AL175" i="1"/>
  <c r="AK175" i="1"/>
  <c r="AP174" i="1"/>
  <c r="AO174" i="1"/>
  <c r="AN174" i="1"/>
  <c r="AM174" i="1"/>
  <c r="AL174" i="1"/>
  <c r="AK174" i="1"/>
  <c r="AP173" i="1"/>
  <c r="AO173" i="1"/>
  <c r="AN173" i="1"/>
  <c r="AM173" i="1"/>
  <c r="AL173" i="1"/>
  <c r="AK173" i="1"/>
  <c r="AP172" i="1"/>
  <c r="AO172" i="1"/>
  <c r="AN172" i="1"/>
  <c r="AM172" i="1"/>
  <c r="AL172" i="1"/>
  <c r="AK172" i="1"/>
  <c r="AP171" i="1"/>
  <c r="AO171" i="1"/>
  <c r="AN171" i="1"/>
  <c r="AM171" i="1"/>
  <c r="AL171" i="1"/>
  <c r="AK171" i="1"/>
  <c r="AP170" i="1"/>
  <c r="AO170" i="1"/>
  <c r="AN170" i="1"/>
  <c r="AM170" i="1"/>
  <c r="AL170" i="1"/>
  <c r="AK170" i="1"/>
  <c r="AP169" i="1"/>
  <c r="AO169" i="1"/>
  <c r="AN169" i="1"/>
  <c r="AM169" i="1"/>
  <c r="AL169" i="1"/>
  <c r="AK169" i="1"/>
  <c r="AP168" i="1"/>
  <c r="AO168" i="1"/>
  <c r="AN168" i="1"/>
  <c r="AM168" i="1"/>
  <c r="AL168" i="1"/>
  <c r="AK168" i="1"/>
  <c r="AP167" i="1"/>
  <c r="AO167" i="1"/>
  <c r="AN167" i="1"/>
  <c r="AM167" i="1"/>
  <c r="AL167" i="1"/>
  <c r="AK167" i="1"/>
  <c r="AP166" i="1"/>
  <c r="AO166" i="1"/>
  <c r="AN166" i="1"/>
  <c r="AM166" i="1"/>
  <c r="AL166" i="1"/>
  <c r="AK166" i="1"/>
  <c r="AP165" i="1"/>
  <c r="AO165" i="1"/>
  <c r="AN165" i="1"/>
  <c r="AM165" i="1"/>
  <c r="AL165" i="1"/>
  <c r="AK165" i="1"/>
  <c r="AP164" i="1"/>
  <c r="AO164" i="1"/>
  <c r="AN164" i="1"/>
  <c r="AM164" i="1"/>
  <c r="AL164" i="1"/>
  <c r="AK164" i="1"/>
  <c r="AP163" i="1"/>
  <c r="AO163" i="1"/>
  <c r="AN163" i="1"/>
  <c r="AM163" i="1"/>
  <c r="AL163" i="1"/>
  <c r="AK163" i="1"/>
  <c r="AP162" i="1"/>
  <c r="AO162" i="1"/>
  <c r="AN162" i="1"/>
  <c r="AM162" i="1"/>
  <c r="AL162" i="1"/>
  <c r="AK162" i="1"/>
  <c r="AP161" i="1"/>
  <c r="AO161" i="1"/>
  <c r="AN161" i="1"/>
  <c r="AM161" i="1"/>
  <c r="AL161" i="1"/>
  <c r="AK161" i="1"/>
  <c r="AP160" i="1"/>
  <c r="AO160" i="1"/>
  <c r="AN160" i="1"/>
  <c r="AM160" i="1"/>
  <c r="AL160" i="1"/>
  <c r="AK160" i="1"/>
  <c r="AP159" i="1"/>
  <c r="AO159" i="1"/>
  <c r="AN159" i="1"/>
  <c r="AM159" i="1"/>
  <c r="AL159" i="1"/>
  <c r="AK159" i="1"/>
  <c r="AP158" i="1"/>
  <c r="AO158" i="1"/>
  <c r="AN158" i="1"/>
  <c r="AM158" i="1"/>
  <c r="AL158" i="1"/>
  <c r="AK158" i="1"/>
  <c r="AP157" i="1"/>
  <c r="AO157" i="1"/>
  <c r="AN157" i="1"/>
  <c r="AM157" i="1"/>
  <c r="AL157" i="1"/>
  <c r="AK157" i="1"/>
  <c r="AP156" i="1"/>
  <c r="AO156" i="1"/>
  <c r="AN156" i="1"/>
  <c r="AM156" i="1"/>
  <c r="AL156" i="1"/>
  <c r="AK156" i="1"/>
  <c r="AP155" i="1"/>
  <c r="AO155" i="1"/>
  <c r="AN155" i="1"/>
  <c r="AM155" i="1"/>
  <c r="AL155" i="1"/>
  <c r="AK155" i="1"/>
  <c r="AP154" i="1"/>
  <c r="AO154" i="1"/>
  <c r="AN154" i="1"/>
  <c r="AM154" i="1"/>
  <c r="AL154" i="1"/>
  <c r="AK154" i="1"/>
  <c r="AP153" i="1"/>
  <c r="AO153" i="1"/>
  <c r="AN153" i="1"/>
  <c r="AM153" i="1"/>
  <c r="AL153" i="1"/>
  <c r="AK153" i="1"/>
  <c r="AP152" i="1"/>
  <c r="AO152" i="1"/>
  <c r="AN152" i="1"/>
  <c r="AM152" i="1"/>
  <c r="AL152" i="1"/>
  <c r="AK152" i="1"/>
  <c r="AP151" i="1"/>
  <c r="AO151" i="1"/>
  <c r="AN151" i="1"/>
  <c r="AM151" i="1"/>
  <c r="AL151" i="1"/>
  <c r="AK151" i="1"/>
  <c r="AP150" i="1"/>
  <c r="AO150" i="1"/>
  <c r="AN150" i="1"/>
  <c r="AM150" i="1"/>
  <c r="AL150" i="1"/>
  <c r="AK150" i="1"/>
  <c r="AP149" i="1"/>
  <c r="AO149" i="1"/>
  <c r="AN149" i="1"/>
  <c r="AM149" i="1"/>
  <c r="AL149" i="1"/>
  <c r="AK149" i="1"/>
  <c r="AP148" i="1"/>
  <c r="AO148" i="1"/>
  <c r="AN148" i="1"/>
  <c r="AM148" i="1"/>
  <c r="AL148" i="1"/>
  <c r="AK148" i="1"/>
  <c r="AP147" i="1"/>
  <c r="AO147" i="1"/>
  <c r="AN147" i="1"/>
  <c r="AM147" i="1"/>
  <c r="AL147" i="1"/>
  <c r="AK147" i="1"/>
  <c r="AP146" i="1"/>
  <c r="AO146" i="1"/>
  <c r="AN146" i="1"/>
  <c r="AM146" i="1"/>
  <c r="AL146" i="1"/>
  <c r="AK146" i="1"/>
  <c r="AP145" i="1"/>
  <c r="AO145" i="1"/>
  <c r="AN145" i="1"/>
  <c r="AM145" i="1"/>
  <c r="AL145" i="1"/>
  <c r="AK145" i="1"/>
  <c r="AP144" i="1"/>
  <c r="AO144" i="1"/>
  <c r="AN144" i="1"/>
  <c r="AM144" i="1"/>
  <c r="AL144" i="1"/>
  <c r="AK144" i="1"/>
  <c r="AP143" i="1"/>
  <c r="AO143" i="1"/>
  <c r="AN143" i="1"/>
  <c r="AM143" i="1"/>
  <c r="AL143" i="1"/>
  <c r="AK143" i="1"/>
  <c r="AP142" i="1"/>
  <c r="AO142" i="1"/>
  <c r="AN142" i="1"/>
  <c r="AM142" i="1"/>
  <c r="AL142" i="1"/>
  <c r="AK142" i="1"/>
  <c r="AP141" i="1"/>
  <c r="AO141" i="1"/>
  <c r="AN141" i="1"/>
  <c r="AM141" i="1"/>
  <c r="AL141" i="1"/>
  <c r="AK141" i="1"/>
  <c r="AP140" i="1"/>
  <c r="AO140" i="1"/>
  <c r="AN140" i="1"/>
  <c r="AM140" i="1"/>
  <c r="AL140" i="1"/>
  <c r="AK140" i="1"/>
  <c r="AP139" i="1"/>
  <c r="AO139" i="1"/>
  <c r="AN139" i="1"/>
  <c r="AM139" i="1"/>
  <c r="AL139" i="1"/>
  <c r="AK139" i="1"/>
  <c r="AP138" i="1"/>
  <c r="AO138" i="1"/>
  <c r="AN138" i="1"/>
  <c r="AM138" i="1"/>
  <c r="AL138" i="1"/>
  <c r="AK138" i="1"/>
  <c r="AP137" i="1"/>
  <c r="AO137" i="1"/>
  <c r="AN137" i="1"/>
  <c r="AM137" i="1"/>
  <c r="AL137" i="1"/>
  <c r="AK137" i="1"/>
  <c r="AP136" i="1"/>
  <c r="AO136" i="1"/>
  <c r="AN136" i="1"/>
  <c r="AM136" i="1"/>
  <c r="AL136" i="1"/>
  <c r="AK136" i="1"/>
  <c r="AP135" i="1"/>
  <c r="AO135" i="1"/>
  <c r="AN135" i="1"/>
  <c r="AM135" i="1"/>
  <c r="AL135" i="1"/>
  <c r="AK135" i="1"/>
  <c r="AP134" i="1"/>
  <c r="AO134" i="1"/>
  <c r="AN134" i="1"/>
  <c r="AM134" i="1"/>
  <c r="AL134" i="1"/>
  <c r="AK134" i="1"/>
  <c r="AP133" i="1"/>
  <c r="AO133" i="1"/>
  <c r="AN133" i="1"/>
  <c r="AM133" i="1"/>
  <c r="AL133" i="1"/>
  <c r="AK133" i="1"/>
  <c r="AP132" i="1"/>
  <c r="AO132" i="1"/>
  <c r="AN132" i="1"/>
  <c r="AM132" i="1"/>
  <c r="AL132" i="1"/>
  <c r="AK132" i="1"/>
  <c r="AP131" i="1"/>
  <c r="AO131" i="1"/>
  <c r="AN131" i="1"/>
  <c r="AM131" i="1"/>
  <c r="AL131" i="1"/>
  <c r="AK131" i="1"/>
  <c r="AP130" i="1"/>
  <c r="AO130" i="1"/>
  <c r="AN130" i="1"/>
  <c r="AM130" i="1"/>
  <c r="AL130" i="1"/>
  <c r="AK130" i="1"/>
  <c r="AP129" i="1"/>
  <c r="AO129" i="1"/>
  <c r="AN129" i="1"/>
  <c r="AM129" i="1"/>
  <c r="AL129" i="1"/>
  <c r="AK129" i="1"/>
  <c r="AP128" i="1"/>
  <c r="AO128" i="1"/>
  <c r="AN128" i="1"/>
  <c r="AM128" i="1"/>
  <c r="AL128" i="1"/>
  <c r="AK128" i="1"/>
  <c r="AP127" i="1"/>
  <c r="AO127" i="1"/>
  <c r="AN127" i="1"/>
  <c r="AM127" i="1"/>
  <c r="AL127" i="1"/>
  <c r="AK127" i="1"/>
  <c r="AP126" i="1"/>
  <c r="AO126" i="1"/>
  <c r="AN126" i="1"/>
  <c r="AM126" i="1"/>
  <c r="AL126" i="1"/>
  <c r="AK126" i="1"/>
  <c r="AP125" i="1"/>
  <c r="AO125" i="1"/>
  <c r="AN125" i="1"/>
  <c r="AM125" i="1"/>
  <c r="AL125" i="1"/>
  <c r="AK125" i="1"/>
  <c r="AP124" i="1"/>
  <c r="AO124" i="1"/>
  <c r="AN124" i="1"/>
  <c r="AM124" i="1"/>
  <c r="AL124" i="1"/>
  <c r="AK124" i="1"/>
  <c r="AP123" i="1"/>
  <c r="AO123" i="1"/>
  <c r="AN123" i="1"/>
  <c r="AM123" i="1"/>
  <c r="AL123" i="1"/>
  <c r="AK123" i="1"/>
  <c r="AP122" i="1"/>
  <c r="AO122" i="1"/>
  <c r="AN122" i="1"/>
  <c r="AM122" i="1"/>
  <c r="AL122" i="1"/>
  <c r="AK122" i="1"/>
  <c r="AP121" i="1"/>
  <c r="AO121" i="1"/>
  <c r="AN121" i="1"/>
  <c r="AM121" i="1"/>
  <c r="AL121" i="1"/>
  <c r="AK121" i="1"/>
  <c r="AP120" i="1"/>
  <c r="AO120" i="1"/>
  <c r="AN120" i="1"/>
  <c r="AM120" i="1"/>
  <c r="AL120" i="1"/>
  <c r="AK120" i="1"/>
  <c r="AP119" i="1"/>
  <c r="AO119" i="1"/>
  <c r="AN119" i="1"/>
  <c r="AM119" i="1"/>
  <c r="AL119" i="1"/>
  <c r="AK119" i="1"/>
  <c r="AP118" i="1"/>
  <c r="AO118" i="1"/>
  <c r="AN118" i="1"/>
  <c r="AM118" i="1"/>
  <c r="AL118" i="1"/>
  <c r="AK118" i="1"/>
  <c r="AP117" i="1"/>
  <c r="AO117" i="1"/>
  <c r="AN117" i="1"/>
  <c r="AM117" i="1"/>
  <c r="AL117" i="1"/>
  <c r="AK117" i="1"/>
  <c r="AP116" i="1"/>
  <c r="AO116" i="1"/>
  <c r="AN116" i="1"/>
  <c r="AM116" i="1"/>
  <c r="AL116" i="1"/>
  <c r="AK116" i="1"/>
  <c r="AP115" i="1"/>
  <c r="AO115" i="1"/>
  <c r="AN115" i="1"/>
  <c r="AM115" i="1"/>
  <c r="AL115" i="1"/>
  <c r="AK115" i="1"/>
  <c r="AP114" i="1"/>
  <c r="AO114" i="1"/>
  <c r="AN114" i="1"/>
  <c r="AM114" i="1"/>
  <c r="AL114" i="1"/>
  <c r="AK114" i="1"/>
  <c r="AP113" i="1"/>
  <c r="AO113" i="1"/>
  <c r="AN113" i="1"/>
  <c r="AM113" i="1"/>
  <c r="AL113" i="1"/>
  <c r="AK113" i="1"/>
  <c r="AP112" i="1"/>
  <c r="AO112" i="1"/>
  <c r="AN112" i="1"/>
  <c r="AM112" i="1"/>
  <c r="AL112" i="1"/>
  <c r="AK112" i="1"/>
  <c r="AP111" i="1"/>
  <c r="AO111" i="1"/>
  <c r="AN111" i="1"/>
  <c r="AM111" i="1"/>
  <c r="AL111" i="1"/>
  <c r="AK111" i="1"/>
  <c r="AP110" i="1"/>
  <c r="AO110" i="1"/>
  <c r="AN110" i="1"/>
  <c r="AM110" i="1"/>
  <c r="AL110" i="1"/>
  <c r="AK110" i="1"/>
  <c r="AP109" i="1"/>
  <c r="AO109" i="1"/>
  <c r="AN109" i="1"/>
  <c r="AM109" i="1"/>
  <c r="AL109" i="1"/>
  <c r="AK109" i="1"/>
  <c r="AP108" i="1"/>
  <c r="AO108" i="1"/>
  <c r="AN108" i="1"/>
  <c r="AM108" i="1"/>
  <c r="AL108" i="1"/>
  <c r="AK108" i="1"/>
  <c r="AP107" i="1"/>
  <c r="AO107" i="1"/>
  <c r="AN107" i="1"/>
  <c r="AM107" i="1"/>
  <c r="AL107" i="1"/>
  <c r="AK107" i="1"/>
  <c r="AP106" i="1"/>
  <c r="AO106" i="1"/>
  <c r="AN106" i="1"/>
  <c r="AM106" i="1"/>
  <c r="AL106" i="1"/>
  <c r="AK106" i="1"/>
  <c r="AP105" i="1"/>
  <c r="AO105" i="1"/>
  <c r="AN105" i="1"/>
  <c r="AM105" i="1"/>
  <c r="AL105" i="1"/>
  <c r="AK105" i="1"/>
  <c r="AP104" i="1"/>
  <c r="AO104" i="1"/>
  <c r="AN104" i="1"/>
  <c r="AM104" i="1"/>
  <c r="AL104" i="1"/>
  <c r="AK104" i="1"/>
  <c r="AP103" i="1"/>
  <c r="AO103" i="1"/>
  <c r="AN103" i="1"/>
  <c r="AM103" i="1"/>
  <c r="AL103" i="1"/>
  <c r="AK103" i="1"/>
  <c r="AP102" i="1"/>
  <c r="AO102" i="1"/>
  <c r="AN102" i="1"/>
  <c r="AM102" i="1"/>
  <c r="AL102" i="1"/>
  <c r="AK102" i="1"/>
  <c r="AP101" i="1"/>
  <c r="AO101" i="1"/>
  <c r="AN101" i="1"/>
  <c r="AM101" i="1"/>
  <c r="AL101" i="1"/>
  <c r="AK101" i="1"/>
  <c r="AP100" i="1"/>
  <c r="AO100" i="1"/>
  <c r="AN100" i="1"/>
  <c r="AM100" i="1"/>
  <c r="AL100" i="1"/>
  <c r="AK100" i="1"/>
  <c r="AP99" i="1"/>
  <c r="AO99" i="1"/>
  <c r="AN99" i="1"/>
  <c r="AM99" i="1"/>
  <c r="AL99" i="1"/>
  <c r="AK99" i="1"/>
  <c r="AP98" i="1"/>
  <c r="AO98" i="1"/>
  <c r="AN98" i="1"/>
  <c r="AM98" i="1"/>
  <c r="AL98" i="1"/>
  <c r="AK98" i="1"/>
  <c r="AP97" i="1"/>
  <c r="AO97" i="1"/>
  <c r="AN97" i="1"/>
  <c r="AM97" i="1"/>
  <c r="AL97" i="1"/>
  <c r="AK97" i="1"/>
  <c r="AP96" i="1"/>
  <c r="AO96" i="1"/>
  <c r="AN96" i="1"/>
  <c r="AM96" i="1"/>
  <c r="AL96" i="1"/>
  <c r="AK96" i="1"/>
  <c r="AP95" i="1"/>
  <c r="AO95" i="1"/>
  <c r="AN95" i="1"/>
  <c r="AM95" i="1"/>
  <c r="AL95" i="1"/>
  <c r="AK95" i="1"/>
  <c r="AP94" i="1"/>
  <c r="AO94" i="1"/>
  <c r="AN94" i="1"/>
  <c r="AM94" i="1"/>
  <c r="AL94" i="1"/>
  <c r="AK94" i="1"/>
  <c r="AP93" i="1"/>
  <c r="AO93" i="1"/>
  <c r="AN93" i="1"/>
  <c r="AM93" i="1"/>
  <c r="AL93" i="1"/>
  <c r="AK93" i="1"/>
  <c r="AP92" i="1"/>
  <c r="AO92" i="1"/>
  <c r="AN92" i="1"/>
  <c r="AM92" i="1"/>
  <c r="AL92" i="1"/>
  <c r="AK92" i="1"/>
  <c r="AP91" i="1"/>
  <c r="AO91" i="1"/>
  <c r="AN91" i="1"/>
  <c r="AM91" i="1"/>
  <c r="AL91" i="1"/>
  <c r="AK91" i="1"/>
  <c r="AP90" i="1"/>
  <c r="AO90" i="1"/>
  <c r="AN90" i="1"/>
  <c r="AM90" i="1"/>
  <c r="AL90" i="1"/>
  <c r="AK90" i="1"/>
  <c r="AP89" i="1"/>
  <c r="AO89" i="1"/>
  <c r="AN89" i="1"/>
  <c r="AM89" i="1"/>
  <c r="AL89" i="1"/>
  <c r="AK89" i="1"/>
  <c r="AP88" i="1"/>
  <c r="AO88" i="1"/>
  <c r="AN88" i="1"/>
  <c r="AM88" i="1"/>
  <c r="AL88" i="1"/>
  <c r="AK88" i="1"/>
  <c r="AP87" i="1"/>
  <c r="AO87" i="1"/>
  <c r="AN87" i="1"/>
  <c r="AM87" i="1"/>
  <c r="AL87" i="1"/>
  <c r="AK87" i="1"/>
  <c r="AP86" i="1"/>
  <c r="AO86" i="1"/>
  <c r="AN86" i="1"/>
  <c r="AM86" i="1"/>
  <c r="AL86" i="1"/>
  <c r="AK86" i="1"/>
  <c r="AP85" i="1"/>
  <c r="AO85" i="1"/>
  <c r="AN85" i="1"/>
  <c r="AM85" i="1"/>
  <c r="AL85" i="1"/>
  <c r="AK85" i="1"/>
  <c r="AP84" i="1"/>
  <c r="AO84" i="1"/>
  <c r="AN84" i="1"/>
  <c r="AM84" i="1"/>
  <c r="AL84" i="1"/>
  <c r="AK84" i="1"/>
  <c r="AP83" i="1"/>
  <c r="AO83" i="1"/>
  <c r="AN83" i="1"/>
  <c r="AM83" i="1"/>
  <c r="AL83" i="1"/>
  <c r="AK83" i="1"/>
  <c r="AP82" i="1"/>
  <c r="AO82" i="1"/>
  <c r="AN82" i="1"/>
  <c r="AM82" i="1"/>
  <c r="AL82" i="1"/>
  <c r="AK82" i="1"/>
  <c r="AP81" i="1"/>
  <c r="AO81" i="1"/>
  <c r="AN81" i="1"/>
  <c r="AM81" i="1"/>
  <c r="AL81" i="1"/>
  <c r="AK81" i="1"/>
  <c r="AP80" i="1"/>
  <c r="AO80" i="1"/>
  <c r="AN80" i="1"/>
  <c r="AM80" i="1"/>
  <c r="AL80" i="1"/>
  <c r="AK80" i="1"/>
  <c r="AP79" i="1"/>
  <c r="AO79" i="1"/>
  <c r="AN79" i="1"/>
  <c r="AM79" i="1"/>
  <c r="AL79" i="1"/>
  <c r="AK79" i="1"/>
  <c r="AP78" i="1"/>
  <c r="AO78" i="1"/>
  <c r="AN78" i="1"/>
  <c r="AM78" i="1"/>
  <c r="AL78" i="1"/>
  <c r="AK78" i="1"/>
  <c r="AP77" i="1"/>
  <c r="AO77" i="1"/>
  <c r="AN77" i="1"/>
  <c r="AM77" i="1"/>
  <c r="AL77" i="1"/>
  <c r="AK77" i="1"/>
  <c r="AP76" i="1"/>
  <c r="AO76" i="1"/>
  <c r="AN76" i="1"/>
  <c r="AM76" i="1"/>
  <c r="AL76" i="1"/>
  <c r="AK76" i="1"/>
  <c r="AP75" i="1"/>
  <c r="AO75" i="1"/>
  <c r="AN75" i="1"/>
  <c r="AM75" i="1"/>
  <c r="AL75" i="1"/>
  <c r="AK75" i="1"/>
  <c r="AP74" i="1"/>
  <c r="AO74" i="1"/>
  <c r="AN74" i="1"/>
  <c r="AM74" i="1"/>
  <c r="AL74" i="1"/>
  <c r="AK74" i="1"/>
  <c r="AP73" i="1"/>
  <c r="AO73" i="1"/>
  <c r="AN73" i="1"/>
  <c r="AM73" i="1"/>
  <c r="AL73" i="1"/>
  <c r="AK73" i="1"/>
  <c r="AP72" i="1"/>
  <c r="AO72" i="1"/>
  <c r="AN72" i="1"/>
  <c r="AM72" i="1"/>
  <c r="AL72" i="1"/>
  <c r="AK72" i="1"/>
  <c r="AP71" i="1"/>
  <c r="AO71" i="1"/>
  <c r="AN71" i="1"/>
  <c r="AM71" i="1"/>
  <c r="AL71" i="1"/>
  <c r="AK71" i="1"/>
  <c r="AP70" i="1"/>
  <c r="AO70" i="1"/>
  <c r="AN70" i="1"/>
  <c r="AM70" i="1"/>
  <c r="AL70" i="1"/>
  <c r="AK70" i="1"/>
  <c r="AP69" i="1"/>
  <c r="AO69" i="1"/>
  <c r="AN69" i="1"/>
  <c r="AM69" i="1"/>
  <c r="AL69" i="1"/>
  <c r="AK69" i="1"/>
  <c r="AP68" i="1"/>
  <c r="AO68" i="1"/>
  <c r="AN68" i="1"/>
  <c r="AM68" i="1"/>
  <c r="AL68" i="1"/>
  <c r="AK68" i="1"/>
  <c r="AP67" i="1"/>
  <c r="AO67" i="1"/>
  <c r="AN67" i="1"/>
  <c r="AM67" i="1"/>
  <c r="AL67" i="1"/>
  <c r="AK67" i="1"/>
  <c r="AP66" i="1"/>
  <c r="AO66" i="1"/>
  <c r="AN66" i="1"/>
  <c r="AM66" i="1"/>
  <c r="AL66" i="1"/>
  <c r="AK66" i="1"/>
  <c r="AP65" i="1"/>
  <c r="AO65" i="1"/>
  <c r="AN65" i="1"/>
  <c r="AM65" i="1"/>
  <c r="AL65" i="1"/>
  <c r="AK65" i="1"/>
  <c r="AP64" i="1"/>
  <c r="AO64" i="1"/>
  <c r="AN64" i="1"/>
  <c r="AM64" i="1"/>
  <c r="AL64" i="1"/>
  <c r="AK64" i="1"/>
  <c r="AP63" i="1"/>
  <c r="AO63" i="1"/>
  <c r="AN63" i="1"/>
  <c r="AM63" i="1"/>
  <c r="AL63" i="1"/>
  <c r="AK63" i="1"/>
  <c r="AP62" i="1"/>
  <c r="AO62" i="1"/>
  <c r="AN62" i="1"/>
  <c r="AM62" i="1"/>
  <c r="AL62" i="1"/>
  <c r="AK62" i="1"/>
  <c r="AP61" i="1"/>
  <c r="AO61" i="1"/>
  <c r="AN61" i="1"/>
  <c r="AM61" i="1"/>
  <c r="AL61" i="1"/>
  <c r="AK61" i="1"/>
  <c r="AP60" i="1"/>
  <c r="AO60" i="1"/>
  <c r="AN60" i="1"/>
  <c r="AM60" i="1"/>
  <c r="AL60" i="1"/>
  <c r="AK60" i="1"/>
  <c r="AP59" i="1"/>
  <c r="AO59" i="1"/>
  <c r="AN59" i="1"/>
  <c r="AM59" i="1"/>
  <c r="AL59" i="1"/>
  <c r="AK59" i="1"/>
  <c r="AP58" i="1"/>
  <c r="AO58" i="1"/>
  <c r="AN58" i="1"/>
  <c r="AM58" i="1"/>
  <c r="AL58" i="1"/>
  <c r="AK58" i="1"/>
  <c r="AP57" i="1"/>
  <c r="AO57" i="1"/>
  <c r="AN57" i="1"/>
  <c r="AM57" i="1"/>
  <c r="AL57" i="1"/>
  <c r="AK57" i="1"/>
  <c r="AP56" i="1"/>
  <c r="AO56" i="1"/>
  <c r="AN56" i="1"/>
  <c r="AM56" i="1"/>
  <c r="AL56" i="1"/>
  <c r="AK56" i="1"/>
  <c r="AP55" i="1"/>
  <c r="AO55" i="1"/>
  <c r="AN55" i="1"/>
  <c r="AM55" i="1"/>
  <c r="AL55" i="1"/>
  <c r="AK55" i="1"/>
  <c r="AP54" i="1"/>
  <c r="AO54" i="1"/>
  <c r="AN54" i="1"/>
  <c r="AM54" i="1"/>
  <c r="AL54" i="1"/>
  <c r="AK54" i="1"/>
  <c r="AP53" i="1"/>
  <c r="AO53" i="1"/>
  <c r="AN53" i="1"/>
  <c r="AM53" i="1"/>
  <c r="AL53" i="1"/>
  <c r="AK53" i="1"/>
  <c r="AP52" i="1"/>
  <c r="AO52" i="1"/>
  <c r="AN52" i="1"/>
  <c r="AM52" i="1"/>
  <c r="AL52" i="1"/>
  <c r="AK52" i="1"/>
  <c r="AP51" i="1"/>
  <c r="AO51" i="1"/>
  <c r="AN51" i="1"/>
  <c r="AM51" i="1"/>
  <c r="AL51" i="1"/>
  <c r="AK51" i="1"/>
  <c r="AP50" i="1"/>
  <c r="AO50" i="1"/>
  <c r="AN50" i="1"/>
  <c r="AM50" i="1"/>
  <c r="AL50" i="1"/>
  <c r="AK50" i="1"/>
  <c r="AP49" i="1"/>
  <c r="AO49" i="1"/>
  <c r="AN49" i="1"/>
  <c r="AM49" i="1"/>
  <c r="AL49" i="1"/>
  <c r="AK49" i="1"/>
  <c r="AP48" i="1"/>
  <c r="AO48" i="1"/>
  <c r="AN48" i="1"/>
  <c r="AM48" i="1"/>
  <c r="AL48" i="1"/>
  <c r="AK48" i="1"/>
  <c r="AP47" i="1"/>
  <c r="AO47" i="1"/>
  <c r="AN47" i="1"/>
  <c r="AM47" i="1"/>
  <c r="AL47" i="1"/>
  <c r="AK47" i="1"/>
  <c r="AP46" i="1"/>
  <c r="AO46" i="1"/>
  <c r="AN46" i="1"/>
  <c r="AM46" i="1"/>
  <c r="AL46" i="1"/>
  <c r="AK46" i="1"/>
  <c r="AP45" i="1"/>
  <c r="AO45" i="1"/>
  <c r="AN45" i="1"/>
  <c r="AM45" i="1"/>
  <c r="AL45" i="1"/>
  <c r="AK45" i="1"/>
  <c r="AP44" i="1"/>
  <c r="AO44" i="1"/>
  <c r="AN44" i="1"/>
  <c r="AM44" i="1"/>
  <c r="AL44" i="1"/>
  <c r="AK44" i="1"/>
  <c r="AP43" i="1"/>
  <c r="AO43" i="1"/>
  <c r="AN43" i="1"/>
  <c r="AM43" i="1"/>
  <c r="AL43" i="1"/>
  <c r="AK43" i="1"/>
  <c r="AP42" i="1"/>
  <c r="AO42" i="1"/>
  <c r="AN42" i="1"/>
  <c r="AM42" i="1"/>
  <c r="AL42" i="1"/>
  <c r="AK42" i="1"/>
  <c r="AP41" i="1"/>
  <c r="AO41" i="1"/>
  <c r="AN41" i="1"/>
  <c r="AM41" i="1"/>
  <c r="AL41" i="1"/>
  <c r="AK41" i="1"/>
  <c r="AP40" i="1"/>
  <c r="AO40" i="1"/>
  <c r="AN40" i="1"/>
  <c r="AM40" i="1"/>
  <c r="AL40" i="1"/>
  <c r="AK40" i="1"/>
  <c r="AP39" i="1"/>
  <c r="AO39" i="1"/>
  <c r="AN39" i="1"/>
  <c r="AM39" i="1"/>
  <c r="AL39" i="1"/>
  <c r="AK39" i="1"/>
  <c r="AP38" i="1"/>
  <c r="AO38" i="1"/>
  <c r="AN38" i="1"/>
  <c r="AM38" i="1"/>
  <c r="AL38" i="1"/>
  <c r="AK38" i="1"/>
  <c r="AP37" i="1"/>
  <c r="AO37" i="1"/>
  <c r="AN37" i="1"/>
  <c r="AM37" i="1"/>
  <c r="AL37" i="1"/>
  <c r="AK37" i="1"/>
  <c r="AP36" i="1"/>
  <c r="AO36" i="1"/>
  <c r="AN36" i="1"/>
  <c r="AM36" i="1"/>
  <c r="AL36" i="1"/>
  <c r="AK36" i="1"/>
  <c r="AP35" i="1"/>
  <c r="AO35" i="1"/>
  <c r="AN35" i="1"/>
  <c r="AM35" i="1"/>
  <c r="AL35" i="1"/>
  <c r="AK35" i="1"/>
  <c r="AP34" i="1"/>
  <c r="AO34" i="1"/>
  <c r="AN34" i="1"/>
  <c r="AM34" i="1"/>
  <c r="AL34" i="1"/>
  <c r="AK34" i="1"/>
  <c r="AP33" i="1"/>
  <c r="AO33" i="1"/>
  <c r="AN33" i="1"/>
  <c r="AM33" i="1"/>
  <c r="AL33" i="1"/>
  <c r="AK33" i="1"/>
  <c r="AP32" i="1"/>
  <c r="AO32" i="1"/>
  <c r="AN32" i="1"/>
  <c r="AM32" i="1"/>
  <c r="AL32" i="1"/>
  <c r="AK32" i="1"/>
  <c r="AP31" i="1"/>
  <c r="AO31" i="1"/>
  <c r="AN31" i="1"/>
  <c r="AM31" i="1"/>
  <c r="AL31" i="1"/>
  <c r="AK31" i="1"/>
  <c r="AP30" i="1"/>
  <c r="AO30" i="1"/>
  <c r="AN30" i="1"/>
  <c r="AM30" i="1"/>
  <c r="AL30" i="1"/>
  <c r="AK30" i="1"/>
  <c r="AP29" i="1"/>
  <c r="AO29" i="1"/>
  <c r="AN29" i="1"/>
  <c r="AM29" i="1"/>
  <c r="AL29" i="1"/>
  <c r="AK29" i="1"/>
  <c r="AP28" i="1"/>
  <c r="AO28" i="1"/>
  <c r="AN28" i="1"/>
  <c r="AM28" i="1"/>
  <c r="AL28" i="1"/>
  <c r="AK28" i="1"/>
  <c r="AP27" i="1"/>
  <c r="AO27" i="1"/>
  <c r="AN27" i="1"/>
  <c r="AM27" i="1"/>
  <c r="AL27" i="1"/>
  <c r="AK27" i="1"/>
  <c r="AP26" i="1"/>
  <c r="AO26" i="1"/>
  <c r="AN26" i="1"/>
  <c r="AM26" i="1"/>
  <c r="AL26" i="1"/>
  <c r="AK26" i="1"/>
  <c r="AP25" i="1"/>
  <c r="AO25" i="1"/>
  <c r="AN25" i="1"/>
  <c r="AM25" i="1"/>
  <c r="AL25" i="1"/>
  <c r="AK25" i="1"/>
  <c r="AP24" i="1"/>
  <c r="AO24" i="1"/>
  <c r="AN24" i="1"/>
  <c r="AM24" i="1"/>
  <c r="AL24" i="1"/>
  <c r="AK24" i="1"/>
  <c r="AP23" i="1"/>
  <c r="AO23" i="1"/>
  <c r="AN23" i="1"/>
  <c r="AM23" i="1"/>
  <c r="AL23" i="1"/>
  <c r="AK23" i="1"/>
  <c r="AP22" i="1"/>
  <c r="AO22" i="1"/>
  <c r="AN22" i="1"/>
  <c r="AM22" i="1"/>
  <c r="AL22" i="1"/>
  <c r="AK22" i="1"/>
  <c r="AP21" i="1"/>
  <c r="AO21" i="1"/>
  <c r="AN21" i="1"/>
  <c r="AM21" i="1"/>
  <c r="AL21" i="1"/>
  <c r="AK21" i="1"/>
  <c r="AP20" i="1"/>
  <c r="AO20" i="1"/>
  <c r="AN20" i="1"/>
  <c r="AM20" i="1"/>
  <c r="AL20" i="1"/>
  <c r="AK20" i="1"/>
  <c r="AP19" i="1"/>
  <c r="AO19" i="1"/>
  <c r="AN19" i="1"/>
  <c r="AM19" i="1"/>
  <c r="AL19" i="1"/>
  <c r="AK19" i="1"/>
  <c r="AP18" i="1"/>
  <c r="AO18" i="1"/>
  <c r="AN18" i="1"/>
  <c r="AM18" i="1"/>
  <c r="AL18" i="1"/>
  <c r="AK18" i="1"/>
  <c r="AP17" i="1"/>
  <c r="AO17" i="1"/>
  <c r="AN17" i="1"/>
  <c r="AM17" i="1"/>
  <c r="AL17" i="1"/>
  <c r="AK17" i="1"/>
  <c r="AP16" i="1"/>
  <c r="AO16" i="1"/>
  <c r="AN16" i="1"/>
  <c r="AM16" i="1"/>
  <c r="AL16" i="1"/>
  <c r="AK16" i="1"/>
  <c r="AP15" i="1"/>
  <c r="AO15" i="1"/>
  <c r="AN15" i="1"/>
  <c r="AM15" i="1"/>
  <c r="AL15" i="1"/>
  <c r="AK15" i="1"/>
  <c r="AP14" i="1"/>
  <c r="AO14" i="1"/>
  <c r="AN14" i="1"/>
  <c r="AM14" i="1"/>
  <c r="AL14" i="1"/>
  <c r="AK14" i="1"/>
  <c r="AP13" i="1"/>
  <c r="AO13" i="1"/>
  <c r="AN13" i="1"/>
  <c r="AM13" i="1"/>
  <c r="AL13" i="1"/>
  <c r="AK13" i="1"/>
  <c r="AP12" i="1"/>
  <c r="AO12" i="1"/>
  <c r="AN12" i="1"/>
  <c r="AM12" i="1"/>
  <c r="AL12" i="1"/>
  <c r="AK12" i="1"/>
  <c r="AP11" i="1"/>
  <c r="AO11" i="1"/>
  <c r="AN11" i="1"/>
  <c r="AM11" i="1"/>
  <c r="AL11" i="1"/>
  <c r="AK11" i="1"/>
  <c r="AP10" i="1"/>
  <c r="AO10" i="1"/>
  <c r="AN10" i="1"/>
  <c r="AM10" i="1"/>
  <c r="AL10" i="1"/>
  <c r="AK10" i="1"/>
  <c r="AP9" i="1"/>
  <c r="AO9" i="1"/>
  <c r="AN9" i="1"/>
  <c r="AM9" i="1"/>
  <c r="AL9" i="1"/>
  <c r="AK9" i="1"/>
  <c r="AP8" i="1"/>
  <c r="AO8" i="1"/>
  <c r="AN8" i="1"/>
  <c r="AM8" i="1"/>
  <c r="AL8" i="1"/>
  <c r="AK8" i="1"/>
  <c r="AP7" i="1"/>
  <c r="AO7" i="1"/>
  <c r="AN7" i="1"/>
  <c r="AM7" i="1"/>
  <c r="AL7" i="1"/>
  <c r="AK7" i="1"/>
  <c r="AP6" i="1"/>
  <c r="AO6" i="1"/>
  <c r="AN6" i="1"/>
  <c r="AM6" i="1"/>
  <c r="AL6" i="1"/>
  <c r="AK6" i="1"/>
  <c r="AP5" i="1"/>
  <c r="AO5" i="1"/>
  <c r="AN5" i="1"/>
  <c r="AM5" i="1"/>
  <c r="AL5" i="1"/>
  <c r="AK5" i="1"/>
  <c r="AP4" i="1"/>
  <c r="AO4" i="1"/>
  <c r="AN4" i="1"/>
  <c r="AM4" i="1"/>
  <c r="AL4" i="1"/>
  <c r="AK4" i="1"/>
  <c r="Z119" i="3" l="1"/>
  <c r="Z62" i="3"/>
  <c r="Z4" i="4"/>
  <c r="AA4" i="8"/>
  <c r="AA4" i="7"/>
  <c r="AA4" i="6"/>
  <c r="AA20" i="7" s="1"/>
  <c r="AA37" i="7" s="1"/>
  <c r="AA54" i="7" s="1"/>
  <c r="AA4" i="4"/>
  <c r="AG4" i="7"/>
  <c r="AG4" i="8"/>
  <c r="AG4" i="6"/>
  <c r="AG4" i="4"/>
  <c r="AG4" i="9" s="1"/>
  <c r="AG4" i="5"/>
  <c r="AA4" i="5"/>
  <c r="AF66" i="8"/>
  <c r="AE89" i="8"/>
  <c r="Z4" i="7"/>
  <c r="Z4" i="8"/>
  <c r="Z4" i="6"/>
  <c r="Z20" i="7" s="1"/>
  <c r="Z37" i="7" s="1"/>
  <c r="Z54" i="7" s="1"/>
  <c r="Z4" i="5"/>
  <c r="X4" i="8"/>
  <c r="X4" i="7"/>
  <c r="X4" i="6"/>
  <c r="X20" i="7" s="1"/>
  <c r="X4" i="4"/>
  <c r="X4" i="5"/>
  <c r="AD4" i="7"/>
  <c r="AD4" i="8"/>
  <c r="AD4" i="6"/>
  <c r="AD4" i="5"/>
  <c r="AA4" i="3"/>
  <c r="Y62" i="3"/>
  <c r="AC62" i="3"/>
  <c r="AG62" i="3"/>
  <c r="AE140" i="5"/>
  <c r="AD140" i="5"/>
  <c r="AE157" i="5"/>
  <c r="AD157" i="5"/>
  <c r="Y162" i="5"/>
  <c r="Y101" i="5"/>
  <c r="Z101" i="5" s="1"/>
  <c r="AA101" i="5" s="1"/>
  <c r="AB101" i="5" s="1"/>
  <c r="AC101" i="5" s="1"/>
  <c r="AD101" i="5" s="1"/>
  <c r="AE101" i="5" s="1"/>
  <c r="AF101" i="5" s="1"/>
  <c r="AG101" i="5" s="1"/>
  <c r="Z164" i="5"/>
  <c r="Z42" i="5"/>
  <c r="Z165" i="5" s="1"/>
  <c r="AE164" i="5"/>
  <c r="AD164" i="5"/>
  <c r="AD42" i="5"/>
  <c r="AE166" i="5"/>
  <c r="AD166" i="5"/>
  <c r="Y172" i="5"/>
  <c r="Y111" i="5"/>
  <c r="Z111" i="5" s="1"/>
  <c r="AA111" i="5" s="1"/>
  <c r="AB111" i="5" s="1"/>
  <c r="AC111" i="5" s="1"/>
  <c r="AD111" i="5" s="1"/>
  <c r="AE111" i="5" s="1"/>
  <c r="AF111" i="5" s="1"/>
  <c r="AG111" i="5" s="1"/>
  <c r="W66" i="5"/>
  <c r="Y88" i="5"/>
  <c r="Z88" i="5" s="1"/>
  <c r="AA88" i="5" s="1"/>
  <c r="AB88" i="5" s="1"/>
  <c r="AC88" i="5" s="1"/>
  <c r="AD88" i="5" s="1"/>
  <c r="AE88" i="5" s="1"/>
  <c r="AF88" i="5" s="1"/>
  <c r="AG88" i="5" s="1"/>
  <c r="AF4" i="8"/>
  <c r="AF4" i="7"/>
  <c r="AF4" i="6"/>
  <c r="AF4" i="4"/>
  <c r="AF4" i="9" s="1"/>
  <c r="AF4" i="5"/>
  <c r="AE66" i="5"/>
  <c r="Y4" i="7"/>
  <c r="Y4" i="8"/>
  <c r="Y4" i="6"/>
  <c r="Y20" i="7" s="1"/>
  <c r="Y37" i="7" s="1"/>
  <c r="Y54" i="7" s="1"/>
  <c r="Y4" i="4"/>
  <c r="Y4" i="5"/>
  <c r="AE4" i="8"/>
  <c r="AE4" i="6"/>
  <c r="AE4" i="7"/>
  <c r="AE4" i="4"/>
  <c r="AE4" i="9" s="1"/>
  <c r="X4" i="3"/>
  <c r="AF4" i="3"/>
  <c r="AD62" i="3"/>
  <c r="AD4" i="4"/>
  <c r="AD4" i="9" s="1"/>
  <c r="AB128" i="5"/>
  <c r="X129" i="5"/>
  <c r="X154" i="5"/>
  <c r="Z172" i="5"/>
  <c r="AA68" i="5"/>
  <c r="AB68" i="5" s="1"/>
  <c r="AC68" i="5" s="1"/>
  <c r="AD68" i="5" s="1"/>
  <c r="AE68" i="5" s="1"/>
  <c r="AF68" i="5" s="1"/>
  <c r="AG68" i="5" s="1"/>
  <c r="X128" i="5"/>
  <c r="AF128" i="5"/>
  <c r="AB129" i="5"/>
  <c r="AF129" i="5"/>
  <c r="AB130" i="5"/>
  <c r="AA131" i="5"/>
  <c r="AE131" i="5"/>
  <c r="Y132" i="5"/>
  <c r="AC132" i="5"/>
  <c r="Y133" i="5"/>
  <c r="AC133" i="5"/>
  <c r="X136" i="5"/>
  <c r="AB136" i="5"/>
  <c r="AA140" i="5"/>
  <c r="Z145" i="5"/>
  <c r="AE145" i="5"/>
  <c r="AD145" i="5"/>
  <c r="Y149" i="5"/>
  <c r="AC149" i="5"/>
  <c r="AB154" i="5"/>
  <c r="AA157" i="5"/>
  <c r="Z162" i="5"/>
  <c r="AE162" i="5"/>
  <c r="AD162" i="5"/>
  <c r="AB163" i="5"/>
  <c r="AA164" i="5"/>
  <c r="X42" i="5"/>
  <c r="X165" i="5" s="1"/>
  <c r="AB42" i="5"/>
  <c r="AB165" i="5" s="1"/>
  <c r="AA166" i="5"/>
  <c r="AE172" i="5"/>
  <c r="AD172" i="5"/>
  <c r="Y176" i="5"/>
  <c r="Y115" i="5"/>
  <c r="Z115" i="5" s="1"/>
  <c r="AA115" i="5" s="1"/>
  <c r="AB115" i="5" s="1"/>
  <c r="AC115" i="5" s="1"/>
  <c r="AD115" i="5" s="1"/>
  <c r="AE115" i="5" s="1"/>
  <c r="AF115" i="5" s="1"/>
  <c r="AG115" i="5" s="1"/>
  <c r="AC176" i="5"/>
  <c r="X179" i="5"/>
  <c r="AB179" i="5"/>
  <c r="AB66" i="5"/>
  <c r="Y69" i="5"/>
  <c r="Z69" i="5" s="1"/>
  <c r="AA69" i="5" s="1"/>
  <c r="AB69" i="5" s="1"/>
  <c r="AC69" i="5" s="1"/>
  <c r="AD69" i="5" s="1"/>
  <c r="AE69" i="5" s="1"/>
  <c r="AF69" i="5" s="1"/>
  <c r="AG69" i="5" s="1"/>
  <c r="AE132" i="5"/>
  <c r="AD132" i="5"/>
  <c r="AE133" i="5"/>
  <c r="AD133" i="5"/>
  <c r="AE149" i="5"/>
  <c r="AD149" i="5"/>
  <c r="Y154" i="5"/>
  <c r="Y93" i="5"/>
  <c r="Z93" i="5" s="1"/>
  <c r="AA93" i="5" s="1"/>
  <c r="AB93" i="5" s="1"/>
  <c r="AC93" i="5" s="1"/>
  <c r="AD93" i="5" s="1"/>
  <c r="AE93" i="5" s="1"/>
  <c r="AF93" i="5" s="1"/>
  <c r="AG93" i="5" s="1"/>
  <c r="Y163" i="5"/>
  <c r="Y102" i="5"/>
  <c r="Z102" i="5" s="1"/>
  <c r="AA102" i="5" s="1"/>
  <c r="AB102" i="5" s="1"/>
  <c r="AC102" i="5" s="1"/>
  <c r="AD102" i="5" s="1"/>
  <c r="AE102" i="5" s="1"/>
  <c r="AF102" i="5" s="1"/>
  <c r="AG102" i="5" s="1"/>
  <c r="Y165" i="5"/>
  <c r="Y104" i="5"/>
  <c r="Z104" i="5" s="1"/>
  <c r="AA104" i="5" s="1"/>
  <c r="AB104" i="5" s="1"/>
  <c r="AC104" i="5" s="1"/>
  <c r="AD104" i="5" s="1"/>
  <c r="AE104" i="5" s="1"/>
  <c r="AF104" i="5" s="1"/>
  <c r="AG104" i="5" s="1"/>
  <c r="AE176" i="5"/>
  <c r="AD176" i="5"/>
  <c r="Y179" i="5"/>
  <c r="Y118" i="5"/>
  <c r="Z118" i="5" s="1"/>
  <c r="AA118" i="5" s="1"/>
  <c r="AB118" i="5" s="1"/>
  <c r="AC118" i="5" s="1"/>
  <c r="AD118" i="5" s="1"/>
  <c r="AE118" i="5" s="1"/>
  <c r="AF118" i="5" s="1"/>
  <c r="AG118" i="5" s="1"/>
  <c r="AC66" i="5"/>
  <c r="Z128" i="5"/>
  <c r="AD128" i="5"/>
  <c r="Z129" i="5"/>
  <c r="AD129" i="5"/>
  <c r="Z130" i="5"/>
  <c r="Y131" i="5"/>
  <c r="AC131" i="5"/>
  <c r="AG131" i="5"/>
  <c r="AA132" i="5"/>
  <c r="AA133" i="5"/>
  <c r="Z136" i="5"/>
  <c r="AE136" i="5"/>
  <c r="AD136" i="5"/>
  <c r="Y140" i="5"/>
  <c r="AC140" i="5"/>
  <c r="X145" i="5"/>
  <c r="AB145" i="5"/>
  <c r="AA149" i="5"/>
  <c r="Z154" i="5"/>
  <c r="AE154" i="5"/>
  <c r="AD154" i="5"/>
  <c r="Y157" i="5"/>
  <c r="Y96" i="5"/>
  <c r="Z96" i="5" s="1"/>
  <c r="AA96" i="5" s="1"/>
  <c r="AB96" i="5" s="1"/>
  <c r="AC96" i="5" s="1"/>
  <c r="AD96" i="5" s="1"/>
  <c r="AE96" i="5" s="1"/>
  <c r="AF96" i="5" s="1"/>
  <c r="AG96" i="5" s="1"/>
  <c r="AC157" i="5"/>
  <c r="AB162" i="5"/>
  <c r="AE163" i="5"/>
  <c r="AD163" i="5"/>
  <c r="Y164" i="5"/>
  <c r="AC164" i="5"/>
  <c r="Y166" i="5"/>
  <c r="Y105" i="5"/>
  <c r="Z105" i="5" s="1"/>
  <c r="AA105" i="5" s="1"/>
  <c r="AB105" i="5" s="1"/>
  <c r="AC105" i="5" s="1"/>
  <c r="AD105" i="5" s="1"/>
  <c r="AE105" i="5" s="1"/>
  <c r="AF105" i="5" s="1"/>
  <c r="AG105" i="5" s="1"/>
  <c r="AC166" i="5"/>
  <c r="X172" i="5"/>
  <c r="AB172" i="5"/>
  <c r="AA176" i="5"/>
  <c r="Z179" i="5"/>
  <c r="AE179" i="5"/>
  <c r="AD179" i="5"/>
  <c r="Y67" i="5"/>
  <c r="Z67" i="5" s="1"/>
  <c r="AA67" i="5" s="1"/>
  <c r="AB67" i="5" s="1"/>
  <c r="AC67" i="5" s="1"/>
  <c r="AD67" i="5" s="1"/>
  <c r="AE67" i="5" s="1"/>
  <c r="AF67" i="5" s="1"/>
  <c r="AG67" i="5" s="1"/>
  <c r="Y71" i="5"/>
  <c r="Z71" i="5" s="1"/>
  <c r="AA71" i="5" s="1"/>
  <c r="AB71" i="5" s="1"/>
  <c r="AC71" i="5" s="1"/>
  <c r="AD71" i="5" s="1"/>
  <c r="AE71" i="5" s="1"/>
  <c r="AF71" i="5" s="1"/>
  <c r="AG71" i="5" s="1"/>
  <c r="Y75" i="5"/>
  <c r="Z75" i="5" s="1"/>
  <c r="AA75" i="5" s="1"/>
  <c r="AB75" i="5" s="1"/>
  <c r="AC75" i="5" s="1"/>
  <c r="AD75" i="5" s="1"/>
  <c r="AE75" i="5" s="1"/>
  <c r="AF75" i="5" s="1"/>
  <c r="AG75" i="5" s="1"/>
  <c r="AD130" i="5"/>
  <c r="AF55" i="8"/>
  <c r="AE78" i="8"/>
  <c r="AF64" i="8"/>
  <c r="AE87" i="8"/>
  <c r="AF68" i="8"/>
  <c r="AE91" i="8"/>
  <c r="AF57" i="8"/>
  <c r="AE80" i="8"/>
  <c r="AF60" i="8"/>
  <c r="AE83" i="8"/>
  <c r="AD45" i="9"/>
  <c r="AE45" i="9" s="1"/>
  <c r="AF45" i="9" s="1"/>
  <c r="AG45" i="9" s="1"/>
  <c r="AF54" i="8"/>
  <c r="AE77" i="8"/>
  <c r="AF56" i="8"/>
  <c r="AE79" i="8"/>
  <c r="AF63" i="8"/>
  <c r="AE86" i="8"/>
  <c r="AF65" i="8"/>
  <c r="AE88" i="8"/>
  <c r="AF67" i="8"/>
  <c r="AE90" i="8"/>
  <c r="AE52" i="8"/>
  <c r="AD75" i="8"/>
  <c r="AE53" i="8"/>
  <c r="AD76" i="8"/>
  <c r="AE58" i="8"/>
  <c r="AD81" i="8"/>
  <c r="AE62" i="8"/>
  <c r="AD85" i="8"/>
  <c r="AE69" i="8"/>
  <c r="AD92" i="8"/>
  <c r="AF59" i="8"/>
  <c r="AE82" i="8"/>
  <c r="AF61" i="8"/>
  <c r="AE84" i="8"/>
  <c r="AD77" i="8"/>
  <c r="AD78" i="8"/>
  <c r="AD79" i="8"/>
  <c r="AD80" i="8"/>
  <c r="AD82" i="8"/>
  <c r="AD83" i="8"/>
  <c r="AD84" i="8"/>
  <c r="AD86" i="8"/>
  <c r="AD87" i="8"/>
  <c r="AD88" i="8"/>
  <c r="AD89" i="8"/>
  <c r="AD90" i="8"/>
  <c r="AD91" i="8"/>
  <c r="AF53" i="8" l="1"/>
  <c r="AE76" i="8"/>
  <c r="AF77" i="8"/>
  <c r="AG54" i="8"/>
  <c r="AG77" i="8" s="1"/>
  <c r="AE165" i="5"/>
  <c r="AD165" i="5"/>
  <c r="AD20" i="7"/>
  <c r="AD37" i="7" s="1"/>
  <c r="AD54" i="7" s="1"/>
  <c r="AD95" i="6"/>
  <c r="AD65" i="6"/>
  <c r="AD34" i="6"/>
  <c r="Z127" i="5"/>
  <c r="Z66" i="5"/>
  <c r="AF80" i="8"/>
  <c r="AG57" i="8"/>
  <c r="AG80" i="8" s="1"/>
  <c r="AF87" i="8"/>
  <c r="AG64" i="8"/>
  <c r="AG87" i="8" s="1"/>
  <c r="AF119" i="3"/>
  <c r="AF62" i="3"/>
  <c r="AE20" i="7"/>
  <c r="AE37" i="7" s="1"/>
  <c r="AE54" i="7" s="1"/>
  <c r="AE95" i="6"/>
  <c r="AE65" i="6"/>
  <c r="AE34" i="6"/>
  <c r="AF127" i="5"/>
  <c r="AF66" i="5"/>
  <c r="AF19" i="9"/>
  <c r="AF50" i="9"/>
  <c r="AF35" i="9"/>
  <c r="AD19" i="9"/>
  <c r="AD35" i="9"/>
  <c r="AD50" i="9"/>
  <c r="AF89" i="8"/>
  <c r="AG66" i="8"/>
  <c r="AG89" i="8" s="1"/>
  <c r="AG20" i="7"/>
  <c r="AG37" i="7" s="1"/>
  <c r="AG54" i="7" s="1"/>
  <c r="AG34" i="6"/>
  <c r="AG95" i="6"/>
  <c r="AG65" i="6"/>
  <c r="AA165" i="5"/>
  <c r="AF62" i="8"/>
  <c r="AE85" i="8"/>
  <c r="AF86" i="8"/>
  <c r="AG63" i="8"/>
  <c r="AG86" i="8" s="1"/>
  <c r="AE74" i="8"/>
  <c r="AE51" i="8"/>
  <c r="AE27" i="8"/>
  <c r="AF84" i="8"/>
  <c r="AG61" i="8"/>
  <c r="AG84" i="8" s="1"/>
  <c r="AF69" i="8"/>
  <c r="AE92" i="8"/>
  <c r="AF58" i="8"/>
  <c r="AE81" i="8"/>
  <c r="AF52" i="8"/>
  <c r="AE75" i="8"/>
  <c r="AF88" i="8"/>
  <c r="AG65" i="8"/>
  <c r="AG88" i="8" s="1"/>
  <c r="AF79" i="8"/>
  <c r="AG56" i="8"/>
  <c r="AG79" i="8" s="1"/>
  <c r="X119" i="3"/>
  <c r="X62" i="3"/>
  <c r="AE19" i="9"/>
  <c r="AE50" i="9"/>
  <c r="AE35" i="9"/>
  <c r="AA119" i="3"/>
  <c r="AA62" i="3"/>
  <c r="AD74" i="8"/>
  <c r="AD51" i="8"/>
  <c r="AD27" i="8"/>
  <c r="AA127" i="5"/>
  <c r="AA66" i="5"/>
  <c r="AG50" i="9"/>
  <c r="AG35" i="9"/>
  <c r="AG19" i="9"/>
  <c r="AF82" i="8"/>
  <c r="AG59" i="8"/>
  <c r="AG82" i="8" s="1"/>
  <c r="AF90" i="8"/>
  <c r="AG67" i="8"/>
  <c r="AG90" i="8" s="1"/>
  <c r="AF74" i="8"/>
  <c r="AF51" i="8"/>
  <c r="AF27" i="8"/>
  <c r="AF83" i="8"/>
  <c r="AG60" i="8"/>
  <c r="AG83" i="8" s="1"/>
  <c r="AF91" i="8"/>
  <c r="AG68" i="8"/>
  <c r="AG91" i="8" s="1"/>
  <c r="AF78" i="8"/>
  <c r="AG55" i="8"/>
  <c r="AG78" i="8" s="1"/>
  <c r="AC165" i="5"/>
  <c r="Y127" i="5"/>
  <c r="Y66" i="5"/>
  <c r="AF20" i="7"/>
  <c r="AF37" i="7" s="1"/>
  <c r="AF54" i="7" s="1"/>
  <c r="AF95" i="6"/>
  <c r="AF65" i="6"/>
  <c r="AF34" i="6"/>
  <c r="AD127" i="5"/>
  <c r="AD66" i="5"/>
  <c r="X127" i="5"/>
  <c r="X66" i="5"/>
  <c r="AG66" i="5"/>
  <c r="AG127" i="5"/>
  <c r="AG74" i="8"/>
  <c r="AG51" i="8"/>
  <c r="AG27" i="8"/>
  <c r="AF75" i="8" l="1"/>
  <c r="AG52" i="8"/>
  <c r="AG75" i="8" s="1"/>
  <c r="AF92" i="8"/>
  <c r="AG69" i="8"/>
  <c r="AG92" i="8" s="1"/>
  <c r="AF85" i="8"/>
  <c r="AG62" i="8"/>
  <c r="AG85" i="8" s="1"/>
  <c r="AF81" i="8"/>
  <c r="AG58" i="8"/>
  <c r="AG81" i="8" s="1"/>
  <c r="AF76" i="8"/>
  <c r="AG53" i="8"/>
  <c r="AG76" i="8" s="1"/>
</calcChain>
</file>

<file path=xl/sharedStrings.xml><?xml version="1.0" encoding="utf-8"?>
<sst xmlns="http://schemas.openxmlformats.org/spreadsheetml/2006/main" count="914" uniqueCount="149">
  <si>
    <t>Gross Domestic Product</t>
  </si>
  <si>
    <t>(Expenditure)</t>
  </si>
  <si>
    <t>Table 38  Composition of private final consumption expenditure</t>
  </si>
  <si>
    <t xml:space="preserve">                    at current market prices</t>
  </si>
  <si>
    <t xml:space="preserve"> </t>
  </si>
  <si>
    <t>(Million Baht)</t>
  </si>
  <si>
    <t>2005</t>
  </si>
  <si>
    <t>2006</t>
  </si>
  <si>
    <t>2007</t>
  </si>
  <si>
    <t>2008</t>
  </si>
  <si>
    <t>2010</t>
  </si>
  <si>
    <t>2011</t>
  </si>
  <si>
    <t>Individual consumption expenditure of households</t>
  </si>
  <si>
    <t>Food and non-alcoholic</t>
  </si>
  <si>
    <t xml:space="preserve">   Food</t>
  </si>
  <si>
    <t xml:space="preserve">           Bread and cereals</t>
  </si>
  <si>
    <t xml:space="preserve">           Meat</t>
  </si>
  <si>
    <t xml:space="preserve">           Fish</t>
  </si>
  <si>
    <t xml:space="preserve">           Milk, cheese and eggs</t>
  </si>
  <si>
    <t xml:space="preserve">           Oil and fat</t>
  </si>
  <si>
    <t xml:space="preserve">           Fruit</t>
  </si>
  <si>
    <t xml:space="preserve">           Vegetables</t>
  </si>
  <si>
    <t xml:space="preserve">           Sugar, jam, honey, chocolate and confectionery</t>
  </si>
  <si>
    <t xml:space="preserve">           Food products n.e.c.</t>
  </si>
  <si>
    <t xml:space="preserve">   Non-alcoholic beverages</t>
  </si>
  <si>
    <t>Alcoholic beverages, tobacco and narcotic</t>
  </si>
  <si>
    <t xml:space="preserve">   Alcoholic beverages</t>
  </si>
  <si>
    <t xml:space="preserve">   Tobacco</t>
  </si>
  <si>
    <t>Clothing and footwear</t>
  </si>
  <si>
    <t xml:space="preserve">   Clothing</t>
  </si>
  <si>
    <t xml:space="preserve">   Footwear</t>
  </si>
  <si>
    <t>Housing, water, electricity, gas and other fuels</t>
  </si>
  <si>
    <t xml:space="preserve">   Housing and water</t>
  </si>
  <si>
    <t xml:space="preserve">   Electricity, gas and other fuels</t>
  </si>
  <si>
    <t>Furnishings, households equipment and routine maintenance</t>
  </si>
  <si>
    <t xml:space="preserve">  of the house</t>
  </si>
  <si>
    <t xml:space="preserve">   Furniture and furnishings, carpets and other floor covering</t>
  </si>
  <si>
    <t xml:space="preserve">   Households equipment and routine maintenance of the house</t>
  </si>
  <si>
    <t>Health</t>
  </si>
  <si>
    <t>Transport</t>
  </si>
  <si>
    <t xml:space="preserve">   Purchase of vehicles</t>
  </si>
  <si>
    <t xml:space="preserve">   Operation of personal transport equipment</t>
  </si>
  <si>
    <t xml:space="preserve">   Transport services</t>
  </si>
  <si>
    <t>Communication</t>
  </si>
  <si>
    <t>Recreation and culture</t>
  </si>
  <si>
    <t xml:space="preserve">   Audio-visual, photographic and information processing</t>
  </si>
  <si>
    <t xml:space="preserve">      equipment</t>
  </si>
  <si>
    <t xml:space="preserve">   Other recreation and entertainment</t>
  </si>
  <si>
    <t xml:space="preserve">   Newspaper, books and stationery</t>
  </si>
  <si>
    <t>Education</t>
  </si>
  <si>
    <t>Restaurants and hotels</t>
  </si>
  <si>
    <t>Miscellaneous goods and services</t>
  </si>
  <si>
    <t xml:space="preserve">   Personal care</t>
  </si>
  <si>
    <t xml:space="preserve">   Personal effects n.e.c.</t>
  </si>
  <si>
    <t xml:space="preserve">   Financial services</t>
  </si>
  <si>
    <t xml:space="preserve">   Other services n.e.c.</t>
  </si>
  <si>
    <t xml:space="preserve">Individual consumption expenditure of non-profit institutions </t>
  </si>
  <si>
    <t>serving households (NPISHs)</t>
  </si>
  <si>
    <t xml:space="preserve">   Health, education, and social protection</t>
  </si>
  <si>
    <t>Private final consumption expenditure in the domestic market</t>
  </si>
  <si>
    <t>Plus : Expenditure of residents abroad</t>
  </si>
  <si>
    <t>Less : Expenditure of non-residents in the country</t>
  </si>
  <si>
    <t>Private final consumption expenditure</t>
  </si>
  <si>
    <t>Table 39  Composition of private final consumption expenditure</t>
  </si>
  <si>
    <t xml:space="preserve">                    chain volume measures (reference year = 2002)</t>
  </si>
  <si>
    <t>Note : Chain volume series are not additive. The sum of the components will thus not be equal to the shown totals.</t>
  </si>
  <si>
    <t>Table 39.1  Composition of private final consumption expenditure</t>
  </si>
  <si>
    <t xml:space="preserve">                    chain indices (reference year = 2002)</t>
  </si>
  <si>
    <t>Table 39.2  Growth rate of composition of private final consumption expenditure</t>
  </si>
  <si>
    <t>Percent</t>
  </si>
  <si>
    <t>Table 40  Composition of private final consumption expenditure by type and durability</t>
  </si>
  <si>
    <t xml:space="preserve">          Non-durable goods</t>
  </si>
  <si>
    <t xml:space="preserve">          Semi-durable goods</t>
  </si>
  <si>
    <t xml:space="preserve">          Services</t>
  </si>
  <si>
    <t xml:space="preserve">          Durable goods</t>
  </si>
  <si>
    <t xml:space="preserve"> serving households (NPISHs)</t>
  </si>
  <si>
    <t xml:space="preserve">Private final consumption expenditure </t>
  </si>
  <si>
    <t>Table 41  Composition of private final consumption expenditure by type and durability</t>
  </si>
  <si>
    <t>Table 41.1  Composition of private final consumption expenditure by type and durability</t>
  </si>
  <si>
    <t>Table 41.2  Growth rate of composition of private final consumption expenditure by type and durability</t>
  </si>
  <si>
    <t>Table 42 Composition of general government final consumption expenditure</t>
  </si>
  <si>
    <t>By type of expenditure</t>
  </si>
  <si>
    <t>Compensation of employees</t>
  </si>
  <si>
    <t>Consumption of fixed capital</t>
  </si>
  <si>
    <t>Purchases from enterprises and abroad</t>
  </si>
  <si>
    <t>Less: Purchases by households and enterprises</t>
  </si>
  <si>
    <t xml:space="preserve">Social transfers in kind - purchased market production  </t>
  </si>
  <si>
    <t>General government final consumption expenditure</t>
  </si>
  <si>
    <t>By classification of the functions of government (COFOG)</t>
  </si>
  <si>
    <t>General public services</t>
  </si>
  <si>
    <t>Defence</t>
  </si>
  <si>
    <t>Public order and safety</t>
  </si>
  <si>
    <t>Economic affairs</t>
  </si>
  <si>
    <t>Environmental protection</t>
  </si>
  <si>
    <t>Housing and community amenities</t>
  </si>
  <si>
    <t>Recreation, culture and religion</t>
  </si>
  <si>
    <t>Social protection</t>
  </si>
  <si>
    <t>By type of services</t>
  </si>
  <si>
    <t>Collective consumption expenditure</t>
  </si>
  <si>
    <t>Individual consumption expenditure</t>
  </si>
  <si>
    <t>Table 43  Composition of general government final consumption expenditure</t>
  </si>
  <si>
    <t>Table 43.1  Composition of general government final consumption expenditure</t>
  </si>
  <si>
    <t>Table 43.2  Growth rate of composition of general government final consumption expenditure</t>
  </si>
  <si>
    <t>Table 44  Gross capital formation</t>
  </si>
  <si>
    <t>Construction</t>
  </si>
  <si>
    <t xml:space="preserve">          Private</t>
  </si>
  <si>
    <t xml:space="preserve">          Public</t>
  </si>
  <si>
    <t>Equipment</t>
  </si>
  <si>
    <t xml:space="preserve">Gross fixed capital formation </t>
  </si>
  <si>
    <t>Change in inventories</t>
  </si>
  <si>
    <t xml:space="preserve">Gross capital formation </t>
  </si>
  <si>
    <t>Table 45  Gross capital formation</t>
  </si>
  <si>
    <t>Table 45.1  Gross capital formation</t>
  </si>
  <si>
    <t>Table 45.2  Growth rate of gross capital formation</t>
  </si>
  <si>
    <t>Table 46  Gross fixed capital formation by type of capital goods</t>
  </si>
  <si>
    <t>Private</t>
  </si>
  <si>
    <t xml:space="preserve">     Dwellings</t>
  </si>
  <si>
    <t xml:space="preserve">     Non-dwelling construction</t>
  </si>
  <si>
    <t xml:space="preserve">     Other construction</t>
  </si>
  <si>
    <t xml:space="preserve">     Costs of ownership transfer</t>
  </si>
  <si>
    <t>Public</t>
  </si>
  <si>
    <t>Machinery and other equipment</t>
  </si>
  <si>
    <t>Transport equipment</t>
  </si>
  <si>
    <t xml:space="preserve">     Road motor equipment</t>
  </si>
  <si>
    <t xml:space="preserve">     Other vehicles</t>
  </si>
  <si>
    <t>Machinery and equipment</t>
  </si>
  <si>
    <t xml:space="preserve">     Industrial machinery</t>
  </si>
  <si>
    <t xml:space="preserve">     Office equipment</t>
  </si>
  <si>
    <t>Gross fixed capital formation</t>
  </si>
  <si>
    <t>Table 47  Gross fixed capital formation by type of capital goods</t>
  </si>
  <si>
    <t>Table 47.1  Gross fixed capital formation by type of capital goods</t>
  </si>
  <si>
    <t xml:space="preserve">                        chain indices (reference year = 2002)</t>
  </si>
  <si>
    <t>Table 47.2  Growth rate of gross fixed capital formation by type of capital goods</t>
  </si>
  <si>
    <t xml:space="preserve">                        chain volume measures (reference year = 2002)</t>
  </si>
  <si>
    <t>Table 48  Gross fixed capital formation by type of assets</t>
  </si>
  <si>
    <t>Tangible fixed assets</t>
  </si>
  <si>
    <t xml:space="preserve">    Dwellings</t>
  </si>
  <si>
    <t xml:space="preserve">    Other buildings and structures</t>
  </si>
  <si>
    <t xml:space="preserve">    Machinery and equipment</t>
  </si>
  <si>
    <t xml:space="preserve">    Cultivated assets</t>
  </si>
  <si>
    <t>Intangible fixed assets</t>
  </si>
  <si>
    <t xml:space="preserve">    Mineral exploration</t>
  </si>
  <si>
    <t xml:space="preserve">    Computer software</t>
  </si>
  <si>
    <t>Costs of ownership transfer</t>
  </si>
  <si>
    <t>Table 49  Gross fixed capital formation by type of assets</t>
  </si>
  <si>
    <t>Table 49.1  Gross fixed capital formation by type of assets</t>
  </si>
  <si>
    <t xml:space="preserve">                       chain indices (reference year = 2002)</t>
  </si>
  <si>
    <t>Table 49.2  Growth rate of gross fixed capital formation by type of assets</t>
  </si>
  <si>
    <t xml:space="preserve">                       chain volume measures (reference year = 2002)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</si>
</sst>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_(* #,##0.00_);_(* \(#,##0.00\);_(* &quot;-&quot;??_);_(@_)"/>
    <numFmt numFmtId="188" formatCode="#,##0.0"/>
    <numFmt numFmtId="189" formatCode="0.0"/>
    <numFmt numFmtId="190" formatCode="_(* #,##0_);_(* \(#,##0\);_(* &quot;-&quot;??_);_(@_)"/>
    <numFmt numFmtId="191" formatCode="_(* #,##0.0_);_(* \(#,##0.0\);_(* &quot;-&quot;??_);_(@_)"/>
    <numFmt numFmtId="192" formatCode="#,##0.00000000"/>
    <numFmt numFmtId="193" formatCode="_-* #,##0_-;\-* #,##0_-;_-* &quot;-&quot;??_-;_-@_-"/>
  </numFmts>
  <fonts count="2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i/>
      <sz val="26"/>
      <name val="Arial Narrow"/>
      <family val="2"/>
    </font>
    <font>
      <i/>
      <sz val="24"/>
      <name val="Arial Narrow"/>
      <family val="2"/>
    </font>
    <font>
      <sz val="14"/>
      <name val="AngsanaUPC"/>
      <family val="1"/>
    </font>
    <font>
      <b/>
      <sz val="9"/>
      <color rgb="FF002060"/>
      <name val="Arial Narrow"/>
      <family val="2"/>
      <charset val="222"/>
    </font>
    <font>
      <sz val="9"/>
      <color rgb="FF002060"/>
      <name val="Arial Narrow"/>
      <family val="2"/>
      <charset val="22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sz val="14"/>
      <name val="Cordia New"/>
      <family val="2"/>
    </font>
    <font>
      <b/>
      <sz val="9"/>
      <color rgb="FF002060"/>
      <name val="Arial Narrow"/>
      <family val="2"/>
    </font>
    <font>
      <i/>
      <sz val="9"/>
      <color rgb="FF002060"/>
      <name val="Arial Narrow"/>
      <family val="2"/>
    </font>
    <font>
      <sz val="9"/>
      <color rgb="FF002060"/>
      <name val="Arial Narrow"/>
      <family val="2"/>
    </font>
    <font>
      <b/>
      <i/>
      <sz val="9"/>
      <color rgb="FF002060"/>
      <name val="Arial Narrow"/>
      <family val="2"/>
    </font>
    <font>
      <i/>
      <sz val="9"/>
      <color rgb="FF002060"/>
      <name val="Arial Narrow"/>
      <family val="2"/>
      <charset val="222"/>
    </font>
    <font>
      <sz val="9"/>
      <name val="Arial Narrow"/>
      <family val="2"/>
      <charset val="222"/>
    </font>
    <font>
      <sz val="9"/>
      <color rgb="FFFF0000"/>
      <name val="Arial Narrow"/>
      <family val="2"/>
      <charset val="222"/>
    </font>
    <font>
      <b/>
      <sz val="10"/>
      <color rgb="FF002060"/>
      <name val="Arial Narrow"/>
      <family val="2"/>
      <charset val="222"/>
    </font>
    <font>
      <sz val="10"/>
      <color rgb="FF002060"/>
      <name val="Arial Narrow"/>
      <family val="2"/>
      <charset val="222"/>
    </font>
    <font>
      <sz val="8"/>
      <color rgb="FF002060"/>
      <name val="Arial Narrow"/>
      <family val="2"/>
      <charset val="222"/>
    </font>
    <font>
      <b/>
      <sz val="8"/>
      <color rgb="FF002060"/>
      <name val="Arial Narrow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3" fontId="4" fillId="0" borderId="0">
      <alignment vertical="center"/>
    </xf>
    <xf numFmtId="0" fontId="9" fillId="0" borderId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</cellStyleXfs>
  <cellXfs count="14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187" fontId="0" fillId="2" borderId="0" xfId="1" applyFont="1" applyFill="1"/>
    <xf numFmtId="0" fontId="2" fillId="2" borderId="0" xfId="0" quotePrefix="1" applyFont="1" applyFill="1" applyAlignment="1">
      <alignment horizontal="center" vertical="center"/>
    </xf>
    <xf numFmtId="0" fontId="3" fillId="2" borderId="0" xfId="0" quotePrefix="1" applyFont="1" applyFill="1" applyAlignment="1">
      <alignment vertical="center"/>
    </xf>
    <xf numFmtId="0" fontId="2" fillId="2" borderId="0" xfId="0" quotePrefix="1" applyFont="1" applyFill="1" applyAlignment="1">
      <alignment vertical="center"/>
    </xf>
    <xf numFmtId="3" fontId="5" fillId="0" borderId="0" xfId="2" quotePrefix="1" applyFont="1" applyAlignment="1">
      <alignment horizontal="left" vertical="center"/>
    </xf>
    <xf numFmtId="3" fontId="6" fillId="0" borderId="0" xfId="2" applyFont="1">
      <alignment vertical="center"/>
    </xf>
    <xf numFmtId="3" fontId="5" fillId="0" borderId="0" xfId="2" quotePrefix="1" applyFont="1" applyAlignment="1">
      <alignment horizontal="right" vertical="center"/>
    </xf>
    <xf numFmtId="3" fontId="5" fillId="0" borderId="0" xfId="2" applyFont="1" applyAlignment="1">
      <alignment horizontal="right" vertical="center"/>
    </xf>
    <xf numFmtId="3" fontId="7" fillId="3" borderId="1" xfId="2" applyFont="1" applyFill="1" applyBorder="1">
      <alignment vertical="center"/>
    </xf>
    <xf numFmtId="0" fontId="8" fillId="3" borderId="1" xfId="2" quotePrefix="1" applyNumberFormat="1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horizontal="center" vertical="center"/>
    </xf>
    <xf numFmtId="0" fontId="6" fillId="0" borderId="0" xfId="3" applyFont="1"/>
    <xf numFmtId="3" fontId="5" fillId="0" borderId="2" xfId="2" applyFont="1" applyBorder="1">
      <alignment vertical="center"/>
    </xf>
    <xf numFmtId="3" fontId="5" fillId="0" borderId="2" xfId="4" quotePrefix="1" applyNumberFormat="1" applyFont="1" applyBorder="1" applyAlignment="1">
      <alignment horizontal="right" vertical="center"/>
    </xf>
    <xf numFmtId="3" fontId="10" fillId="0" borderId="2" xfId="2" quotePrefix="1" applyFont="1" applyBorder="1" applyAlignment="1">
      <alignment horizontal="left" vertical="center"/>
    </xf>
    <xf numFmtId="3" fontId="10" fillId="0" borderId="2" xfId="2" applyFont="1" applyBorder="1" applyAlignment="1">
      <alignment horizontal="right" vertical="center"/>
    </xf>
    <xf numFmtId="3" fontId="5" fillId="0" borderId="0" xfId="2" applyFont="1">
      <alignment vertical="center"/>
    </xf>
    <xf numFmtId="3" fontId="11" fillId="0" borderId="2" xfId="2" applyFont="1" applyBorder="1">
      <alignment vertical="center"/>
    </xf>
    <xf numFmtId="3" fontId="11" fillId="0" borderId="2" xfId="2" applyFont="1" applyBorder="1" applyAlignment="1">
      <alignment horizontal="right" vertical="center"/>
    </xf>
    <xf numFmtId="3" fontId="11" fillId="0" borderId="0" xfId="2" applyFont="1">
      <alignment vertical="center"/>
    </xf>
    <xf numFmtId="3" fontId="12" fillId="0" borderId="2" xfId="2" quotePrefix="1" applyFont="1" applyBorder="1" applyAlignment="1">
      <alignment horizontal="left" vertical="center"/>
    </xf>
    <xf numFmtId="3" fontId="12" fillId="0" borderId="2" xfId="2" applyFont="1" applyBorder="1" applyAlignment="1">
      <alignment horizontal="right" vertical="center"/>
    </xf>
    <xf numFmtId="3" fontId="12" fillId="0" borderId="2" xfId="2" applyFont="1" applyBorder="1">
      <alignment vertical="center"/>
    </xf>
    <xf numFmtId="3" fontId="11" fillId="0" borderId="2" xfId="2" quotePrefix="1" applyFont="1" applyBorder="1" applyAlignment="1">
      <alignment horizontal="left" vertical="center"/>
    </xf>
    <xf numFmtId="3" fontId="10" fillId="0" borderId="2" xfId="2" applyFont="1" applyBorder="1">
      <alignment vertical="center"/>
    </xf>
    <xf numFmtId="3" fontId="13" fillId="0" borderId="2" xfId="2" applyFont="1" applyBorder="1" applyAlignment="1">
      <alignment horizontal="right" vertical="center"/>
    </xf>
    <xf numFmtId="3" fontId="10" fillId="0" borderId="0" xfId="2" applyFont="1">
      <alignment vertical="center"/>
    </xf>
    <xf numFmtId="3" fontId="14" fillId="0" borderId="2" xfId="2" applyFont="1" applyBorder="1">
      <alignment vertical="center"/>
    </xf>
    <xf numFmtId="3" fontId="14" fillId="0" borderId="2" xfId="2" applyFont="1" applyBorder="1" applyAlignment="1">
      <alignment horizontal="right" vertical="center"/>
    </xf>
    <xf numFmtId="3" fontId="14" fillId="0" borderId="0" xfId="2" applyFont="1">
      <alignment vertical="center"/>
    </xf>
    <xf numFmtId="3" fontId="11" fillId="0" borderId="2" xfId="2" applyFont="1" applyBorder="1" applyAlignment="1">
      <alignment horizontal="left" vertical="center"/>
    </xf>
    <xf numFmtId="3" fontId="10" fillId="0" borderId="2" xfId="2" applyFont="1" applyBorder="1" applyAlignment="1">
      <alignment horizontal="left" vertical="center"/>
    </xf>
    <xf numFmtId="3" fontId="5" fillId="0" borderId="2" xfId="4" quotePrefix="1" applyNumberFormat="1" applyFont="1" applyBorder="1" applyAlignment="1">
      <alignment horizontal="right"/>
    </xf>
    <xf numFmtId="3" fontId="5" fillId="4" borderId="2" xfId="2" applyFont="1" applyFill="1" applyBorder="1">
      <alignment vertical="center"/>
    </xf>
    <xf numFmtId="3" fontId="5" fillId="4" borderId="2" xfId="2" applyFont="1" applyFill="1" applyBorder="1" applyAlignment="1">
      <alignment horizontal="right" vertical="center"/>
    </xf>
    <xf numFmtId="3" fontId="6" fillId="0" borderId="2" xfId="2" applyFont="1" applyBorder="1">
      <alignment vertical="center"/>
    </xf>
    <xf numFmtId="3" fontId="6" fillId="0" borderId="2" xfId="2" applyFont="1" applyBorder="1" applyAlignment="1">
      <alignment horizontal="right" vertical="center"/>
    </xf>
    <xf numFmtId="3" fontId="6" fillId="0" borderId="2" xfId="2" quotePrefix="1" applyFont="1" applyBorder="1" applyAlignment="1">
      <alignment horizontal="left" vertical="center"/>
    </xf>
    <xf numFmtId="3" fontId="5" fillId="4" borderId="3" xfId="2" applyFont="1" applyFill="1" applyBorder="1">
      <alignment vertical="center"/>
    </xf>
    <xf numFmtId="3" fontId="5" fillId="4" borderId="3" xfId="2" applyFont="1" applyFill="1" applyBorder="1" applyAlignment="1">
      <alignment horizontal="right" vertical="center"/>
    </xf>
    <xf numFmtId="3" fontId="15" fillId="0" borderId="0" xfId="2" applyFont="1">
      <alignment vertical="center"/>
    </xf>
    <xf numFmtId="3" fontId="16" fillId="0" borderId="0" xfId="2" applyFont="1">
      <alignment vertical="center"/>
    </xf>
    <xf numFmtId="188" fontId="5" fillId="0" borderId="2" xfId="4" quotePrefix="1" applyFont="1" applyBorder="1" applyAlignment="1">
      <alignment horizontal="right" vertical="center"/>
    </xf>
    <xf numFmtId="188" fontId="10" fillId="0" borderId="2" xfId="2" applyNumberFormat="1" applyFont="1" applyBorder="1" applyAlignment="1">
      <alignment horizontal="right" vertical="center"/>
    </xf>
    <xf numFmtId="188" fontId="11" fillId="0" borderId="2" xfId="2" applyNumberFormat="1" applyFont="1" applyBorder="1" applyAlignment="1">
      <alignment horizontal="right" vertical="center"/>
    </xf>
    <xf numFmtId="188" fontId="11" fillId="0" borderId="2" xfId="1" applyNumberFormat="1" applyFont="1" applyBorder="1" applyAlignment="1">
      <alignment horizontal="right" vertical="center"/>
    </xf>
    <xf numFmtId="189" fontId="11" fillId="0" borderId="2" xfId="1" applyNumberFormat="1" applyFont="1" applyBorder="1" applyAlignment="1">
      <alignment horizontal="right" vertical="center"/>
    </xf>
    <xf numFmtId="188" fontId="12" fillId="0" borderId="2" xfId="1" applyNumberFormat="1" applyFont="1" applyBorder="1" applyAlignment="1">
      <alignment horizontal="right" vertical="center"/>
    </xf>
    <xf numFmtId="189" fontId="12" fillId="0" borderId="2" xfId="1" applyNumberFormat="1" applyFont="1" applyBorder="1" applyAlignment="1">
      <alignment horizontal="right" vertical="center"/>
    </xf>
    <xf numFmtId="188" fontId="13" fillId="0" borderId="2" xfId="1" applyNumberFormat="1" applyFont="1" applyBorder="1" applyAlignment="1">
      <alignment horizontal="right" vertical="center"/>
    </xf>
    <xf numFmtId="189" fontId="13" fillId="0" borderId="2" xfId="1" applyNumberFormat="1" applyFont="1" applyBorder="1" applyAlignment="1">
      <alignment horizontal="right" vertical="center"/>
    </xf>
    <xf numFmtId="188" fontId="14" fillId="0" borderId="2" xfId="1" applyNumberFormat="1" applyFont="1" applyBorder="1" applyAlignment="1">
      <alignment horizontal="right" vertical="center"/>
    </xf>
    <xf numFmtId="189" fontId="14" fillId="0" borderId="2" xfId="1" applyNumberFormat="1" applyFont="1" applyBorder="1" applyAlignment="1">
      <alignment horizontal="right" vertical="center"/>
    </xf>
    <xf numFmtId="189" fontId="10" fillId="0" borderId="2" xfId="1" applyNumberFormat="1" applyFont="1" applyBorder="1" applyAlignment="1">
      <alignment horizontal="right" vertical="center"/>
    </xf>
    <xf numFmtId="189" fontId="5" fillId="0" borderId="2" xfId="1" quotePrefix="1" applyNumberFormat="1" applyFont="1" applyBorder="1" applyAlignment="1">
      <alignment horizontal="right"/>
    </xf>
    <xf numFmtId="189" fontId="5" fillId="4" borderId="2" xfId="1" applyNumberFormat="1" applyFont="1" applyFill="1" applyBorder="1" applyAlignment="1">
      <alignment horizontal="right" vertical="center"/>
    </xf>
    <xf numFmtId="189" fontId="6" fillId="0" borderId="2" xfId="1" applyNumberFormat="1" applyFont="1" applyBorder="1" applyAlignment="1">
      <alignment horizontal="right" vertical="center"/>
    </xf>
    <xf numFmtId="189" fontId="5" fillId="4" borderId="3" xfId="1" applyNumberFormat="1" applyFont="1" applyFill="1" applyBorder="1" applyAlignment="1">
      <alignment horizontal="right" vertical="center"/>
    </xf>
    <xf numFmtId="190" fontId="5" fillId="0" borderId="2" xfId="1" quotePrefix="1" applyNumberFormat="1" applyFont="1" applyBorder="1" applyAlignment="1">
      <alignment horizontal="right" vertical="center"/>
    </xf>
    <xf numFmtId="190" fontId="10" fillId="0" borderId="2" xfId="1" applyNumberFormat="1" applyFont="1" applyBorder="1" applyAlignment="1">
      <alignment horizontal="right" vertical="center"/>
    </xf>
    <xf numFmtId="190" fontId="14" fillId="0" borderId="2" xfId="1" applyNumberFormat="1" applyFont="1" applyBorder="1" applyAlignment="1">
      <alignment horizontal="right" vertical="center"/>
    </xf>
    <xf numFmtId="3" fontId="14" fillId="0" borderId="4" xfId="2" applyFont="1" applyBorder="1">
      <alignment vertical="center"/>
    </xf>
    <xf numFmtId="3" fontId="14" fillId="0" borderId="4" xfId="2" applyFont="1" applyBorder="1" applyAlignment="1">
      <alignment horizontal="right" vertical="center"/>
    </xf>
    <xf numFmtId="3" fontId="10" fillId="0" borderId="0" xfId="2" applyFont="1" applyAlignment="1">
      <alignment horizontal="right" vertical="center"/>
    </xf>
    <xf numFmtId="191" fontId="10" fillId="0" borderId="2" xfId="1" applyNumberFormat="1" applyFont="1" applyBorder="1" applyAlignment="1">
      <alignment horizontal="right" vertical="center"/>
    </xf>
    <xf numFmtId="3" fontId="6" fillId="0" borderId="0" xfId="2" applyFont="1" applyAlignment="1">
      <alignment horizontal="right" vertical="center"/>
    </xf>
    <xf numFmtId="188" fontId="14" fillId="0" borderId="2" xfId="2" applyNumberFormat="1" applyFont="1" applyBorder="1" applyAlignment="1">
      <alignment horizontal="right" vertical="center"/>
    </xf>
    <xf numFmtId="188" fontId="13" fillId="0" borderId="2" xfId="2" applyNumberFormat="1" applyFont="1" applyBorder="1" applyAlignment="1">
      <alignment horizontal="right" vertical="center"/>
    </xf>
    <xf numFmtId="188" fontId="5" fillId="0" borderId="2" xfId="4" quotePrefix="1" applyFont="1" applyBorder="1" applyAlignment="1">
      <alignment horizontal="right"/>
    </xf>
    <xf numFmtId="188" fontId="5" fillId="4" borderId="2" xfId="2" applyNumberFormat="1" applyFont="1" applyFill="1" applyBorder="1" applyAlignment="1">
      <alignment horizontal="right" vertical="center"/>
    </xf>
    <xf numFmtId="188" fontId="6" fillId="0" borderId="2" xfId="2" applyNumberFormat="1" applyFont="1" applyBorder="1" applyAlignment="1">
      <alignment horizontal="right" vertical="center"/>
    </xf>
    <xf numFmtId="188" fontId="14" fillId="0" borderId="4" xfId="2" applyNumberFormat="1" applyFont="1" applyBorder="1" applyAlignment="1">
      <alignment horizontal="right" vertical="center"/>
    </xf>
    <xf numFmtId="188" fontId="6" fillId="0" borderId="0" xfId="2" applyNumberFormat="1" applyFont="1">
      <alignment vertical="center"/>
    </xf>
    <xf numFmtId="192" fontId="6" fillId="0" borderId="0" xfId="2" applyNumberFormat="1" applyFont="1">
      <alignment vertical="center"/>
    </xf>
    <xf numFmtId="37" fontId="10" fillId="0" borderId="0" xfId="3" applyNumberFormat="1" applyFont="1" applyAlignment="1" applyProtection="1">
      <alignment horizontal="left" vertical="center"/>
      <protection locked="0"/>
    </xf>
    <xf numFmtId="3" fontId="12" fillId="0" borderId="0" xfId="2" applyFont="1">
      <alignment vertical="center"/>
    </xf>
    <xf numFmtId="3" fontId="10" fillId="0" borderId="0" xfId="2" quotePrefix="1" applyFont="1" applyAlignment="1">
      <alignment horizontal="right" vertical="center"/>
    </xf>
    <xf numFmtId="3" fontId="12" fillId="0" borderId="2" xfId="3" applyNumberFormat="1" applyFont="1" applyBorder="1" applyAlignment="1">
      <alignment horizontal="right" vertical="center" wrapText="1"/>
    </xf>
    <xf numFmtId="3" fontId="10" fillId="4" borderId="2" xfId="2" applyFont="1" applyFill="1" applyBorder="1">
      <alignment vertical="center"/>
    </xf>
    <xf numFmtId="37" fontId="10" fillId="0" borderId="2" xfId="3" applyNumberFormat="1" applyFont="1" applyBorder="1" applyAlignment="1" applyProtection="1">
      <alignment horizontal="left"/>
      <protection locked="0"/>
    </xf>
    <xf numFmtId="3" fontId="10" fillId="0" borderId="2" xfId="3" applyNumberFormat="1" applyFont="1" applyBorder="1" applyAlignment="1">
      <alignment horizontal="right"/>
    </xf>
    <xf numFmtId="3" fontId="10" fillId="0" borderId="2" xfId="3" applyNumberFormat="1" applyFont="1" applyBorder="1"/>
    <xf numFmtId="3" fontId="12" fillId="0" borderId="2" xfId="3" applyNumberFormat="1" applyFont="1" applyBorder="1" applyAlignment="1">
      <alignment horizontal="right"/>
    </xf>
    <xf numFmtId="3" fontId="10" fillId="4" borderId="4" xfId="2" applyFont="1" applyFill="1" applyBorder="1">
      <alignment vertical="center"/>
    </xf>
    <xf numFmtId="37" fontId="10" fillId="0" borderId="0" xfId="3" applyNumberFormat="1" applyFont="1" applyFill="1" applyAlignment="1" applyProtection="1">
      <alignment horizontal="left" vertical="center"/>
      <protection locked="0"/>
    </xf>
    <xf numFmtId="3" fontId="12" fillId="0" borderId="0" xfId="2" applyFont="1" applyFill="1">
      <alignment vertical="center"/>
    </xf>
    <xf numFmtId="187" fontId="12" fillId="0" borderId="0" xfId="1" applyFont="1" applyFill="1" applyAlignment="1">
      <alignment vertical="center"/>
    </xf>
    <xf numFmtId="3" fontId="10" fillId="0" borderId="0" xfId="2" applyFont="1" applyFill="1">
      <alignment vertical="center"/>
    </xf>
    <xf numFmtId="188" fontId="12" fillId="0" borderId="2" xfId="3" applyNumberFormat="1" applyFont="1" applyBorder="1" applyAlignment="1">
      <alignment horizontal="right" vertical="center" wrapText="1"/>
    </xf>
    <xf numFmtId="188" fontId="12" fillId="0" borderId="2" xfId="2" applyNumberFormat="1" applyFont="1" applyBorder="1">
      <alignment vertical="center"/>
    </xf>
    <xf numFmtId="188" fontId="10" fillId="4" borderId="2" xfId="2" applyNumberFormat="1" applyFont="1" applyFill="1" applyBorder="1">
      <alignment vertical="center"/>
    </xf>
    <xf numFmtId="188" fontId="10" fillId="0" borderId="2" xfId="3" applyNumberFormat="1" applyFont="1" applyBorder="1" applyAlignment="1">
      <alignment horizontal="right"/>
    </xf>
    <xf numFmtId="188" fontId="10" fillId="0" borderId="2" xfId="3" applyNumberFormat="1" applyFont="1" applyBorder="1"/>
    <xf numFmtId="188" fontId="12" fillId="0" borderId="2" xfId="3" applyNumberFormat="1" applyFont="1" applyBorder="1" applyAlignment="1">
      <alignment horizontal="right"/>
    </xf>
    <xf numFmtId="188" fontId="10" fillId="4" borderId="4" xfId="2" applyNumberFormat="1" applyFont="1" applyFill="1" applyBorder="1">
      <alignment vertical="center"/>
    </xf>
    <xf numFmtId="188" fontId="12" fillId="4" borderId="2" xfId="3" applyNumberFormat="1" applyFont="1" applyFill="1" applyBorder="1" applyAlignment="1">
      <alignment horizontal="right" vertical="center" wrapText="1"/>
    </xf>
    <xf numFmtId="188" fontId="12" fillId="4" borderId="2" xfId="2" applyNumberFormat="1" applyFont="1" applyFill="1" applyBorder="1">
      <alignment vertical="center"/>
    </xf>
    <xf numFmtId="188" fontId="10" fillId="4" borderId="2" xfId="3" applyNumberFormat="1" applyFont="1" applyFill="1" applyBorder="1" applyAlignment="1">
      <alignment horizontal="right"/>
    </xf>
    <xf numFmtId="188" fontId="10" fillId="4" borderId="2" xfId="3" applyNumberFormat="1" applyFont="1" applyFill="1" applyBorder="1"/>
    <xf numFmtId="188" fontId="12" fillId="4" borderId="2" xfId="3" applyNumberFormat="1" applyFont="1" applyFill="1" applyBorder="1" applyAlignment="1">
      <alignment horizontal="right"/>
    </xf>
    <xf numFmtId="188" fontId="12" fillId="0" borderId="0" xfId="2" applyNumberFormat="1" applyFont="1">
      <alignment vertical="center"/>
    </xf>
    <xf numFmtId="3" fontId="17" fillId="0" borderId="0" xfId="2" quotePrefix="1" applyFont="1" applyAlignment="1">
      <alignment horizontal="left" vertical="center"/>
    </xf>
    <xf numFmtId="3" fontId="18" fillId="0" borderId="0" xfId="2" applyFont="1">
      <alignment vertical="center"/>
    </xf>
    <xf numFmtId="0" fontId="18" fillId="0" borderId="0" xfId="3" applyFont="1"/>
    <xf numFmtId="3" fontId="18" fillId="0" borderId="0" xfId="3" applyNumberFormat="1" applyFont="1"/>
    <xf numFmtId="3" fontId="19" fillId="0" borderId="0" xfId="2" applyFont="1">
      <alignment vertical="center"/>
    </xf>
    <xf numFmtId="3" fontId="20" fillId="0" borderId="0" xfId="2" quotePrefix="1" applyFont="1" applyAlignment="1">
      <alignment horizontal="right" vertical="center"/>
    </xf>
    <xf numFmtId="0" fontId="5" fillId="0" borderId="0" xfId="3" applyFont="1"/>
    <xf numFmtId="3" fontId="20" fillId="0" borderId="0" xfId="2" applyFont="1">
      <alignment vertical="center"/>
    </xf>
    <xf numFmtId="0" fontId="20" fillId="0" borderId="0" xfId="3" applyFont="1"/>
    <xf numFmtId="193" fontId="17" fillId="0" borderId="0" xfId="5" applyNumberFormat="1" applyFont="1"/>
    <xf numFmtId="0" fontId="19" fillId="0" borderId="0" xfId="3" applyFont="1"/>
    <xf numFmtId="3" fontId="19" fillId="0" borderId="0" xfId="3" applyNumberFormat="1" applyFont="1"/>
    <xf numFmtId="188" fontId="11" fillId="0" borderId="2" xfId="2" applyNumberFormat="1" applyFont="1" applyBorder="1">
      <alignment vertical="center"/>
    </xf>
    <xf numFmtId="188" fontId="10" fillId="0" borderId="2" xfId="2" applyNumberFormat="1" applyFont="1" applyBorder="1">
      <alignment vertical="center"/>
    </xf>
    <xf numFmtId="188" fontId="20" fillId="0" borderId="0" xfId="2" applyNumberFormat="1" applyFont="1">
      <alignment vertical="center"/>
    </xf>
    <xf numFmtId="3" fontId="20" fillId="0" borderId="0" xfId="2" applyFont="1" applyAlignment="1">
      <alignment horizontal="right" vertical="center"/>
    </xf>
    <xf numFmtId="188" fontId="11" fillId="4" borderId="2" xfId="2" applyNumberFormat="1" applyFont="1" applyFill="1" applyBorder="1">
      <alignment vertical="center"/>
    </xf>
    <xf numFmtId="188" fontId="11" fillId="4" borderId="2" xfId="2" applyNumberFormat="1" applyFont="1" applyFill="1" applyBorder="1" applyAlignment="1">
      <alignment horizontal="right" vertical="center"/>
    </xf>
    <xf numFmtId="187" fontId="6" fillId="0" borderId="0" xfId="1" applyFont="1" applyAlignment="1">
      <alignment vertical="center"/>
    </xf>
    <xf numFmtId="190" fontId="6" fillId="0" borderId="0" xfId="1" applyNumberFormat="1" applyFont="1" applyAlignment="1">
      <alignment vertical="center"/>
    </xf>
    <xf numFmtId="3" fontId="10" fillId="0" borderId="2" xfId="2" quotePrefix="1" applyFont="1" applyBorder="1" applyAlignment="1">
      <alignment horizontal="left" vertical="center" indent="1"/>
    </xf>
    <xf numFmtId="3" fontId="14" fillId="0" borderId="2" xfId="2" quotePrefix="1" applyFont="1" applyBorder="1" applyAlignment="1">
      <alignment horizontal="left" vertical="center" indent="1"/>
    </xf>
    <xf numFmtId="3" fontId="5" fillId="4" borderId="4" xfId="2" applyFont="1" applyFill="1" applyBorder="1">
      <alignment vertical="center"/>
    </xf>
    <xf numFmtId="188" fontId="5" fillId="4" borderId="2" xfId="2" applyNumberFormat="1" applyFont="1" applyFill="1" applyBorder="1">
      <alignment vertical="center"/>
    </xf>
    <xf numFmtId="188" fontId="14" fillId="0" borderId="2" xfId="2" applyNumberFormat="1" applyFont="1" applyBorder="1">
      <alignment vertical="center"/>
    </xf>
    <xf numFmtId="188" fontId="5" fillId="4" borderId="4" xfId="2" applyNumberFormat="1" applyFont="1" applyFill="1" applyBorder="1">
      <alignment vertical="center"/>
    </xf>
    <xf numFmtId="188" fontId="14" fillId="4" borderId="2" xfId="2" applyNumberFormat="1" applyFont="1" applyFill="1" applyBorder="1">
      <alignment vertical="center"/>
    </xf>
    <xf numFmtId="3" fontId="10" fillId="0" borderId="0" xfId="2" quotePrefix="1" applyFont="1" applyAlignment="1">
      <alignment horizontal="left" vertical="center"/>
    </xf>
    <xf numFmtId="0" fontId="12" fillId="0" borderId="0" xfId="3" applyFont="1"/>
    <xf numFmtId="0" fontId="11" fillId="0" borderId="0" xfId="3" applyFont="1"/>
    <xf numFmtId="3" fontId="10" fillId="4" borderId="2" xfId="2" applyFont="1" applyFill="1" applyBorder="1" applyAlignment="1">
      <alignment horizontal="right" vertical="center"/>
    </xf>
    <xf numFmtId="3" fontId="12" fillId="0" borderId="0" xfId="3" applyNumberFormat="1" applyFont="1"/>
    <xf numFmtId="3" fontId="12" fillId="0" borderId="0" xfId="2" applyFont="1" applyAlignment="1">
      <alignment horizontal="right" vertical="center"/>
    </xf>
    <xf numFmtId="188" fontId="10" fillId="4" borderId="2" xfId="2" applyNumberFormat="1" applyFont="1" applyFill="1" applyBorder="1" applyAlignment="1">
      <alignment horizontal="right" vertical="center"/>
    </xf>
    <xf numFmtId="188" fontId="12" fillId="0" borderId="0" xfId="3" applyNumberFormat="1" applyFont="1"/>
    <xf numFmtId="191" fontId="12" fillId="0" borderId="0" xfId="1" applyNumberFormat="1" applyFont="1"/>
    <xf numFmtId="187" fontId="12" fillId="0" borderId="0" xfId="1" applyFont="1" applyAlignment="1">
      <alignment vertical="center"/>
    </xf>
    <xf numFmtId="191" fontId="10" fillId="4" borderId="4" xfId="1" applyNumberFormat="1" applyFont="1" applyFill="1" applyBorder="1" applyAlignment="1">
      <alignment vertical="center"/>
    </xf>
    <xf numFmtId="2" fontId="12" fillId="0" borderId="0" xfId="3" applyNumberFormat="1" applyFont="1"/>
    <xf numFmtId="189" fontId="12" fillId="0" borderId="0" xfId="3" applyNumberFormat="1" applyFont="1"/>
  </cellXfs>
  <cellStyles count="6">
    <cellStyle name="Comma" xfId="1" builtinId="3"/>
    <cellStyle name="Comma 7" xfId="4" xr:uid="{19ED3CA3-B2A8-4E05-8484-ECD2F97328AB}"/>
    <cellStyle name="Comma 9" xfId="5" xr:uid="{125F73DE-9A86-431F-9FF5-81EC170EB8F1}"/>
    <cellStyle name="Normal" xfId="0" builtinId="0"/>
    <cellStyle name="Normal 2" xfId="3" xr:uid="{B4180652-419B-4044-A814-B3E73F34B314}"/>
    <cellStyle name="Normal_TAB59" xfId="2" xr:uid="{6AEDE3D8-5D01-4410-B189-CEFEA78F6F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1"/>
      <sheetName val="Content"/>
      <sheetName val="Main Accounts"/>
      <sheetName val="Acc.1-Acc.2"/>
      <sheetName val="Acc.3"/>
      <sheetName val="Acc.4"/>
      <sheetName val="Acc.5-6-7"/>
      <sheetName val="Acc.8"/>
      <sheetName val="GDP (CVM)"/>
      <sheetName val="Table1-2.3"/>
      <sheetName val="Production"/>
      <sheetName val="Table3"/>
      <sheetName val="Table4"/>
      <sheetName val="Table5-5.3"/>
      <sheetName val="Table6-7.2"/>
      <sheetName val="Table8-9.2"/>
      <sheetName val="Table10-11.2"/>
      <sheetName val="Table12-13.2"/>
      <sheetName val="Table14-15.2"/>
      <sheetName val="Table16-17.2"/>
      <sheetName val="Table18-19.2"/>
      <sheetName val="Table20-21.2"/>
      <sheetName val="Table22-23.2"/>
      <sheetName val="Table24-25.2"/>
      <sheetName val="Table26-27.2"/>
      <sheetName val="Table28-29.2"/>
      <sheetName val="Table30-31.2"/>
      <sheetName val="Table32-33.2"/>
      <sheetName val="Table34-35.2"/>
      <sheetName val="Table36-37.2"/>
      <sheetName val="Expenditure"/>
      <sheetName val="Table38"/>
      <sheetName val="Table39-39.2"/>
      <sheetName val="Table40"/>
      <sheetName val="Table41-41.2"/>
      <sheetName val="Table42-43.2"/>
      <sheetName val="Table44-45.2"/>
      <sheetName val="Table46-47.2"/>
      <sheetName val="Table48-49.2"/>
      <sheetName val="Income"/>
      <sheetName val="Table50"/>
      <sheetName val="Table51"/>
      <sheetName val="Table 52"/>
      <sheetName val="Table 53"/>
      <sheetName val="Table 54"/>
      <sheetName val="Table 55-57"/>
      <sheetName val="Table 58-60"/>
      <sheetName val="Table 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X4">
            <v>2012</v>
          </cell>
          <cell r="Y4">
            <v>2013</v>
          </cell>
          <cell r="Z4">
            <v>2014</v>
          </cell>
          <cell r="AA4">
            <v>2015</v>
          </cell>
          <cell r="AD4" t="str">
            <v>2018r</v>
          </cell>
          <cell r="AE4" t="str">
            <v>2019r</v>
          </cell>
          <cell r="AF4" t="str">
            <v>2020r</v>
          </cell>
          <cell r="AG4" t="str">
            <v>2021p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D69A-E414-441D-8185-742022897815}">
  <dimension ref="A1:AP499"/>
  <sheetViews>
    <sheetView tabSelected="1" topLeftCell="A4" zoomScaleNormal="100" zoomScaleSheetLayoutView="80" workbookViewId="0">
      <selection activeCell="AJ30" sqref="AJ30"/>
    </sheetView>
  </sheetViews>
  <sheetFormatPr defaultColWidth="9.125" defaultRowHeight="46.5" customHeight="1"/>
  <cols>
    <col min="1" max="30" width="9.125" style="2"/>
    <col min="31" max="36" width="0" style="2" hidden="1" customWidth="1"/>
    <col min="37" max="16384" width="9.125" style="2"/>
  </cols>
  <sheetData>
    <row r="1" spans="1:42" s="1" customFormat="1" ht="46.5" customHeight="1"/>
    <row r="2" spans="1:42" s="1" customFormat="1" ht="46.5" customHeight="1"/>
    <row r="4" spans="1:42" ht="46.5" customHeight="1">
      <c r="AK4" s="3">
        <f>+U4-AE4</f>
        <v>0</v>
      </c>
      <c r="AL4" s="3">
        <f t="shared" ref="AL4:AP19" si="0">+V4-AF4</f>
        <v>0</v>
      </c>
      <c r="AM4" s="3">
        <f t="shared" si="0"/>
        <v>0</v>
      </c>
      <c r="AN4" s="3">
        <f t="shared" si="0"/>
        <v>0</v>
      </c>
      <c r="AO4" s="3">
        <f t="shared" si="0"/>
        <v>0</v>
      </c>
      <c r="AP4" s="3">
        <f t="shared" si="0"/>
        <v>0</v>
      </c>
    </row>
    <row r="5" spans="1:42" ht="46.5" customHeight="1">
      <c r="AK5" s="3">
        <f>+U5-AE5</f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</row>
    <row r="6" spans="1:42" ht="46.5" customHeight="1">
      <c r="AK6" s="3">
        <f t="shared" ref="AK6:AP60" si="1">+U6-AE6</f>
        <v>0</v>
      </c>
      <c r="AL6" s="3">
        <f t="shared" si="0"/>
        <v>0</v>
      </c>
      <c r="AM6" s="3">
        <f t="shared" si="0"/>
        <v>0</v>
      </c>
      <c r="AN6" s="3">
        <f t="shared" si="0"/>
        <v>0</v>
      </c>
      <c r="AO6" s="3">
        <f t="shared" si="0"/>
        <v>0</v>
      </c>
      <c r="AP6" s="3">
        <f t="shared" si="0"/>
        <v>0</v>
      </c>
    </row>
    <row r="7" spans="1:42" ht="46.5" customHeight="1">
      <c r="AK7" s="3">
        <f t="shared" si="1"/>
        <v>0</v>
      </c>
      <c r="AL7" s="3">
        <f t="shared" si="0"/>
        <v>0</v>
      </c>
      <c r="AM7" s="3">
        <f t="shared" si="0"/>
        <v>0</v>
      </c>
      <c r="AN7" s="3">
        <f t="shared" si="0"/>
        <v>0</v>
      </c>
      <c r="AO7" s="3">
        <f t="shared" si="0"/>
        <v>0</v>
      </c>
      <c r="AP7" s="3">
        <f t="shared" si="0"/>
        <v>0</v>
      </c>
    </row>
    <row r="8" spans="1:42" ht="46.5" customHeight="1">
      <c r="AK8" s="3">
        <f t="shared" si="1"/>
        <v>0</v>
      </c>
      <c r="AL8" s="3">
        <f t="shared" si="0"/>
        <v>0</v>
      </c>
      <c r="AM8" s="3">
        <f t="shared" si="0"/>
        <v>0</v>
      </c>
      <c r="AN8" s="3">
        <f t="shared" si="0"/>
        <v>0</v>
      </c>
      <c r="AO8" s="3">
        <f t="shared" si="0"/>
        <v>0</v>
      </c>
      <c r="AP8" s="3">
        <f t="shared" si="0"/>
        <v>0</v>
      </c>
    </row>
    <row r="9" spans="1:42" ht="46.5" customHeight="1">
      <c r="A9" s="4" t="s">
        <v>0</v>
      </c>
      <c r="B9" s="4"/>
      <c r="C9" s="4"/>
      <c r="D9" s="4"/>
      <c r="E9" s="4"/>
      <c r="F9" s="4"/>
      <c r="G9" s="4"/>
      <c r="H9" s="4"/>
      <c r="I9" s="4"/>
      <c r="AK9" s="3">
        <f t="shared" si="1"/>
        <v>0</v>
      </c>
      <c r="AL9" s="3">
        <f t="shared" si="0"/>
        <v>0</v>
      </c>
      <c r="AM9" s="3">
        <f t="shared" si="0"/>
        <v>0</v>
      </c>
      <c r="AN9" s="3">
        <f t="shared" si="0"/>
        <v>0</v>
      </c>
      <c r="AO9" s="3">
        <f t="shared" si="0"/>
        <v>0</v>
      </c>
      <c r="AP9" s="3">
        <f t="shared" si="0"/>
        <v>0</v>
      </c>
    </row>
    <row r="10" spans="1:42" ht="46.5" customHeight="1">
      <c r="A10" s="4" t="s">
        <v>1</v>
      </c>
      <c r="B10" s="4"/>
      <c r="C10" s="4"/>
      <c r="D10" s="4"/>
      <c r="E10" s="4"/>
      <c r="F10" s="4"/>
      <c r="G10" s="4"/>
      <c r="H10" s="4"/>
      <c r="I10" s="4"/>
      <c r="AK10" s="3">
        <f t="shared" si="1"/>
        <v>0</v>
      </c>
      <c r="AL10" s="3">
        <f t="shared" si="0"/>
        <v>0</v>
      </c>
      <c r="AM10" s="3">
        <f t="shared" si="0"/>
        <v>0</v>
      </c>
      <c r="AN10" s="3">
        <f t="shared" si="0"/>
        <v>0</v>
      </c>
      <c r="AO10" s="3">
        <f t="shared" si="0"/>
        <v>0</v>
      </c>
      <c r="AP10" s="3">
        <f t="shared" si="0"/>
        <v>0</v>
      </c>
    </row>
    <row r="11" spans="1:42" ht="46.5" customHeight="1">
      <c r="AK11" s="3">
        <f t="shared" si="1"/>
        <v>0</v>
      </c>
      <c r="AL11" s="3">
        <f t="shared" si="0"/>
        <v>0</v>
      </c>
      <c r="AM11" s="3">
        <f t="shared" si="0"/>
        <v>0</v>
      </c>
      <c r="AN11" s="3">
        <f t="shared" si="0"/>
        <v>0</v>
      </c>
      <c r="AO11" s="3">
        <f t="shared" si="0"/>
        <v>0</v>
      </c>
      <c r="AP11" s="3">
        <f t="shared" si="0"/>
        <v>0</v>
      </c>
    </row>
    <row r="12" spans="1:42" ht="46.5" customHeight="1">
      <c r="AK12" s="3">
        <f t="shared" si="1"/>
        <v>0</v>
      </c>
      <c r="AL12" s="3">
        <f t="shared" si="0"/>
        <v>0</v>
      </c>
      <c r="AM12" s="3">
        <f t="shared" si="0"/>
        <v>0</v>
      </c>
      <c r="AN12" s="3">
        <f t="shared" si="0"/>
        <v>0</v>
      </c>
      <c r="AO12" s="3">
        <f t="shared" si="0"/>
        <v>0</v>
      </c>
      <c r="AP12" s="3">
        <f t="shared" si="0"/>
        <v>0</v>
      </c>
    </row>
    <row r="13" spans="1:42" ht="46.5" customHeight="1">
      <c r="J13" s="5"/>
      <c r="K13" s="5"/>
      <c r="L13" s="5"/>
      <c r="AK13" s="3">
        <f t="shared" si="1"/>
        <v>0</v>
      </c>
      <c r="AL13" s="3">
        <f t="shared" si="0"/>
        <v>0</v>
      </c>
      <c r="AM13" s="3">
        <f t="shared" si="0"/>
        <v>0</v>
      </c>
      <c r="AN13" s="3">
        <f t="shared" si="0"/>
        <v>0</v>
      </c>
      <c r="AO13" s="3">
        <f t="shared" si="0"/>
        <v>0</v>
      </c>
      <c r="AP13" s="3">
        <f t="shared" si="0"/>
        <v>0</v>
      </c>
    </row>
    <row r="14" spans="1:42" ht="46.5" customHeight="1">
      <c r="J14" s="6"/>
      <c r="K14" s="6"/>
      <c r="L14" s="6"/>
      <c r="AK14" s="3">
        <f t="shared" si="1"/>
        <v>0</v>
      </c>
      <c r="AL14" s="3">
        <f t="shared" si="0"/>
        <v>0</v>
      </c>
      <c r="AM14" s="3">
        <f t="shared" si="0"/>
        <v>0</v>
      </c>
      <c r="AN14" s="3">
        <f t="shared" si="0"/>
        <v>0</v>
      </c>
      <c r="AO14" s="3">
        <f t="shared" si="0"/>
        <v>0</v>
      </c>
      <c r="AP14" s="3">
        <f t="shared" si="0"/>
        <v>0</v>
      </c>
    </row>
    <row r="15" spans="1:42" ht="46.5" customHeight="1">
      <c r="AK15" s="3">
        <f t="shared" si="1"/>
        <v>0</v>
      </c>
      <c r="AL15" s="3">
        <f t="shared" si="0"/>
        <v>0</v>
      </c>
      <c r="AM15" s="3">
        <f t="shared" si="0"/>
        <v>0</v>
      </c>
      <c r="AN15" s="3">
        <f t="shared" si="0"/>
        <v>0</v>
      </c>
      <c r="AO15" s="3">
        <f t="shared" si="0"/>
        <v>0</v>
      </c>
      <c r="AP15" s="3">
        <f t="shared" si="0"/>
        <v>0</v>
      </c>
    </row>
    <row r="16" spans="1:42" ht="46.5" customHeight="1">
      <c r="AK16" s="3">
        <f t="shared" si="1"/>
        <v>0</v>
      </c>
      <c r="AL16" s="3">
        <f t="shared" si="0"/>
        <v>0</v>
      </c>
      <c r="AM16" s="3">
        <f t="shared" si="0"/>
        <v>0</v>
      </c>
      <c r="AN16" s="3">
        <f t="shared" si="0"/>
        <v>0</v>
      </c>
      <c r="AO16" s="3">
        <f t="shared" si="0"/>
        <v>0</v>
      </c>
      <c r="AP16" s="3">
        <f t="shared" si="0"/>
        <v>0</v>
      </c>
    </row>
    <row r="17" spans="37:42" ht="46.5" customHeight="1">
      <c r="AK17" s="3">
        <f t="shared" si="1"/>
        <v>0</v>
      </c>
      <c r="AL17" s="3">
        <f t="shared" si="0"/>
        <v>0</v>
      </c>
      <c r="AM17" s="3">
        <f t="shared" si="0"/>
        <v>0</v>
      </c>
      <c r="AN17" s="3">
        <f t="shared" si="0"/>
        <v>0</v>
      </c>
      <c r="AO17" s="3">
        <f t="shared" si="0"/>
        <v>0</v>
      </c>
      <c r="AP17" s="3">
        <f t="shared" si="0"/>
        <v>0</v>
      </c>
    </row>
    <row r="18" spans="37:42" ht="46.5" customHeight="1">
      <c r="AK18" s="3">
        <f t="shared" si="1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">
        <f t="shared" si="0"/>
        <v>0</v>
      </c>
    </row>
    <row r="19" spans="37:42" ht="46.5" customHeight="1">
      <c r="AK19" s="3">
        <f t="shared" si="1"/>
        <v>0</v>
      </c>
      <c r="AL19" s="3">
        <f t="shared" si="0"/>
        <v>0</v>
      </c>
      <c r="AM19" s="3">
        <f t="shared" si="0"/>
        <v>0</v>
      </c>
      <c r="AN19" s="3">
        <f t="shared" si="0"/>
        <v>0</v>
      </c>
      <c r="AO19" s="3">
        <f t="shared" si="0"/>
        <v>0</v>
      </c>
      <c r="AP19" s="3">
        <f t="shared" si="0"/>
        <v>0</v>
      </c>
    </row>
    <row r="20" spans="37:42" ht="46.5" customHeight="1">
      <c r="AK20" s="3">
        <f t="shared" si="1"/>
        <v>0</v>
      </c>
      <c r="AL20" s="3">
        <f t="shared" si="1"/>
        <v>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</row>
    <row r="21" spans="37:42" ht="46.5" customHeight="1"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</row>
    <row r="22" spans="37:42" ht="46.5" customHeight="1"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</row>
    <row r="23" spans="37:42" ht="46.5" customHeight="1">
      <c r="AK23" s="3">
        <f t="shared" si="1"/>
        <v>0</v>
      </c>
      <c r="AL23" s="3">
        <f t="shared" si="1"/>
        <v>0</v>
      </c>
      <c r="AM23" s="3">
        <f t="shared" si="1"/>
        <v>0</v>
      </c>
      <c r="AN23" s="3">
        <f t="shared" si="1"/>
        <v>0</v>
      </c>
      <c r="AO23" s="3">
        <f t="shared" si="1"/>
        <v>0</v>
      </c>
      <c r="AP23" s="3">
        <f t="shared" si="1"/>
        <v>0</v>
      </c>
    </row>
    <row r="24" spans="37:42" ht="46.5" customHeight="1">
      <c r="AK24" s="3">
        <f t="shared" si="1"/>
        <v>0</v>
      </c>
      <c r="AL24" s="3">
        <f t="shared" si="1"/>
        <v>0</v>
      </c>
      <c r="AM24" s="3">
        <f t="shared" si="1"/>
        <v>0</v>
      </c>
      <c r="AN24" s="3">
        <f t="shared" si="1"/>
        <v>0</v>
      </c>
      <c r="AO24" s="3">
        <f t="shared" si="1"/>
        <v>0</v>
      </c>
      <c r="AP24" s="3">
        <f t="shared" si="1"/>
        <v>0</v>
      </c>
    </row>
    <row r="25" spans="37:42" ht="46.5" customHeight="1">
      <c r="AK25" s="3">
        <f t="shared" si="1"/>
        <v>0</v>
      </c>
      <c r="AL25" s="3">
        <f t="shared" si="1"/>
        <v>0</v>
      </c>
      <c r="AM25" s="3">
        <f t="shared" si="1"/>
        <v>0</v>
      </c>
      <c r="AN25" s="3">
        <f t="shared" si="1"/>
        <v>0</v>
      </c>
      <c r="AO25" s="3">
        <f t="shared" si="1"/>
        <v>0</v>
      </c>
      <c r="AP25" s="3">
        <f t="shared" si="1"/>
        <v>0</v>
      </c>
    </row>
    <row r="26" spans="37:42" ht="46.5" customHeight="1">
      <c r="AK26" s="3">
        <f t="shared" si="1"/>
        <v>0</v>
      </c>
      <c r="AL26" s="3">
        <f t="shared" si="1"/>
        <v>0</v>
      </c>
      <c r="AM26" s="3">
        <f t="shared" si="1"/>
        <v>0</v>
      </c>
      <c r="AN26" s="3">
        <f t="shared" si="1"/>
        <v>0</v>
      </c>
      <c r="AO26" s="3">
        <f t="shared" si="1"/>
        <v>0</v>
      </c>
      <c r="AP26" s="3">
        <f t="shared" si="1"/>
        <v>0</v>
      </c>
    </row>
    <row r="27" spans="37:42" ht="46.5" customHeight="1">
      <c r="AK27" s="3">
        <f t="shared" si="1"/>
        <v>0</v>
      </c>
      <c r="AL27" s="3">
        <f t="shared" si="1"/>
        <v>0</v>
      </c>
      <c r="AM27" s="3">
        <f t="shared" si="1"/>
        <v>0</v>
      </c>
      <c r="AN27" s="3">
        <f t="shared" si="1"/>
        <v>0</v>
      </c>
      <c r="AO27" s="3">
        <f t="shared" si="1"/>
        <v>0</v>
      </c>
      <c r="AP27" s="3">
        <f t="shared" si="1"/>
        <v>0</v>
      </c>
    </row>
    <row r="28" spans="37:42" ht="46.5" customHeight="1">
      <c r="AK28" s="3">
        <f t="shared" si="1"/>
        <v>0</v>
      </c>
      <c r="AL28" s="3">
        <f t="shared" si="1"/>
        <v>0</v>
      </c>
      <c r="AM28" s="3">
        <f t="shared" si="1"/>
        <v>0</v>
      </c>
      <c r="AN28" s="3">
        <f t="shared" si="1"/>
        <v>0</v>
      </c>
      <c r="AO28" s="3">
        <f t="shared" si="1"/>
        <v>0</v>
      </c>
      <c r="AP28" s="3">
        <f t="shared" si="1"/>
        <v>0</v>
      </c>
    </row>
    <row r="29" spans="37:42" ht="46.5" customHeight="1">
      <c r="AK29" s="3">
        <f t="shared" si="1"/>
        <v>0</v>
      </c>
      <c r="AL29" s="3">
        <f t="shared" si="1"/>
        <v>0</v>
      </c>
      <c r="AM29" s="3">
        <f t="shared" si="1"/>
        <v>0</v>
      </c>
      <c r="AN29" s="3">
        <f t="shared" si="1"/>
        <v>0</v>
      </c>
      <c r="AO29" s="3">
        <f t="shared" si="1"/>
        <v>0</v>
      </c>
      <c r="AP29" s="3">
        <f t="shared" si="1"/>
        <v>0</v>
      </c>
    </row>
    <row r="30" spans="37:42" ht="46.5" customHeight="1">
      <c r="AK30" s="3">
        <f t="shared" si="1"/>
        <v>0</v>
      </c>
      <c r="AL30" s="3">
        <f t="shared" si="1"/>
        <v>0</v>
      </c>
      <c r="AM30" s="3">
        <f t="shared" si="1"/>
        <v>0</v>
      </c>
      <c r="AN30" s="3">
        <f t="shared" si="1"/>
        <v>0</v>
      </c>
      <c r="AO30" s="3">
        <f t="shared" si="1"/>
        <v>0</v>
      </c>
      <c r="AP30" s="3">
        <f t="shared" si="1"/>
        <v>0</v>
      </c>
    </row>
    <row r="31" spans="37:42" ht="46.5" customHeight="1">
      <c r="AK31" s="3">
        <f t="shared" si="1"/>
        <v>0</v>
      </c>
      <c r="AL31" s="3">
        <f t="shared" si="1"/>
        <v>0</v>
      </c>
      <c r="AM31" s="3">
        <f t="shared" si="1"/>
        <v>0</v>
      </c>
      <c r="AN31" s="3">
        <f t="shared" si="1"/>
        <v>0</v>
      </c>
      <c r="AO31" s="3">
        <f t="shared" si="1"/>
        <v>0</v>
      </c>
      <c r="AP31" s="3">
        <f t="shared" si="1"/>
        <v>0</v>
      </c>
    </row>
    <row r="32" spans="37:42" ht="46.5" customHeight="1">
      <c r="AK32" s="3">
        <f t="shared" si="1"/>
        <v>0</v>
      </c>
      <c r="AL32" s="3">
        <f t="shared" si="1"/>
        <v>0</v>
      </c>
      <c r="AM32" s="3">
        <f t="shared" si="1"/>
        <v>0</v>
      </c>
      <c r="AN32" s="3">
        <f t="shared" si="1"/>
        <v>0</v>
      </c>
      <c r="AO32" s="3">
        <f t="shared" si="1"/>
        <v>0</v>
      </c>
      <c r="AP32" s="3">
        <f t="shared" si="1"/>
        <v>0</v>
      </c>
    </row>
    <row r="33" spans="37:42" ht="46.5" customHeight="1">
      <c r="AK33" s="3">
        <f t="shared" si="1"/>
        <v>0</v>
      </c>
      <c r="AL33" s="3">
        <f t="shared" si="1"/>
        <v>0</v>
      </c>
      <c r="AM33" s="3">
        <f t="shared" si="1"/>
        <v>0</v>
      </c>
      <c r="AN33" s="3">
        <f t="shared" si="1"/>
        <v>0</v>
      </c>
      <c r="AO33" s="3">
        <f t="shared" si="1"/>
        <v>0</v>
      </c>
      <c r="AP33" s="3">
        <f t="shared" si="1"/>
        <v>0</v>
      </c>
    </row>
    <row r="34" spans="37:42" ht="46.5" customHeight="1">
      <c r="AK34" s="3">
        <f t="shared" si="1"/>
        <v>0</v>
      </c>
      <c r="AL34" s="3">
        <f t="shared" si="1"/>
        <v>0</v>
      </c>
      <c r="AM34" s="3">
        <f t="shared" si="1"/>
        <v>0</v>
      </c>
      <c r="AN34" s="3">
        <f t="shared" si="1"/>
        <v>0</v>
      </c>
      <c r="AO34" s="3">
        <f t="shared" si="1"/>
        <v>0</v>
      </c>
      <c r="AP34" s="3">
        <f t="shared" si="1"/>
        <v>0</v>
      </c>
    </row>
    <row r="35" spans="37:42" ht="46.5" customHeight="1">
      <c r="AK35" s="3">
        <f t="shared" si="1"/>
        <v>0</v>
      </c>
      <c r="AL35" s="3">
        <f t="shared" si="1"/>
        <v>0</v>
      </c>
      <c r="AM35" s="3">
        <f t="shared" si="1"/>
        <v>0</v>
      </c>
      <c r="AN35" s="3">
        <f t="shared" si="1"/>
        <v>0</v>
      </c>
      <c r="AO35" s="3">
        <f t="shared" si="1"/>
        <v>0</v>
      </c>
      <c r="AP35" s="3">
        <f t="shared" si="1"/>
        <v>0</v>
      </c>
    </row>
    <row r="36" spans="37:42" ht="46.5" customHeight="1">
      <c r="AK36" s="3">
        <f t="shared" si="1"/>
        <v>0</v>
      </c>
      <c r="AL36" s="3">
        <f t="shared" si="1"/>
        <v>0</v>
      </c>
      <c r="AM36" s="3">
        <f t="shared" si="1"/>
        <v>0</v>
      </c>
      <c r="AN36" s="3">
        <f t="shared" si="1"/>
        <v>0</v>
      </c>
      <c r="AO36" s="3">
        <f t="shared" si="1"/>
        <v>0</v>
      </c>
      <c r="AP36" s="3">
        <f t="shared" si="1"/>
        <v>0</v>
      </c>
    </row>
    <row r="37" spans="37:42" ht="46.5" customHeight="1">
      <c r="AK37" s="3">
        <f t="shared" si="1"/>
        <v>0</v>
      </c>
      <c r="AL37" s="3">
        <f t="shared" si="1"/>
        <v>0</v>
      </c>
      <c r="AM37" s="3">
        <f t="shared" si="1"/>
        <v>0</v>
      </c>
      <c r="AN37" s="3">
        <f t="shared" si="1"/>
        <v>0</v>
      </c>
      <c r="AO37" s="3">
        <f t="shared" si="1"/>
        <v>0</v>
      </c>
      <c r="AP37" s="3">
        <f t="shared" si="1"/>
        <v>0</v>
      </c>
    </row>
    <row r="38" spans="37:42" ht="46.5" customHeight="1">
      <c r="AK38" s="3">
        <f t="shared" si="1"/>
        <v>0</v>
      </c>
      <c r="AL38" s="3">
        <f t="shared" si="1"/>
        <v>0</v>
      </c>
      <c r="AM38" s="3">
        <f t="shared" si="1"/>
        <v>0</v>
      </c>
      <c r="AN38" s="3">
        <f t="shared" si="1"/>
        <v>0</v>
      </c>
      <c r="AO38" s="3">
        <f t="shared" si="1"/>
        <v>0</v>
      </c>
      <c r="AP38" s="3">
        <f t="shared" si="1"/>
        <v>0</v>
      </c>
    </row>
    <row r="39" spans="37:42" ht="46.5" customHeight="1"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</row>
    <row r="40" spans="37:42" ht="46.5" customHeight="1"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</row>
    <row r="41" spans="37:42" ht="46.5" customHeight="1">
      <c r="AK41" s="3">
        <f t="shared" si="1"/>
        <v>0</v>
      </c>
      <c r="AL41" s="3">
        <f t="shared" si="1"/>
        <v>0</v>
      </c>
      <c r="AM41" s="3">
        <f t="shared" si="1"/>
        <v>0</v>
      </c>
      <c r="AN41" s="3">
        <f t="shared" si="1"/>
        <v>0</v>
      </c>
      <c r="AO41" s="3">
        <f t="shared" si="1"/>
        <v>0</v>
      </c>
      <c r="AP41" s="3">
        <f t="shared" si="1"/>
        <v>0</v>
      </c>
    </row>
    <row r="42" spans="37:42" ht="46.5" customHeight="1">
      <c r="AK42" s="3">
        <f t="shared" si="1"/>
        <v>0</v>
      </c>
      <c r="AL42" s="3">
        <f t="shared" si="1"/>
        <v>0</v>
      </c>
      <c r="AM42" s="3">
        <f t="shared" si="1"/>
        <v>0</v>
      </c>
      <c r="AN42" s="3">
        <f t="shared" si="1"/>
        <v>0</v>
      </c>
      <c r="AO42" s="3">
        <f t="shared" si="1"/>
        <v>0</v>
      </c>
      <c r="AP42" s="3">
        <f t="shared" si="1"/>
        <v>0</v>
      </c>
    </row>
    <row r="43" spans="37:42" ht="46.5" customHeight="1">
      <c r="AK43" s="3">
        <f t="shared" si="1"/>
        <v>0</v>
      </c>
      <c r="AL43" s="3">
        <f t="shared" si="1"/>
        <v>0</v>
      </c>
      <c r="AM43" s="3">
        <f t="shared" si="1"/>
        <v>0</v>
      </c>
      <c r="AN43" s="3">
        <f t="shared" si="1"/>
        <v>0</v>
      </c>
      <c r="AO43" s="3">
        <f t="shared" si="1"/>
        <v>0</v>
      </c>
      <c r="AP43" s="3">
        <f t="shared" si="1"/>
        <v>0</v>
      </c>
    </row>
    <row r="44" spans="37:42" ht="46.5" customHeight="1">
      <c r="AK44" s="3">
        <f t="shared" si="1"/>
        <v>0</v>
      </c>
      <c r="AL44" s="3">
        <f t="shared" si="1"/>
        <v>0</v>
      </c>
      <c r="AM44" s="3">
        <f t="shared" si="1"/>
        <v>0</v>
      </c>
      <c r="AN44" s="3">
        <f t="shared" si="1"/>
        <v>0</v>
      </c>
      <c r="AO44" s="3">
        <f t="shared" si="1"/>
        <v>0</v>
      </c>
      <c r="AP44" s="3">
        <f t="shared" si="1"/>
        <v>0</v>
      </c>
    </row>
    <row r="45" spans="37:42" ht="46.5" customHeight="1">
      <c r="AK45" s="3">
        <f t="shared" si="1"/>
        <v>0</v>
      </c>
      <c r="AL45" s="3">
        <f t="shared" si="1"/>
        <v>0</v>
      </c>
      <c r="AM45" s="3">
        <f t="shared" si="1"/>
        <v>0</v>
      </c>
      <c r="AN45" s="3">
        <f t="shared" si="1"/>
        <v>0</v>
      </c>
      <c r="AO45" s="3">
        <f t="shared" si="1"/>
        <v>0</v>
      </c>
      <c r="AP45" s="3">
        <f t="shared" si="1"/>
        <v>0</v>
      </c>
    </row>
    <row r="46" spans="37:42" ht="46.5" customHeight="1">
      <c r="AK46" s="3">
        <f t="shared" si="1"/>
        <v>0</v>
      </c>
      <c r="AL46" s="3">
        <f t="shared" si="1"/>
        <v>0</v>
      </c>
      <c r="AM46" s="3">
        <f t="shared" si="1"/>
        <v>0</v>
      </c>
      <c r="AN46" s="3">
        <f t="shared" si="1"/>
        <v>0</v>
      </c>
      <c r="AO46" s="3">
        <f t="shared" si="1"/>
        <v>0</v>
      </c>
      <c r="AP46" s="3">
        <f t="shared" si="1"/>
        <v>0</v>
      </c>
    </row>
    <row r="47" spans="37:42" ht="46.5" customHeight="1">
      <c r="AK47" s="3">
        <f t="shared" si="1"/>
        <v>0</v>
      </c>
      <c r="AL47" s="3">
        <f t="shared" si="1"/>
        <v>0</v>
      </c>
      <c r="AM47" s="3">
        <f t="shared" si="1"/>
        <v>0</v>
      </c>
      <c r="AN47" s="3">
        <f t="shared" si="1"/>
        <v>0</v>
      </c>
      <c r="AO47" s="3">
        <f t="shared" si="1"/>
        <v>0</v>
      </c>
      <c r="AP47" s="3">
        <f t="shared" si="1"/>
        <v>0</v>
      </c>
    </row>
    <row r="48" spans="37:42" ht="46.5" customHeight="1">
      <c r="AK48" s="3">
        <f t="shared" si="1"/>
        <v>0</v>
      </c>
      <c r="AL48" s="3">
        <f t="shared" si="1"/>
        <v>0</v>
      </c>
      <c r="AM48" s="3">
        <f t="shared" si="1"/>
        <v>0</v>
      </c>
      <c r="AN48" s="3">
        <f t="shared" si="1"/>
        <v>0</v>
      </c>
      <c r="AO48" s="3">
        <f t="shared" si="1"/>
        <v>0</v>
      </c>
      <c r="AP48" s="3">
        <f t="shared" si="1"/>
        <v>0</v>
      </c>
    </row>
    <row r="49" spans="37:42" ht="46.5" customHeight="1">
      <c r="AK49" s="3">
        <f t="shared" si="1"/>
        <v>0</v>
      </c>
      <c r="AL49" s="3">
        <f t="shared" si="1"/>
        <v>0</v>
      </c>
      <c r="AM49" s="3">
        <f t="shared" si="1"/>
        <v>0</v>
      </c>
      <c r="AN49" s="3">
        <f t="shared" si="1"/>
        <v>0</v>
      </c>
      <c r="AO49" s="3">
        <f t="shared" si="1"/>
        <v>0</v>
      </c>
      <c r="AP49" s="3">
        <f t="shared" si="1"/>
        <v>0</v>
      </c>
    </row>
    <row r="50" spans="37:42" ht="46.5" customHeight="1">
      <c r="AK50" s="3">
        <f t="shared" si="1"/>
        <v>0</v>
      </c>
      <c r="AL50" s="3">
        <f t="shared" si="1"/>
        <v>0</v>
      </c>
      <c r="AM50" s="3">
        <f t="shared" si="1"/>
        <v>0</v>
      </c>
      <c r="AN50" s="3">
        <f t="shared" si="1"/>
        <v>0</v>
      </c>
      <c r="AO50" s="3">
        <f t="shared" si="1"/>
        <v>0</v>
      </c>
      <c r="AP50" s="3">
        <f t="shared" si="1"/>
        <v>0</v>
      </c>
    </row>
    <row r="51" spans="37:42" ht="46.5" customHeight="1">
      <c r="AK51" s="3">
        <f t="shared" si="1"/>
        <v>0</v>
      </c>
      <c r="AL51" s="3">
        <f t="shared" si="1"/>
        <v>0</v>
      </c>
      <c r="AM51" s="3">
        <f t="shared" si="1"/>
        <v>0</v>
      </c>
      <c r="AN51" s="3">
        <f t="shared" si="1"/>
        <v>0</v>
      </c>
      <c r="AO51" s="3">
        <f t="shared" si="1"/>
        <v>0</v>
      </c>
      <c r="AP51" s="3">
        <f t="shared" si="1"/>
        <v>0</v>
      </c>
    </row>
    <row r="52" spans="37:42" ht="46.5" customHeight="1">
      <c r="AK52" s="3">
        <f t="shared" si="1"/>
        <v>0</v>
      </c>
      <c r="AL52" s="3">
        <f t="shared" si="1"/>
        <v>0</v>
      </c>
      <c r="AM52" s="3">
        <f t="shared" si="1"/>
        <v>0</v>
      </c>
      <c r="AN52" s="3">
        <f t="shared" si="1"/>
        <v>0</v>
      </c>
      <c r="AO52" s="3">
        <f t="shared" si="1"/>
        <v>0</v>
      </c>
      <c r="AP52" s="3">
        <f t="shared" si="1"/>
        <v>0</v>
      </c>
    </row>
    <row r="53" spans="37:42" ht="46.5" customHeight="1">
      <c r="AK53" s="3">
        <f t="shared" si="1"/>
        <v>0</v>
      </c>
      <c r="AL53" s="3">
        <f t="shared" si="1"/>
        <v>0</v>
      </c>
      <c r="AM53" s="3">
        <f t="shared" si="1"/>
        <v>0</v>
      </c>
      <c r="AN53" s="3">
        <f t="shared" si="1"/>
        <v>0</v>
      </c>
      <c r="AO53" s="3">
        <f t="shared" si="1"/>
        <v>0</v>
      </c>
      <c r="AP53" s="3">
        <f t="shared" si="1"/>
        <v>0</v>
      </c>
    </row>
    <row r="54" spans="37:42" ht="46.5" customHeight="1">
      <c r="AK54" s="3">
        <f t="shared" si="1"/>
        <v>0</v>
      </c>
      <c r="AL54" s="3">
        <f t="shared" si="1"/>
        <v>0</v>
      </c>
      <c r="AM54" s="3">
        <f t="shared" si="1"/>
        <v>0</v>
      </c>
      <c r="AN54" s="3">
        <f t="shared" si="1"/>
        <v>0</v>
      </c>
      <c r="AO54" s="3">
        <f t="shared" si="1"/>
        <v>0</v>
      </c>
      <c r="AP54" s="3">
        <f t="shared" si="1"/>
        <v>0</v>
      </c>
    </row>
    <row r="55" spans="37:42" ht="46.5" customHeight="1">
      <c r="AK55" s="3">
        <f t="shared" si="1"/>
        <v>0</v>
      </c>
      <c r="AL55" s="3">
        <f t="shared" si="1"/>
        <v>0</v>
      </c>
      <c r="AM55" s="3">
        <f t="shared" si="1"/>
        <v>0</v>
      </c>
      <c r="AN55" s="3">
        <f t="shared" si="1"/>
        <v>0</v>
      </c>
      <c r="AO55" s="3">
        <f t="shared" si="1"/>
        <v>0</v>
      </c>
      <c r="AP55" s="3">
        <f t="shared" si="1"/>
        <v>0</v>
      </c>
    </row>
    <row r="56" spans="37:42" ht="46.5" customHeight="1">
      <c r="AK56" s="3">
        <f t="shared" si="1"/>
        <v>0</v>
      </c>
      <c r="AL56" s="3">
        <f t="shared" si="1"/>
        <v>0</v>
      </c>
      <c r="AM56" s="3">
        <f t="shared" si="1"/>
        <v>0</v>
      </c>
      <c r="AN56" s="3">
        <f t="shared" si="1"/>
        <v>0</v>
      </c>
      <c r="AO56" s="3">
        <f t="shared" si="1"/>
        <v>0</v>
      </c>
      <c r="AP56" s="3">
        <f t="shared" si="1"/>
        <v>0</v>
      </c>
    </row>
    <row r="57" spans="37:42" ht="46.5" customHeight="1">
      <c r="AK57" s="3">
        <f t="shared" si="1"/>
        <v>0</v>
      </c>
      <c r="AL57" s="3">
        <f t="shared" si="1"/>
        <v>0</v>
      </c>
      <c r="AM57" s="3">
        <f t="shared" si="1"/>
        <v>0</v>
      </c>
      <c r="AN57" s="3">
        <f t="shared" si="1"/>
        <v>0</v>
      </c>
      <c r="AO57" s="3">
        <f t="shared" si="1"/>
        <v>0</v>
      </c>
      <c r="AP57" s="3">
        <f t="shared" si="1"/>
        <v>0</v>
      </c>
    </row>
    <row r="58" spans="37:42" ht="46.5" customHeight="1">
      <c r="AK58" s="3">
        <f t="shared" si="1"/>
        <v>0</v>
      </c>
      <c r="AL58" s="3">
        <f t="shared" si="1"/>
        <v>0</v>
      </c>
      <c r="AM58" s="3">
        <f t="shared" si="1"/>
        <v>0</v>
      </c>
      <c r="AN58" s="3">
        <f t="shared" si="1"/>
        <v>0</v>
      </c>
      <c r="AO58" s="3">
        <f t="shared" si="1"/>
        <v>0</v>
      </c>
      <c r="AP58" s="3">
        <f t="shared" si="1"/>
        <v>0</v>
      </c>
    </row>
    <row r="59" spans="37:42" ht="46.5" customHeight="1">
      <c r="AK59" s="3">
        <f t="shared" si="1"/>
        <v>0</v>
      </c>
      <c r="AL59" s="3">
        <f t="shared" si="1"/>
        <v>0</v>
      </c>
      <c r="AM59" s="3">
        <f t="shared" si="1"/>
        <v>0</v>
      </c>
      <c r="AN59" s="3">
        <f t="shared" si="1"/>
        <v>0</v>
      </c>
      <c r="AO59" s="3">
        <f t="shared" si="1"/>
        <v>0</v>
      </c>
      <c r="AP59" s="3">
        <f t="shared" si="1"/>
        <v>0</v>
      </c>
    </row>
    <row r="60" spans="37:42" ht="46.5" customHeight="1">
      <c r="AK60" s="3">
        <f t="shared" si="1"/>
        <v>0</v>
      </c>
      <c r="AL60" s="3">
        <f t="shared" ref="AL60:AP110" si="2">+V60-AF60</f>
        <v>0</v>
      </c>
      <c r="AM60" s="3">
        <f t="shared" si="2"/>
        <v>0</v>
      </c>
      <c r="AN60" s="3">
        <f t="shared" si="2"/>
        <v>0</v>
      </c>
      <c r="AO60" s="3">
        <f t="shared" si="2"/>
        <v>0</v>
      </c>
      <c r="AP60" s="3">
        <f t="shared" si="2"/>
        <v>0</v>
      </c>
    </row>
    <row r="61" spans="37:42" ht="46.5" customHeight="1">
      <c r="AK61" s="3">
        <f t="shared" ref="AK61:AP124" si="3">+U61-AE61</f>
        <v>0</v>
      </c>
      <c r="AL61" s="3">
        <f t="shared" si="2"/>
        <v>0</v>
      </c>
      <c r="AM61" s="3">
        <f t="shared" si="2"/>
        <v>0</v>
      </c>
      <c r="AN61" s="3">
        <f t="shared" si="2"/>
        <v>0</v>
      </c>
      <c r="AO61" s="3">
        <f t="shared" si="2"/>
        <v>0</v>
      </c>
      <c r="AP61" s="3">
        <f t="shared" si="2"/>
        <v>0</v>
      </c>
    </row>
    <row r="62" spans="37:42" ht="46.5" customHeight="1">
      <c r="AK62" s="3">
        <f t="shared" si="3"/>
        <v>0</v>
      </c>
      <c r="AL62" s="3">
        <f t="shared" si="2"/>
        <v>0</v>
      </c>
      <c r="AM62" s="3">
        <f t="shared" si="2"/>
        <v>0</v>
      </c>
      <c r="AN62" s="3">
        <f t="shared" si="2"/>
        <v>0</v>
      </c>
      <c r="AO62" s="3">
        <f t="shared" si="2"/>
        <v>0</v>
      </c>
      <c r="AP62" s="3">
        <f t="shared" si="2"/>
        <v>0</v>
      </c>
    </row>
    <row r="63" spans="37:42" ht="46.5" customHeight="1">
      <c r="AK63" s="3">
        <f t="shared" si="3"/>
        <v>0</v>
      </c>
      <c r="AL63" s="3">
        <f t="shared" si="2"/>
        <v>0</v>
      </c>
      <c r="AM63" s="3">
        <f t="shared" si="2"/>
        <v>0</v>
      </c>
      <c r="AN63" s="3">
        <f t="shared" si="2"/>
        <v>0</v>
      </c>
      <c r="AO63" s="3">
        <f t="shared" si="2"/>
        <v>0</v>
      </c>
      <c r="AP63" s="3">
        <f t="shared" si="2"/>
        <v>0</v>
      </c>
    </row>
    <row r="64" spans="37:42" ht="46.5" customHeight="1">
      <c r="AK64" s="3">
        <f t="shared" si="3"/>
        <v>0</v>
      </c>
      <c r="AL64" s="3">
        <f t="shared" si="2"/>
        <v>0</v>
      </c>
      <c r="AM64" s="3">
        <f t="shared" si="2"/>
        <v>0</v>
      </c>
      <c r="AN64" s="3">
        <f t="shared" si="2"/>
        <v>0</v>
      </c>
      <c r="AO64" s="3">
        <f t="shared" si="2"/>
        <v>0</v>
      </c>
      <c r="AP64" s="3">
        <f t="shared" si="2"/>
        <v>0</v>
      </c>
    </row>
    <row r="65" spans="37:42" ht="46.5" customHeight="1">
      <c r="AK65" s="3">
        <f t="shared" si="3"/>
        <v>0</v>
      </c>
      <c r="AL65" s="3">
        <f t="shared" si="2"/>
        <v>0</v>
      </c>
      <c r="AM65" s="3">
        <f t="shared" si="2"/>
        <v>0</v>
      </c>
      <c r="AN65" s="3">
        <f t="shared" si="2"/>
        <v>0</v>
      </c>
      <c r="AO65" s="3">
        <f t="shared" si="2"/>
        <v>0</v>
      </c>
      <c r="AP65" s="3">
        <f t="shared" si="2"/>
        <v>0</v>
      </c>
    </row>
    <row r="66" spans="37:42" ht="46.5" customHeight="1">
      <c r="AK66" s="3">
        <f t="shared" si="3"/>
        <v>0</v>
      </c>
      <c r="AL66" s="3">
        <f t="shared" si="2"/>
        <v>0</v>
      </c>
      <c r="AM66" s="3">
        <f t="shared" si="2"/>
        <v>0</v>
      </c>
      <c r="AN66" s="3">
        <f t="shared" si="2"/>
        <v>0</v>
      </c>
      <c r="AO66" s="3">
        <f t="shared" si="2"/>
        <v>0</v>
      </c>
      <c r="AP66" s="3">
        <f t="shared" si="2"/>
        <v>0</v>
      </c>
    </row>
    <row r="67" spans="37:42" ht="46.5" customHeight="1">
      <c r="AK67" s="3">
        <f t="shared" si="3"/>
        <v>0</v>
      </c>
      <c r="AL67" s="3">
        <f t="shared" si="2"/>
        <v>0</v>
      </c>
      <c r="AM67" s="3">
        <f t="shared" si="2"/>
        <v>0</v>
      </c>
      <c r="AN67" s="3">
        <f t="shared" si="2"/>
        <v>0</v>
      </c>
      <c r="AO67" s="3">
        <f t="shared" si="2"/>
        <v>0</v>
      </c>
      <c r="AP67" s="3">
        <f t="shared" si="2"/>
        <v>0</v>
      </c>
    </row>
    <row r="68" spans="37:42" ht="46.5" customHeight="1">
      <c r="AK68" s="3">
        <f t="shared" si="3"/>
        <v>0</v>
      </c>
      <c r="AL68" s="3">
        <f t="shared" si="2"/>
        <v>0</v>
      </c>
      <c r="AM68" s="3">
        <f t="shared" si="2"/>
        <v>0</v>
      </c>
      <c r="AN68" s="3">
        <f t="shared" si="2"/>
        <v>0</v>
      </c>
      <c r="AO68" s="3">
        <f t="shared" si="2"/>
        <v>0</v>
      </c>
      <c r="AP68" s="3">
        <f t="shared" si="2"/>
        <v>0</v>
      </c>
    </row>
    <row r="69" spans="37:42" ht="46.5" customHeight="1">
      <c r="AK69" s="3">
        <f t="shared" si="3"/>
        <v>0</v>
      </c>
      <c r="AL69" s="3">
        <f t="shared" si="2"/>
        <v>0</v>
      </c>
      <c r="AM69" s="3">
        <f t="shared" si="2"/>
        <v>0</v>
      </c>
      <c r="AN69" s="3">
        <f t="shared" si="2"/>
        <v>0</v>
      </c>
      <c r="AO69" s="3">
        <f t="shared" si="2"/>
        <v>0</v>
      </c>
      <c r="AP69" s="3">
        <f t="shared" si="2"/>
        <v>0</v>
      </c>
    </row>
    <row r="70" spans="37:42" ht="46.5" customHeight="1">
      <c r="AK70" s="3">
        <f t="shared" si="3"/>
        <v>0</v>
      </c>
      <c r="AL70" s="3">
        <f t="shared" si="2"/>
        <v>0</v>
      </c>
      <c r="AM70" s="3">
        <f t="shared" si="2"/>
        <v>0</v>
      </c>
      <c r="AN70" s="3">
        <f t="shared" si="2"/>
        <v>0</v>
      </c>
      <c r="AO70" s="3">
        <f t="shared" si="2"/>
        <v>0</v>
      </c>
      <c r="AP70" s="3">
        <f t="shared" si="2"/>
        <v>0</v>
      </c>
    </row>
    <row r="71" spans="37:42" ht="46.5" customHeight="1">
      <c r="AK71" s="3">
        <f t="shared" si="3"/>
        <v>0</v>
      </c>
      <c r="AL71" s="3">
        <f t="shared" si="2"/>
        <v>0</v>
      </c>
      <c r="AM71" s="3">
        <f t="shared" si="2"/>
        <v>0</v>
      </c>
      <c r="AN71" s="3">
        <f t="shared" si="2"/>
        <v>0</v>
      </c>
      <c r="AO71" s="3">
        <f t="shared" si="2"/>
        <v>0</v>
      </c>
      <c r="AP71" s="3">
        <f t="shared" si="2"/>
        <v>0</v>
      </c>
    </row>
    <row r="72" spans="37:42" ht="46.5" customHeight="1">
      <c r="AK72" s="3">
        <f t="shared" si="3"/>
        <v>0</v>
      </c>
      <c r="AL72" s="3">
        <f t="shared" si="2"/>
        <v>0</v>
      </c>
      <c r="AM72" s="3">
        <f t="shared" si="2"/>
        <v>0</v>
      </c>
      <c r="AN72" s="3">
        <f t="shared" si="2"/>
        <v>0</v>
      </c>
      <c r="AO72" s="3">
        <f t="shared" si="2"/>
        <v>0</v>
      </c>
      <c r="AP72" s="3">
        <f t="shared" si="2"/>
        <v>0</v>
      </c>
    </row>
    <row r="73" spans="37:42" ht="46.5" customHeight="1">
      <c r="AK73" s="3">
        <f t="shared" si="3"/>
        <v>0</v>
      </c>
      <c r="AL73" s="3">
        <f t="shared" si="2"/>
        <v>0</v>
      </c>
      <c r="AM73" s="3">
        <f t="shared" si="2"/>
        <v>0</v>
      </c>
      <c r="AN73" s="3">
        <f t="shared" si="2"/>
        <v>0</v>
      </c>
      <c r="AO73" s="3">
        <f t="shared" si="2"/>
        <v>0</v>
      </c>
      <c r="AP73" s="3">
        <f t="shared" si="2"/>
        <v>0</v>
      </c>
    </row>
    <row r="74" spans="37:42" ht="46.5" customHeight="1">
      <c r="AK74" s="3">
        <f t="shared" si="3"/>
        <v>0</v>
      </c>
      <c r="AL74" s="3">
        <f t="shared" si="2"/>
        <v>0</v>
      </c>
      <c r="AM74" s="3">
        <f t="shared" si="2"/>
        <v>0</v>
      </c>
      <c r="AN74" s="3">
        <f t="shared" si="2"/>
        <v>0</v>
      </c>
      <c r="AO74" s="3">
        <f t="shared" si="2"/>
        <v>0</v>
      </c>
      <c r="AP74" s="3">
        <f t="shared" si="2"/>
        <v>0</v>
      </c>
    </row>
    <row r="75" spans="37:42" ht="46.5" customHeight="1">
      <c r="AK75" s="3">
        <f t="shared" si="3"/>
        <v>0</v>
      </c>
      <c r="AL75" s="3">
        <f t="shared" si="2"/>
        <v>0</v>
      </c>
      <c r="AM75" s="3">
        <f t="shared" si="2"/>
        <v>0</v>
      </c>
      <c r="AN75" s="3">
        <f t="shared" si="2"/>
        <v>0</v>
      </c>
      <c r="AO75" s="3">
        <f t="shared" si="2"/>
        <v>0</v>
      </c>
      <c r="AP75" s="3">
        <f t="shared" si="2"/>
        <v>0</v>
      </c>
    </row>
    <row r="76" spans="37:42" ht="46.5" customHeight="1">
      <c r="AK76" s="3">
        <f t="shared" si="3"/>
        <v>0</v>
      </c>
      <c r="AL76" s="3">
        <f t="shared" si="2"/>
        <v>0</v>
      </c>
      <c r="AM76" s="3">
        <f t="shared" si="2"/>
        <v>0</v>
      </c>
      <c r="AN76" s="3">
        <f t="shared" si="2"/>
        <v>0</v>
      </c>
      <c r="AO76" s="3">
        <f t="shared" si="2"/>
        <v>0</v>
      </c>
      <c r="AP76" s="3">
        <f t="shared" si="2"/>
        <v>0</v>
      </c>
    </row>
    <row r="77" spans="37:42" ht="46.5" customHeight="1">
      <c r="AK77" s="3">
        <f t="shared" si="3"/>
        <v>0</v>
      </c>
      <c r="AL77" s="3">
        <f t="shared" si="2"/>
        <v>0</v>
      </c>
      <c r="AM77" s="3">
        <f t="shared" si="2"/>
        <v>0</v>
      </c>
      <c r="AN77" s="3">
        <f t="shared" si="2"/>
        <v>0</v>
      </c>
      <c r="AO77" s="3">
        <f t="shared" si="2"/>
        <v>0</v>
      </c>
      <c r="AP77" s="3">
        <f t="shared" si="2"/>
        <v>0</v>
      </c>
    </row>
    <row r="78" spans="37:42" ht="46.5" customHeight="1">
      <c r="AK78" s="3">
        <f t="shared" si="3"/>
        <v>0</v>
      </c>
      <c r="AL78" s="3">
        <f t="shared" si="2"/>
        <v>0</v>
      </c>
      <c r="AM78" s="3">
        <f t="shared" si="2"/>
        <v>0</v>
      </c>
      <c r="AN78" s="3">
        <f t="shared" si="2"/>
        <v>0</v>
      </c>
      <c r="AO78" s="3">
        <f t="shared" si="2"/>
        <v>0</v>
      </c>
      <c r="AP78" s="3">
        <f t="shared" si="2"/>
        <v>0</v>
      </c>
    </row>
    <row r="79" spans="37:42" ht="46.5" customHeight="1">
      <c r="AK79" s="3">
        <f t="shared" si="3"/>
        <v>0</v>
      </c>
      <c r="AL79" s="3">
        <f t="shared" si="2"/>
        <v>0</v>
      </c>
      <c r="AM79" s="3">
        <f t="shared" si="2"/>
        <v>0</v>
      </c>
      <c r="AN79" s="3">
        <f t="shared" si="2"/>
        <v>0</v>
      </c>
      <c r="AO79" s="3">
        <f t="shared" si="2"/>
        <v>0</v>
      </c>
      <c r="AP79" s="3">
        <f t="shared" si="2"/>
        <v>0</v>
      </c>
    </row>
    <row r="80" spans="37:42" ht="46.5" customHeight="1">
      <c r="AK80" s="3">
        <f t="shared" si="3"/>
        <v>0</v>
      </c>
      <c r="AL80" s="3">
        <f t="shared" si="2"/>
        <v>0</v>
      </c>
      <c r="AM80" s="3">
        <f t="shared" si="2"/>
        <v>0</v>
      </c>
      <c r="AN80" s="3">
        <f t="shared" si="2"/>
        <v>0</v>
      </c>
      <c r="AO80" s="3">
        <f t="shared" si="2"/>
        <v>0</v>
      </c>
      <c r="AP80" s="3">
        <f t="shared" si="2"/>
        <v>0</v>
      </c>
    </row>
    <row r="81" spans="37:42" ht="46.5" customHeight="1">
      <c r="AK81" s="3">
        <f t="shared" si="3"/>
        <v>0</v>
      </c>
      <c r="AL81" s="3">
        <f t="shared" si="2"/>
        <v>0</v>
      </c>
      <c r="AM81" s="3">
        <f t="shared" si="2"/>
        <v>0</v>
      </c>
      <c r="AN81" s="3">
        <f t="shared" si="2"/>
        <v>0</v>
      </c>
      <c r="AO81" s="3">
        <f t="shared" si="2"/>
        <v>0</v>
      </c>
      <c r="AP81" s="3">
        <f t="shared" si="2"/>
        <v>0</v>
      </c>
    </row>
    <row r="82" spans="37:42" ht="46.5" customHeight="1">
      <c r="AK82" s="3">
        <f t="shared" si="3"/>
        <v>0</v>
      </c>
      <c r="AL82" s="3">
        <f t="shared" si="2"/>
        <v>0</v>
      </c>
      <c r="AM82" s="3">
        <f t="shared" si="2"/>
        <v>0</v>
      </c>
      <c r="AN82" s="3">
        <f t="shared" si="2"/>
        <v>0</v>
      </c>
      <c r="AO82" s="3">
        <f t="shared" si="2"/>
        <v>0</v>
      </c>
      <c r="AP82" s="3">
        <f t="shared" si="2"/>
        <v>0</v>
      </c>
    </row>
    <row r="83" spans="37:42" ht="46.5" customHeight="1">
      <c r="AK83" s="3">
        <f t="shared" si="3"/>
        <v>0</v>
      </c>
      <c r="AL83" s="3">
        <f t="shared" si="2"/>
        <v>0</v>
      </c>
      <c r="AM83" s="3">
        <f t="shared" si="2"/>
        <v>0</v>
      </c>
      <c r="AN83" s="3">
        <f t="shared" si="2"/>
        <v>0</v>
      </c>
      <c r="AO83" s="3">
        <f t="shared" si="2"/>
        <v>0</v>
      </c>
      <c r="AP83" s="3">
        <f t="shared" si="2"/>
        <v>0</v>
      </c>
    </row>
    <row r="84" spans="37:42" ht="46.5" customHeight="1">
      <c r="AK84" s="3">
        <f t="shared" si="3"/>
        <v>0</v>
      </c>
      <c r="AL84" s="3">
        <f t="shared" si="2"/>
        <v>0</v>
      </c>
      <c r="AM84" s="3">
        <f t="shared" si="2"/>
        <v>0</v>
      </c>
      <c r="AN84" s="3">
        <f t="shared" si="2"/>
        <v>0</v>
      </c>
      <c r="AO84" s="3">
        <f t="shared" si="2"/>
        <v>0</v>
      </c>
      <c r="AP84" s="3">
        <f t="shared" si="2"/>
        <v>0</v>
      </c>
    </row>
    <row r="85" spans="37:42" ht="46.5" customHeight="1">
      <c r="AK85" s="3">
        <f t="shared" si="3"/>
        <v>0</v>
      </c>
      <c r="AL85" s="3">
        <f t="shared" si="2"/>
        <v>0</v>
      </c>
      <c r="AM85" s="3">
        <f t="shared" si="2"/>
        <v>0</v>
      </c>
      <c r="AN85" s="3">
        <f t="shared" si="2"/>
        <v>0</v>
      </c>
      <c r="AO85" s="3">
        <f t="shared" si="2"/>
        <v>0</v>
      </c>
      <c r="AP85" s="3">
        <f t="shared" si="2"/>
        <v>0</v>
      </c>
    </row>
    <row r="86" spans="37:42" ht="46.5" customHeight="1">
      <c r="AK86" s="3">
        <f t="shared" si="3"/>
        <v>0</v>
      </c>
      <c r="AL86" s="3">
        <f t="shared" si="2"/>
        <v>0</v>
      </c>
      <c r="AM86" s="3">
        <f t="shared" si="2"/>
        <v>0</v>
      </c>
      <c r="AN86" s="3">
        <f t="shared" si="2"/>
        <v>0</v>
      </c>
      <c r="AO86" s="3">
        <f t="shared" si="2"/>
        <v>0</v>
      </c>
      <c r="AP86" s="3">
        <f t="shared" si="2"/>
        <v>0</v>
      </c>
    </row>
    <row r="87" spans="37:42" ht="46.5" customHeight="1">
      <c r="AK87" s="3">
        <f t="shared" si="3"/>
        <v>0</v>
      </c>
      <c r="AL87" s="3">
        <f t="shared" si="2"/>
        <v>0</v>
      </c>
      <c r="AM87" s="3">
        <f t="shared" si="2"/>
        <v>0</v>
      </c>
      <c r="AN87" s="3">
        <f t="shared" si="2"/>
        <v>0</v>
      </c>
      <c r="AO87" s="3">
        <f t="shared" si="2"/>
        <v>0</v>
      </c>
      <c r="AP87" s="3">
        <f t="shared" si="2"/>
        <v>0</v>
      </c>
    </row>
    <row r="88" spans="37:42" ht="46.5" customHeight="1">
      <c r="AK88" s="3">
        <f t="shared" si="3"/>
        <v>0</v>
      </c>
      <c r="AL88" s="3">
        <f t="shared" si="2"/>
        <v>0</v>
      </c>
      <c r="AM88" s="3">
        <f t="shared" si="2"/>
        <v>0</v>
      </c>
      <c r="AN88" s="3">
        <f t="shared" si="2"/>
        <v>0</v>
      </c>
      <c r="AO88" s="3">
        <f t="shared" si="2"/>
        <v>0</v>
      </c>
      <c r="AP88" s="3">
        <f t="shared" si="2"/>
        <v>0</v>
      </c>
    </row>
    <row r="89" spans="37:42" ht="46.5" customHeight="1">
      <c r="AK89" s="3">
        <f t="shared" si="3"/>
        <v>0</v>
      </c>
      <c r="AL89" s="3">
        <f t="shared" si="2"/>
        <v>0</v>
      </c>
      <c r="AM89" s="3">
        <f t="shared" si="2"/>
        <v>0</v>
      </c>
      <c r="AN89" s="3">
        <f t="shared" si="2"/>
        <v>0</v>
      </c>
      <c r="AO89" s="3">
        <f t="shared" si="2"/>
        <v>0</v>
      </c>
      <c r="AP89" s="3">
        <f t="shared" si="2"/>
        <v>0</v>
      </c>
    </row>
    <row r="90" spans="37:42" ht="46.5" customHeight="1">
      <c r="AK90" s="3">
        <f t="shared" si="3"/>
        <v>0</v>
      </c>
      <c r="AL90" s="3">
        <f t="shared" si="2"/>
        <v>0</v>
      </c>
      <c r="AM90" s="3">
        <f t="shared" si="2"/>
        <v>0</v>
      </c>
      <c r="AN90" s="3">
        <f t="shared" si="2"/>
        <v>0</v>
      </c>
      <c r="AO90" s="3">
        <f t="shared" si="2"/>
        <v>0</v>
      </c>
      <c r="AP90" s="3">
        <f t="shared" si="2"/>
        <v>0</v>
      </c>
    </row>
    <row r="91" spans="37:42" ht="46.5" customHeight="1">
      <c r="AK91" s="3">
        <f t="shared" si="3"/>
        <v>0</v>
      </c>
      <c r="AL91" s="3">
        <f t="shared" si="2"/>
        <v>0</v>
      </c>
      <c r="AM91" s="3">
        <f t="shared" si="2"/>
        <v>0</v>
      </c>
      <c r="AN91" s="3">
        <f t="shared" si="2"/>
        <v>0</v>
      </c>
      <c r="AO91" s="3">
        <f t="shared" si="2"/>
        <v>0</v>
      </c>
      <c r="AP91" s="3">
        <f t="shared" si="2"/>
        <v>0</v>
      </c>
    </row>
    <row r="92" spans="37:42" ht="46.5" customHeight="1">
      <c r="AK92" s="3">
        <f t="shared" si="3"/>
        <v>0</v>
      </c>
      <c r="AL92" s="3">
        <f t="shared" si="2"/>
        <v>0</v>
      </c>
      <c r="AM92" s="3">
        <f t="shared" si="2"/>
        <v>0</v>
      </c>
      <c r="AN92" s="3">
        <f t="shared" si="2"/>
        <v>0</v>
      </c>
      <c r="AO92" s="3">
        <f t="shared" si="2"/>
        <v>0</v>
      </c>
      <c r="AP92" s="3">
        <f t="shared" si="2"/>
        <v>0</v>
      </c>
    </row>
    <row r="93" spans="37:42" ht="46.5" customHeight="1">
      <c r="AK93" s="3">
        <f t="shared" si="3"/>
        <v>0</v>
      </c>
      <c r="AL93" s="3">
        <f t="shared" si="2"/>
        <v>0</v>
      </c>
      <c r="AM93" s="3">
        <f t="shared" si="2"/>
        <v>0</v>
      </c>
      <c r="AN93" s="3">
        <f t="shared" si="2"/>
        <v>0</v>
      </c>
      <c r="AO93" s="3">
        <f t="shared" si="2"/>
        <v>0</v>
      </c>
      <c r="AP93" s="3">
        <f t="shared" si="2"/>
        <v>0</v>
      </c>
    </row>
    <row r="94" spans="37:42" ht="46.5" customHeight="1">
      <c r="AK94" s="3">
        <f t="shared" si="3"/>
        <v>0</v>
      </c>
      <c r="AL94" s="3">
        <f t="shared" si="2"/>
        <v>0</v>
      </c>
      <c r="AM94" s="3">
        <f t="shared" si="2"/>
        <v>0</v>
      </c>
      <c r="AN94" s="3">
        <f t="shared" si="2"/>
        <v>0</v>
      </c>
      <c r="AO94" s="3">
        <f t="shared" si="2"/>
        <v>0</v>
      </c>
      <c r="AP94" s="3">
        <f t="shared" si="2"/>
        <v>0</v>
      </c>
    </row>
    <row r="95" spans="37:42" ht="46.5" customHeight="1">
      <c r="AK95" s="3">
        <f t="shared" si="3"/>
        <v>0</v>
      </c>
      <c r="AL95" s="3">
        <f t="shared" si="2"/>
        <v>0</v>
      </c>
      <c r="AM95" s="3">
        <f t="shared" si="2"/>
        <v>0</v>
      </c>
      <c r="AN95" s="3">
        <f t="shared" si="2"/>
        <v>0</v>
      </c>
      <c r="AO95" s="3">
        <f t="shared" si="2"/>
        <v>0</v>
      </c>
      <c r="AP95" s="3">
        <f t="shared" si="2"/>
        <v>0</v>
      </c>
    </row>
    <row r="96" spans="37:42" ht="46.5" customHeight="1">
      <c r="AK96" s="3">
        <f t="shared" si="3"/>
        <v>0</v>
      </c>
      <c r="AL96" s="3">
        <f t="shared" si="2"/>
        <v>0</v>
      </c>
      <c r="AM96" s="3">
        <f t="shared" si="2"/>
        <v>0</v>
      </c>
      <c r="AN96" s="3">
        <f t="shared" si="2"/>
        <v>0</v>
      </c>
      <c r="AO96" s="3">
        <f t="shared" si="2"/>
        <v>0</v>
      </c>
      <c r="AP96" s="3">
        <f t="shared" si="2"/>
        <v>0</v>
      </c>
    </row>
    <row r="97" spans="37:42" ht="46.5" customHeight="1">
      <c r="AK97" s="3">
        <f t="shared" si="3"/>
        <v>0</v>
      </c>
      <c r="AL97" s="3">
        <f t="shared" si="2"/>
        <v>0</v>
      </c>
      <c r="AM97" s="3">
        <f t="shared" si="2"/>
        <v>0</v>
      </c>
      <c r="AN97" s="3">
        <f t="shared" si="2"/>
        <v>0</v>
      </c>
      <c r="AO97" s="3">
        <f t="shared" si="2"/>
        <v>0</v>
      </c>
      <c r="AP97" s="3">
        <f t="shared" si="2"/>
        <v>0</v>
      </c>
    </row>
    <row r="98" spans="37:42" ht="46.5" customHeight="1">
      <c r="AK98" s="3">
        <f t="shared" si="3"/>
        <v>0</v>
      </c>
      <c r="AL98" s="3">
        <f t="shared" si="2"/>
        <v>0</v>
      </c>
      <c r="AM98" s="3">
        <f t="shared" si="2"/>
        <v>0</v>
      </c>
      <c r="AN98" s="3">
        <f t="shared" si="2"/>
        <v>0</v>
      </c>
      <c r="AO98" s="3">
        <f t="shared" si="2"/>
        <v>0</v>
      </c>
      <c r="AP98" s="3">
        <f t="shared" si="2"/>
        <v>0</v>
      </c>
    </row>
    <row r="99" spans="37:42" ht="46.5" customHeight="1">
      <c r="AK99" s="3">
        <f t="shared" si="3"/>
        <v>0</v>
      </c>
      <c r="AL99" s="3">
        <f t="shared" si="2"/>
        <v>0</v>
      </c>
      <c r="AM99" s="3">
        <f t="shared" si="2"/>
        <v>0</v>
      </c>
      <c r="AN99" s="3">
        <f t="shared" si="2"/>
        <v>0</v>
      </c>
      <c r="AO99" s="3">
        <f t="shared" si="2"/>
        <v>0</v>
      </c>
      <c r="AP99" s="3">
        <f t="shared" si="2"/>
        <v>0</v>
      </c>
    </row>
    <row r="100" spans="37:42" ht="46.5" customHeight="1">
      <c r="AK100" s="3">
        <f t="shared" si="3"/>
        <v>0</v>
      </c>
      <c r="AL100" s="3">
        <f t="shared" si="2"/>
        <v>0</v>
      </c>
      <c r="AM100" s="3">
        <f t="shared" si="2"/>
        <v>0</v>
      </c>
      <c r="AN100" s="3">
        <f t="shared" si="2"/>
        <v>0</v>
      </c>
      <c r="AO100" s="3">
        <f t="shared" si="2"/>
        <v>0</v>
      </c>
      <c r="AP100" s="3">
        <f t="shared" si="2"/>
        <v>0</v>
      </c>
    </row>
    <row r="101" spans="37:42" ht="46.5" customHeight="1">
      <c r="AK101" s="3">
        <f t="shared" si="3"/>
        <v>0</v>
      </c>
      <c r="AL101" s="3">
        <f t="shared" si="2"/>
        <v>0</v>
      </c>
      <c r="AM101" s="3">
        <f t="shared" si="2"/>
        <v>0</v>
      </c>
      <c r="AN101" s="3">
        <f t="shared" si="2"/>
        <v>0</v>
      </c>
      <c r="AO101" s="3">
        <f t="shared" si="2"/>
        <v>0</v>
      </c>
      <c r="AP101" s="3">
        <f t="shared" si="2"/>
        <v>0</v>
      </c>
    </row>
    <row r="102" spans="37:42" ht="46.5" customHeight="1">
      <c r="AK102" s="3">
        <f t="shared" si="3"/>
        <v>0</v>
      </c>
      <c r="AL102" s="3">
        <f t="shared" si="2"/>
        <v>0</v>
      </c>
      <c r="AM102" s="3">
        <f t="shared" si="2"/>
        <v>0</v>
      </c>
      <c r="AN102" s="3">
        <f t="shared" si="2"/>
        <v>0</v>
      </c>
      <c r="AO102" s="3">
        <f t="shared" si="2"/>
        <v>0</v>
      </c>
      <c r="AP102" s="3">
        <f t="shared" si="2"/>
        <v>0</v>
      </c>
    </row>
    <row r="103" spans="37:42" ht="46.5" customHeight="1">
      <c r="AK103" s="3">
        <f t="shared" si="3"/>
        <v>0</v>
      </c>
      <c r="AL103" s="3">
        <f t="shared" si="2"/>
        <v>0</v>
      </c>
      <c r="AM103" s="3">
        <f t="shared" si="2"/>
        <v>0</v>
      </c>
      <c r="AN103" s="3">
        <f t="shared" si="2"/>
        <v>0</v>
      </c>
      <c r="AO103" s="3">
        <f t="shared" si="2"/>
        <v>0</v>
      </c>
      <c r="AP103" s="3">
        <f t="shared" si="2"/>
        <v>0</v>
      </c>
    </row>
    <row r="104" spans="37:42" ht="46.5" customHeight="1">
      <c r="AK104" s="3">
        <f t="shared" si="3"/>
        <v>0</v>
      </c>
      <c r="AL104" s="3">
        <f t="shared" si="2"/>
        <v>0</v>
      </c>
      <c r="AM104" s="3">
        <f t="shared" si="2"/>
        <v>0</v>
      </c>
      <c r="AN104" s="3">
        <f t="shared" si="2"/>
        <v>0</v>
      </c>
      <c r="AO104" s="3">
        <f t="shared" si="2"/>
        <v>0</v>
      </c>
      <c r="AP104" s="3">
        <f t="shared" si="2"/>
        <v>0</v>
      </c>
    </row>
    <row r="105" spans="37:42" ht="46.5" customHeight="1">
      <c r="AK105" s="3">
        <f t="shared" si="3"/>
        <v>0</v>
      </c>
      <c r="AL105" s="3">
        <f t="shared" si="2"/>
        <v>0</v>
      </c>
      <c r="AM105" s="3">
        <f t="shared" si="2"/>
        <v>0</v>
      </c>
      <c r="AN105" s="3">
        <f t="shared" si="2"/>
        <v>0</v>
      </c>
      <c r="AO105" s="3">
        <f t="shared" si="2"/>
        <v>0</v>
      </c>
      <c r="AP105" s="3">
        <f t="shared" si="2"/>
        <v>0</v>
      </c>
    </row>
    <row r="106" spans="37:42" ht="46.5" customHeight="1">
      <c r="AK106" s="3">
        <f t="shared" si="3"/>
        <v>0</v>
      </c>
      <c r="AL106" s="3">
        <f t="shared" si="2"/>
        <v>0</v>
      </c>
      <c r="AM106" s="3">
        <f t="shared" si="2"/>
        <v>0</v>
      </c>
      <c r="AN106" s="3">
        <f t="shared" si="2"/>
        <v>0</v>
      </c>
      <c r="AO106" s="3">
        <f t="shared" si="2"/>
        <v>0</v>
      </c>
      <c r="AP106" s="3">
        <f t="shared" si="2"/>
        <v>0</v>
      </c>
    </row>
    <row r="107" spans="37:42" ht="46.5" customHeight="1">
      <c r="AK107" s="3">
        <f t="shared" si="3"/>
        <v>0</v>
      </c>
      <c r="AL107" s="3">
        <f t="shared" si="2"/>
        <v>0</v>
      </c>
      <c r="AM107" s="3">
        <f t="shared" si="2"/>
        <v>0</v>
      </c>
      <c r="AN107" s="3">
        <f t="shared" si="2"/>
        <v>0</v>
      </c>
      <c r="AO107" s="3">
        <f t="shared" si="2"/>
        <v>0</v>
      </c>
      <c r="AP107" s="3">
        <f t="shared" si="2"/>
        <v>0</v>
      </c>
    </row>
    <row r="108" spans="37:42" ht="46.5" customHeight="1">
      <c r="AK108" s="3">
        <f t="shared" si="3"/>
        <v>0</v>
      </c>
      <c r="AL108" s="3">
        <f t="shared" si="2"/>
        <v>0</v>
      </c>
      <c r="AM108" s="3">
        <f t="shared" si="2"/>
        <v>0</v>
      </c>
      <c r="AN108" s="3">
        <f t="shared" si="2"/>
        <v>0</v>
      </c>
      <c r="AO108" s="3">
        <f t="shared" si="2"/>
        <v>0</v>
      </c>
      <c r="AP108" s="3">
        <f t="shared" si="2"/>
        <v>0</v>
      </c>
    </row>
    <row r="109" spans="37:42" ht="46.5" customHeight="1">
      <c r="AK109" s="3">
        <f t="shared" si="3"/>
        <v>0</v>
      </c>
      <c r="AL109" s="3">
        <f t="shared" si="2"/>
        <v>0</v>
      </c>
      <c r="AM109" s="3">
        <f t="shared" si="2"/>
        <v>0</v>
      </c>
      <c r="AN109" s="3">
        <f t="shared" si="2"/>
        <v>0</v>
      </c>
      <c r="AO109" s="3">
        <f t="shared" si="2"/>
        <v>0</v>
      </c>
      <c r="AP109" s="3">
        <f t="shared" si="2"/>
        <v>0</v>
      </c>
    </row>
    <row r="110" spans="37:42" ht="46.5" customHeight="1">
      <c r="AK110" s="3">
        <f t="shared" si="3"/>
        <v>0</v>
      </c>
      <c r="AL110" s="3">
        <f t="shared" si="2"/>
        <v>0</v>
      </c>
      <c r="AM110" s="3">
        <f t="shared" si="2"/>
        <v>0</v>
      </c>
      <c r="AN110" s="3">
        <f t="shared" si="2"/>
        <v>0</v>
      </c>
      <c r="AO110" s="3">
        <f t="shared" si="2"/>
        <v>0</v>
      </c>
      <c r="AP110" s="3">
        <f t="shared" si="2"/>
        <v>0</v>
      </c>
    </row>
    <row r="111" spans="37:42" ht="46.5" customHeight="1">
      <c r="AK111" s="3">
        <f t="shared" si="3"/>
        <v>0</v>
      </c>
      <c r="AL111" s="3">
        <f t="shared" si="3"/>
        <v>0</v>
      </c>
      <c r="AM111" s="3">
        <f t="shared" si="3"/>
        <v>0</v>
      </c>
      <c r="AN111" s="3">
        <f t="shared" si="3"/>
        <v>0</v>
      </c>
      <c r="AO111" s="3">
        <f t="shared" si="3"/>
        <v>0</v>
      </c>
      <c r="AP111" s="3">
        <f t="shared" si="3"/>
        <v>0</v>
      </c>
    </row>
    <row r="112" spans="37:42" ht="46.5" customHeight="1">
      <c r="AK112" s="3">
        <f t="shared" si="3"/>
        <v>0</v>
      </c>
      <c r="AL112" s="3">
        <f t="shared" si="3"/>
        <v>0</v>
      </c>
      <c r="AM112" s="3">
        <f t="shared" si="3"/>
        <v>0</v>
      </c>
      <c r="AN112" s="3">
        <f t="shared" si="3"/>
        <v>0</v>
      </c>
      <c r="AO112" s="3">
        <f t="shared" si="3"/>
        <v>0</v>
      </c>
      <c r="AP112" s="3">
        <f t="shared" si="3"/>
        <v>0</v>
      </c>
    </row>
    <row r="113" spans="37:42" ht="46.5" customHeight="1">
      <c r="AK113" s="3">
        <f t="shared" si="3"/>
        <v>0</v>
      </c>
      <c r="AL113" s="3">
        <f t="shared" si="3"/>
        <v>0</v>
      </c>
      <c r="AM113" s="3">
        <f t="shared" si="3"/>
        <v>0</v>
      </c>
      <c r="AN113" s="3">
        <f t="shared" si="3"/>
        <v>0</v>
      </c>
      <c r="AO113" s="3">
        <f t="shared" si="3"/>
        <v>0</v>
      </c>
      <c r="AP113" s="3">
        <f t="shared" si="3"/>
        <v>0</v>
      </c>
    </row>
    <row r="114" spans="37:42" ht="46.5" customHeight="1">
      <c r="AK114" s="3">
        <f t="shared" si="3"/>
        <v>0</v>
      </c>
      <c r="AL114" s="3">
        <f t="shared" si="3"/>
        <v>0</v>
      </c>
      <c r="AM114" s="3">
        <f t="shared" si="3"/>
        <v>0</v>
      </c>
      <c r="AN114" s="3">
        <f t="shared" si="3"/>
        <v>0</v>
      </c>
      <c r="AO114" s="3">
        <f t="shared" si="3"/>
        <v>0</v>
      </c>
      <c r="AP114" s="3">
        <f t="shared" si="3"/>
        <v>0</v>
      </c>
    </row>
    <row r="115" spans="37:42" ht="46.5" customHeight="1">
      <c r="AK115" s="3">
        <f t="shared" si="3"/>
        <v>0</v>
      </c>
      <c r="AL115" s="3">
        <f t="shared" si="3"/>
        <v>0</v>
      </c>
      <c r="AM115" s="3">
        <f t="shared" si="3"/>
        <v>0</v>
      </c>
      <c r="AN115" s="3">
        <f t="shared" si="3"/>
        <v>0</v>
      </c>
      <c r="AO115" s="3">
        <f t="shared" si="3"/>
        <v>0</v>
      </c>
      <c r="AP115" s="3">
        <f t="shared" si="3"/>
        <v>0</v>
      </c>
    </row>
    <row r="116" spans="37:42" ht="46.5" customHeight="1">
      <c r="AK116" s="3">
        <f t="shared" si="3"/>
        <v>0</v>
      </c>
      <c r="AL116" s="3">
        <f t="shared" si="3"/>
        <v>0</v>
      </c>
      <c r="AM116" s="3">
        <f t="shared" si="3"/>
        <v>0</v>
      </c>
      <c r="AN116" s="3">
        <f t="shared" si="3"/>
        <v>0</v>
      </c>
      <c r="AO116" s="3">
        <f t="shared" si="3"/>
        <v>0</v>
      </c>
      <c r="AP116" s="3">
        <f t="shared" si="3"/>
        <v>0</v>
      </c>
    </row>
    <row r="117" spans="37:42" ht="46.5" customHeight="1">
      <c r="AK117" s="3">
        <f t="shared" si="3"/>
        <v>0</v>
      </c>
      <c r="AL117" s="3">
        <f t="shared" si="3"/>
        <v>0</v>
      </c>
      <c r="AM117" s="3">
        <f t="shared" si="3"/>
        <v>0</v>
      </c>
      <c r="AN117" s="3">
        <f t="shared" si="3"/>
        <v>0</v>
      </c>
      <c r="AO117" s="3">
        <f t="shared" si="3"/>
        <v>0</v>
      </c>
      <c r="AP117" s="3">
        <f t="shared" si="3"/>
        <v>0</v>
      </c>
    </row>
    <row r="118" spans="37:42" ht="46.5" customHeight="1">
      <c r="AK118" s="3">
        <f t="shared" si="3"/>
        <v>0</v>
      </c>
      <c r="AL118" s="3">
        <f t="shared" si="3"/>
        <v>0</v>
      </c>
      <c r="AM118" s="3">
        <f t="shared" si="3"/>
        <v>0</v>
      </c>
      <c r="AN118" s="3">
        <f t="shared" si="3"/>
        <v>0</v>
      </c>
      <c r="AO118" s="3">
        <f t="shared" si="3"/>
        <v>0</v>
      </c>
      <c r="AP118" s="3">
        <f t="shared" si="3"/>
        <v>0</v>
      </c>
    </row>
    <row r="119" spans="37:42" ht="46.5" customHeight="1">
      <c r="AK119" s="3">
        <f t="shared" si="3"/>
        <v>0</v>
      </c>
      <c r="AL119" s="3">
        <f t="shared" si="3"/>
        <v>0</v>
      </c>
      <c r="AM119" s="3">
        <f t="shared" si="3"/>
        <v>0</v>
      </c>
      <c r="AN119" s="3">
        <f t="shared" si="3"/>
        <v>0</v>
      </c>
      <c r="AO119" s="3">
        <f t="shared" si="3"/>
        <v>0</v>
      </c>
      <c r="AP119" s="3">
        <f t="shared" si="3"/>
        <v>0</v>
      </c>
    </row>
    <row r="120" spans="37:42" ht="46.5" customHeight="1">
      <c r="AK120" s="3">
        <f t="shared" si="3"/>
        <v>0</v>
      </c>
      <c r="AL120" s="3">
        <f t="shared" si="3"/>
        <v>0</v>
      </c>
      <c r="AM120" s="3">
        <f t="shared" si="3"/>
        <v>0</v>
      </c>
      <c r="AN120" s="3">
        <f t="shared" si="3"/>
        <v>0</v>
      </c>
      <c r="AO120" s="3">
        <f t="shared" si="3"/>
        <v>0</v>
      </c>
      <c r="AP120" s="3">
        <f t="shared" si="3"/>
        <v>0</v>
      </c>
    </row>
    <row r="121" spans="37:42" ht="46.5" customHeight="1">
      <c r="AK121" s="3">
        <f t="shared" si="3"/>
        <v>0</v>
      </c>
      <c r="AL121" s="3">
        <f t="shared" si="3"/>
        <v>0</v>
      </c>
      <c r="AM121" s="3">
        <f t="shared" si="3"/>
        <v>0</v>
      </c>
      <c r="AN121" s="3">
        <f t="shared" si="3"/>
        <v>0</v>
      </c>
      <c r="AO121" s="3">
        <f t="shared" si="3"/>
        <v>0</v>
      </c>
      <c r="AP121" s="3">
        <f t="shared" si="3"/>
        <v>0</v>
      </c>
    </row>
    <row r="122" spans="37:42" ht="46.5" customHeight="1">
      <c r="AK122" s="3">
        <f t="shared" si="3"/>
        <v>0</v>
      </c>
      <c r="AL122" s="3">
        <f t="shared" si="3"/>
        <v>0</v>
      </c>
      <c r="AM122" s="3">
        <f t="shared" si="3"/>
        <v>0</v>
      </c>
      <c r="AN122" s="3">
        <f t="shared" si="3"/>
        <v>0</v>
      </c>
      <c r="AO122" s="3">
        <f t="shared" si="3"/>
        <v>0</v>
      </c>
      <c r="AP122" s="3">
        <f t="shared" si="3"/>
        <v>0</v>
      </c>
    </row>
    <row r="123" spans="37:42" ht="46.5" customHeight="1">
      <c r="AK123" s="3">
        <f t="shared" si="3"/>
        <v>0</v>
      </c>
      <c r="AL123" s="3">
        <f t="shared" si="3"/>
        <v>0</v>
      </c>
      <c r="AM123" s="3">
        <f t="shared" si="3"/>
        <v>0</v>
      </c>
      <c r="AN123" s="3">
        <f t="shared" si="3"/>
        <v>0</v>
      </c>
      <c r="AO123" s="3">
        <f t="shared" si="3"/>
        <v>0</v>
      </c>
      <c r="AP123" s="3">
        <f t="shared" si="3"/>
        <v>0</v>
      </c>
    </row>
    <row r="124" spans="37:42" ht="46.5" customHeight="1">
      <c r="AK124" s="3">
        <f t="shared" si="3"/>
        <v>0</v>
      </c>
      <c r="AL124" s="3">
        <f t="shared" si="3"/>
        <v>0</v>
      </c>
      <c r="AM124" s="3">
        <f t="shared" si="3"/>
        <v>0</v>
      </c>
      <c r="AN124" s="3">
        <f t="shared" si="3"/>
        <v>0</v>
      </c>
      <c r="AO124" s="3">
        <f t="shared" si="3"/>
        <v>0</v>
      </c>
      <c r="AP124" s="3">
        <f t="shared" si="3"/>
        <v>0</v>
      </c>
    </row>
    <row r="125" spans="37:42" ht="46.5" customHeight="1">
      <c r="AK125" s="3">
        <f t="shared" ref="AK125:AP167" si="4">+U125-AE125</f>
        <v>0</v>
      </c>
      <c r="AL125" s="3">
        <f t="shared" si="4"/>
        <v>0</v>
      </c>
      <c r="AM125" s="3">
        <f t="shared" si="4"/>
        <v>0</v>
      </c>
      <c r="AN125" s="3">
        <f t="shared" si="4"/>
        <v>0</v>
      </c>
      <c r="AO125" s="3">
        <f t="shared" si="4"/>
        <v>0</v>
      </c>
      <c r="AP125" s="3">
        <f t="shared" si="4"/>
        <v>0</v>
      </c>
    </row>
    <row r="126" spans="37:42" ht="46.5" customHeight="1">
      <c r="AK126" s="3">
        <f t="shared" si="4"/>
        <v>0</v>
      </c>
      <c r="AL126" s="3">
        <f t="shared" si="4"/>
        <v>0</v>
      </c>
      <c r="AM126" s="3">
        <f t="shared" si="4"/>
        <v>0</v>
      </c>
      <c r="AN126" s="3">
        <f t="shared" si="4"/>
        <v>0</v>
      </c>
      <c r="AO126" s="3">
        <f t="shared" si="4"/>
        <v>0</v>
      </c>
      <c r="AP126" s="3">
        <f t="shared" si="4"/>
        <v>0</v>
      </c>
    </row>
    <row r="127" spans="37:42" ht="46.5" customHeight="1">
      <c r="AK127" s="3">
        <f t="shared" si="4"/>
        <v>0</v>
      </c>
      <c r="AL127" s="3">
        <f t="shared" si="4"/>
        <v>0</v>
      </c>
      <c r="AM127" s="3">
        <f t="shared" si="4"/>
        <v>0</v>
      </c>
      <c r="AN127" s="3">
        <f t="shared" si="4"/>
        <v>0</v>
      </c>
      <c r="AO127" s="3">
        <f t="shared" si="4"/>
        <v>0</v>
      </c>
      <c r="AP127" s="3">
        <f t="shared" si="4"/>
        <v>0</v>
      </c>
    </row>
    <row r="128" spans="37:42" ht="46.5" customHeight="1">
      <c r="AK128" s="3">
        <f t="shared" si="4"/>
        <v>0</v>
      </c>
      <c r="AL128" s="3">
        <f t="shared" si="4"/>
        <v>0</v>
      </c>
      <c r="AM128" s="3">
        <f t="shared" si="4"/>
        <v>0</v>
      </c>
      <c r="AN128" s="3">
        <f t="shared" si="4"/>
        <v>0</v>
      </c>
      <c r="AO128" s="3">
        <f t="shared" si="4"/>
        <v>0</v>
      </c>
      <c r="AP128" s="3">
        <f t="shared" si="4"/>
        <v>0</v>
      </c>
    </row>
    <row r="129" spans="37:42" ht="46.5" customHeight="1">
      <c r="AK129" s="3">
        <f t="shared" si="4"/>
        <v>0</v>
      </c>
      <c r="AL129" s="3">
        <f t="shared" si="4"/>
        <v>0</v>
      </c>
      <c r="AM129" s="3">
        <f t="shared" si="4"/>
        <v>0</v>
      </c>
      <c r="AN129" s="3">
        <f t="shared" si="4"/>
        <v>0</v>
      </c>
      <c r="AO129" s="3">
        <f t="shared" si="4"/>
        <v>0</v>
      </c>
      <c r="AP129" s="3">
        <f t="shared" si="4"/>
        <v>0</v>
      </c>
    </row>
    <row r="130" spans="37:42" ht="46.5" customHeight="1">
      <c r="AK130" s="3">
        <f t="shared" si="4"/>
        <v>0</v>
      </c>
      <c r="AL130" s="3">
        <f t="shared" si="4"/>
        <v>0</v>
      </c>
      <c r="AM130" s="3">
        <f t="shared" si="4"/>
        <v>0</v>
      </c>
      <c r="AN130" s="3">
        <f t="shared" si="4"/>
        <v>0</v>
      </c>
      <c r="AO130" s="3">
        <f t="shared" si="4"/>
        <v>0</v>
      </c>
      <c r="AP130" s="3">
        <f t="shared" si="4"/>
        <v>0</v>
      </c>
    </row>
    <row r="131" spans="37:42" ht="46.5" customHeight="1">
      <c r="AK131" s="3">
        <f t="shared" si="4"/>
        <v>0</v>
      </c>
      <c r="AL131" s="3">
        <f t="shared" si="4"/>
        <v>0</v>
      </c>
      <c r="AM131" s="3">
        <f t="shared" si="4"/>
        <v>0</v>
      </c>
      <c r="AN131" s="3">
        <f t="shared" si="4"/>
        <v>0</v>
      </c>
      <c r="AO131" s="3">
        <f t="shared" si="4"/>
        <v>0</v>
      </c>
      <c r="AP131" s="3">
        <f t="shared" si="4"/>
        <v>0</v>
      </c>
    </row>
    <row r="132" spans="37:42" ht="46.5" customHeight="1">
      <c r="AK132" s="3">
        <f t="shared" si="4"/>
        <v>0</v>
      </c>
      <c r="AL132" s="3">
        <f t="shared" si="4"/>
        <v>0</v>
      </c>
      <c r="AM132" s="3">
        <f t="shared" si="4"/>
        <v>0</v>
      </c>
      <c r="AN132" s="3">
        <f t="shared" si="4"/>
        <v>0</v>
      </c>
      <c r="AO132" s="3">
        <f t="shared" si="4"/>
        <v>0</v>
      </c>
      <c r="AP132" s="3">
        <f t="shared" si="4"/>
        <v>0</v>
      </c>
    </row>
    <row r="133" spans="37:42" ht="46.5" customHeight="1">
      <c r="AK133" s="3">
        <f t="shared" si="4"/>
        <v>0</v>
      </c>
      <c r="AL133" s="3">
        <f t="shared" si="4"/>
        <v>0</v>
      </c>
      <c r="AM133" s="3">
        <f t="shared" si="4"/>
        <v>0</v>
      </c>
      <c r="AN133" s="3">
        <f t="shared" si="4"/>
        <v>0</v>
      </c>
      <c r="AO133" s="3">
        <f t="shared" si="4"/>
        <v>0</v>
      </c>
      <c r="AP133" s="3">
        <f t="shared" si="4"/>
        <v>0</v>
      </c>
    </row>
    <row r="134" spans="37:42" ht="46.5" customHeight="1">
      <c r="AK134" s="3">
        <f t="shared" si="4"/>
        <v>0</v>
      </c>
      <c r="AL134" s="3">
        <f t="shared" si="4"/>
        <v>0</v>
      </c>
      <c r="AM134" s="3">
        <f t="shared" si="4"/>
        <v>0</v>
      </c>
      <c r="AN134" s="3">
        <f t="shared" si="4"/>
        <v>0</v>
      </c>
      <c r="AO134" s="3">
        <f t="shared" si="4"/>
        <v>0</v>
      </c>
      <c r="AP134" s="3">
        <f t="shared" si="4"/>
        <v>0</v>
      </c>
    </row>
    <row r="135" spans="37:42" ht="46.5" customHeight="1">
      <c r="AK135" s="3">
        <f t="shared" si="4"/>
        <v>0</v>
      </c>
      <c r="AL135" s="3">
        <f t="shared" si="4"/>
        <v>0</v>
      </c>
      <c r="AM135" s="3">
        <f t="shared" si="4"/>
        <v>0</v>
      </c>
      <c r="AN135" s="3">
        <f t="shared" si="4"/>
        <v>0</v>
      </c>
      <c r="AO135" s="3">
        <f t="shared" si="4"/>
        <v>0</v>
      </c>
      <c r="AP135" s="3">
        <f t="shared" si="4"/>
        <v>0</v>
      </c>
    </row>
    <row r="136" spans="37:42" ht="46.5" customHeight="1">
      <c r="AK136" s="3">
        <f t="shared" si="4"/>
        <v>0</v>
      </c>
      <c r="AL136" s="3">
        <f t="shared" si="4"/>
        <v>0</v>
      </c>
      <c r="AM136" s="3">
        <f t="shared" si="4"/>
        <v>0</v>
      </c>
      <c r="AN136" s="3">
        <f t="shared" si="4"/>
        <v>0</v>
      </c>
      <c r="AO136" s="3">
        <f t="shared" si="4"/>
        <v>0</v>
      </c>
      <c r="AP136" s="3">
        <f t="shared" si="4"/>
        <v>0</v>
      </c>
    </row>
    <row r="137" spans="37:42" ht="46.5" customHeight="1">
      <c r="AK137" s="3">
        <f t="shared" si="4"/>
        <v>0</v>
      </c>
      <c r="AL137" s="3">
        <f t="shared" si="4"/>
        <v>0</v>
      </c>
      <c r="AM137" s="3">
        <f t="shared" si="4"/>
        <v>0</v>
      </c>
      <c r="AN137" s="3">
        <f t="shared" si="4"/>
        <v>0</v>
      </c>
      <c r="AO137" s="3">
        <f t="shared" si="4"/>
        <v>0</v>
      </c>
      <c r="AP137" s="3">
        <f t="shared" si="4"/>
        <v>0</v>
      </c>
    </row>
    <row r="138" spans="37:42" ht="46.5" customHeight="1">
      <c r="AK138" s="3">
        <f t="shared" si="4"/>
        <v>0</v>
      </c>
      <c r="AL138" s="3">
        <f t="shared" si="4"/>
        <v>0</v>
      </c>
      <c r="AM138" s="3">
        <f t="shared" si="4"/>
        <v>0</v>
      </c>
      <c r="AN138" s="3">
        <f t="shared" si="4"/>
        <v>0</v>
      </c>
      <c r="AO138" s="3">
        <f t="shared" si="4"/>
        <v>0</v>
      </c>
      <c r="AP138" s="3">
        <f t="shared" si="4"/>
        <v>0</v>
      </c>
    </row>
    <row r="139" spans="37:42" ht="46.5" customHeight="1">
      <c r="AK139" s="3">
        <f t="shared" si="4"/>
        <v>0</v>
      </c>
      <c r="AL139" s="3">
        <f t="shared" si="4"/>
        <v>0</v>
      </c>
      <c r="AM139" s="3">
        <f t="shared" si="4"/>
        <v>0</v>
      </c>
      <c r="AN139" s="3">
        <f t="shared" si="4"/>
        <v>0</v>
      </c>
      <c r="AO139" s="3">
        <f t="shared" si="4"/>
        <v>0</v>
      </c>
      <c r="AP139" s="3">
        <f t="shared" si="4"/>
        <v>0</v>
      </c>
    </row>
    <row r="140" spans="37:42" ht="46.5" customHeight="1">
      <c r="AK140" s="3">
        <f t="shared" si="4"/>
        <v>0</v>
      </c>
      <c r="AL140" s="3">
        <f t="shared" si="4"/>
        <v>0</v>
      </c>
      <c r="AM140" s="3">
        <f t="shared" si="4"/>
        <v>0</v>
      </c>
      <c r="AN140" s="3">
        <f t="shared" si="4"/>
        <v>0</v>
      </c>
      <c r="AO140" s="3">
        <f t="shared" si="4"/>
        <v>0</v>
      </c>
      <c r="AP140" s="3">
        <f t="shared" si="4"/>
        <v>0</v>
      </c>
    </row>
    <row r="141" spans="37:42" ht="46.5" customHeight="1">
      <c r="AK141" s="3">
        <f t="shared" si="4"/>
        <v>0</v>
      </c>
      <c r="AL141" s="3">
        <f t="shared" si="4"/>
        <v>0</v>
      </c>
      <c r="AM141" s="3">
        <f t="shared" si="4"/>
        <v>0</v>
      </c>
      <c r="AN141" s="3">
        <f t="shared" si="4"/>
        <v>0</v>
      </c>
      <c r="AO141" s="3">
        <f t="shared" si="4"/>
        <v>0</v>
      </c>
      <c r="AP141" s="3">
        <f t="shared" si="4"/>
        <v>0</v>
      </c>
    </row>
    <row r="142" spans="37:42" ht="46.5" customHeight="1">
      <c r="AK142" s="3">
        <f t="shared" si="4"/>
        <v>0</v>
      </c>
      <c r="AL142" s="3">
        <f t="shared" si="4"/>
        <v>0</v>
      </c>
      <c r="AM142" s="3">
        <f t="shared" si="4"/>
        <v>0</v>
      </c>
      <c r="AN142" s="3">
        <f t="shared" si="4"/>
        <v>0</v>
      </c>
      <c r="AO142" s="3">
        <f t="shared" si="4"/>
        <v>0</v>
      </c>
      <c r="AP142" s="3">
        <f t="shared" si="4"/>
        <v>0</v>
      </c>
    </row>
    <row r="143" spans="37:42" ht="46.5" customHeight="1">
      <c r="AK143" s="3">
        <f t="shared" si="4"/>
        <v>0</v>
      </c>
      <c r="AL143" s="3">
        <f t="shared" si="4"/>
        <v>0</v>
      </c>
      <c r="AM143" s="3">
        <f t="shared" si="4"/>
        <v>0</v>
      </c>
      <c r="AN143" s="3">
        <f t="shared" si="4"/>
        <v>0</v>
      </c>
      <c r="AO143" s="3">
        <f t="shared" si="4"/>
        <v>0</v>
      </c>
      <c r="AP143" s="3">
        <f t="shared" si="4"/>
        <v>0</v>
      </c>
    </row>
    <row r="144" spans="37:42" ht="46.5" customHeight="1">
      <c r="AK144" s="3">
        <f t="shared" si="4"/>
        <v>0</v>
      </c>
      <c r="AL144" s="3">
        <f t="shared" si="4"/>
        <v>0</v>
      </c>
      <c r="AM144" s="3">
        <f t="shared" si="4"/>
        <v>0</v>
      </c>
      <c r="AN144" s="3">
        <f t="shared" si="4"/>
        <v>0</v>
      </c>
      <c r="AO144" s="3">
        <f t="shared" si="4"/>
        <v>0</v>
      </c>
      <c r="AP144" s="3">
        <f t="shared" si="4"/>
        <v>0</v>
      </c>
    </row>
    <row r="145" spans="37:42" ht="46.5" customHeight="1">
      <c r="AK145" s="3">
        <f t="shared" si="4"/>
        <v>0</v>
      </c>
      <c r="AL145" s="3">
        <f t="shared" si="4"/>
        <v>0</v>
      </c>
      <c r="AM145" s="3">
        <f t="shared" si="4"/>
        <v>0</v>
      </c>
      <c r="AN145" s="3">
        <f t="shared" si="4"/>
        <v>0</v>
      </c>
      <c r="AO145" s="3">
        <f t="shared" si="4"/>
        <v>0</v>
      </c>
      <c r="AP145" s="3">
        <f t="shared" si="4"/>
        <v>0</v>
      </c>
    </row>
    <row r="146" spans="37:42" ht="46.5" customHeight="1">
      <c r="AK146" s="3">
        <f t="shared" si="4"/>
        <v>0</v>
      </c>
      <c r="AL146" s="3">
        <f t="shared" si="4"/>
        <v>0</v>
      </c>
      <c r="AM146" s="3">
        <f t="shared" si="4"/>
        <v>0</v>
      </c>
      <c r="AN146" s="3">
        <f t="shared" si="4"/>
        <v>0</v>
      </c>
      <c r="AO146" s="3">
        <f t="shared" si="4"/>
        <v>0</v>
      </c>
      <c r="AP146" s="3">
        <f t="shared" si="4"/>
        <v>0</v>
      </c>
    </row>
    <row r="147" spans="37:42" ht="46.5" customHeight="1">
      <c r="AK147" s="3">
        <f t="shared" si="4"/>
        <v>0</v>
      </c>
      <c r="AL147" s="3">
        <f t="shared" si="4"/>
        <v>0</v>
      </c>
      <c r="AM147" s="3">
        <f t="shared" si="4"/>
        <v>0</v>
      </c>
      <c r="AN147" s="3">
        <f t="shared" si="4"/>
        <v>0</v>
      </c>
      <c r="AO147" s="3">
        <f t="shared" si="4"/>
        <v>0</v>
      </c>
      <c r="AP147" s="3">
        <f t="shared" si="4"/>
        <v>0</v>
      </c>
    </row>
    <row r="148" spans="37:42" ht="46.5" customHeight="1">
      <c r="AK148" s="3">
        <f t="shared" si="4"/>
        <v>0</v>
      </c>
      <c r="AL148" s="3">
        <f t="shared" si="4"/>
        <v>0</v>
      </c>
      <c r="AM148" s="3">
        <f t="shared" si="4"/>
        <v>0</v>
      </c>
      <c r="AN148" s="3">
        <f t="shared" si="4"/>
        <v>0</v>
      </c>
      <c r="AO148" s="3">
        <f t="shared" si="4"/>
        <v>0</v>
      </c>
      <c r="AP148" s="3">
        <f t="shared" si="4"/>
        <v>0</v>
      </c>
    </row>
    <row r="149" spans="37:42" ht="46.5" customHeight="1">
      <c r="AK149" s="3">
        <f t="shared" si="4"/>
        <v>0</v>
      </c>
      <c r="AL149" s="3">
        <f t="shared" si="4"/>
        <v>0</v>
      </c>
      <c r="AM149" s="3">
        <f t="shared" si="4"/>
        <v>0</v>
      </c>
      <c r="AN149" s="3">
        <f t="shared" si="4"/>
        <v>0</v>
      </c>
      <c r="AO149" s="3">
        <f t="shared" si="4"/>
        <v>0</v>
      </c>
      <c r="AP149" s="3">
        <f t="shared" si="4"/>
        <v>0</v>
      </c>
    </row>
    <row r="150" spans="37:42" ht="46.5" customHeight="1">
      <c r="AK150" s="3">
        <f t="shared" si="4"/>
        <v>0</v>
      </c>
      <c r="AL150" s="3">
        <f t="shared" si="4"/>
        <v>0</v>
      </c>
      <c r="AM150" s="3">
        <f t="shared" si="4"/>
        <v>0</v>
      </c>
      <c r="AN150" s="3">
        <f t="shared" si="4"/>
        <v>0</v>
      </c>
      <c r="AO150" s="3">
        <f t="shared" si="4"/>
        <v>0</v>
      </c>
      <c r="AP150" s="3">
        <f t="shared" si="4"/>
        <v>0</v>
      </c>
    </row>
    <row r="151" spans="37:42" ht="46.5" customHeight="1">
      <c r="AK151" s="3">
        <f t="shared" si="4"/>
        <v>0</v>
      </c>
      <c r="AL151" s="3">
        <f t="shared" si="4"/>
        <v>0</v>
      </c>
      <c r="AM151" s="3">
        <f t="shared" si="4"/>
        <v>0</v>
      </c>
      <c r="AN151" s="3">
        <f t="shared" si="4"/>
        <v>0</v>
      </c>
      <c r="AO151" s="3">
        <f t="shared" si="4"/>
        <v>0</v>
      </c>
      <c r="AP151" s="3">
        <f t="shared" si="4"/>
        <v>0</v>
      </c>
    </row>
    <row r="152" spans="37:42" ht="46.5" customHeight="1">
      <c r="AK152" s="3">
        <f t="shared" si="4"/>
        <v>0</v>
      </c>
      <c r="AL152" s="3">
        <f t="shared" si="4"/>
        <v>0</v>
      </c>
      <c r="AM152" s="3">
        <f t="shared" si="4"/>
        <v>0</v>
      </c>
      <c r="AN152" s="3">
        <f t="shared" si="4"/>
        <v>0</v>
      </c>
      <c r="AO152" s="3">
        <f t="shared" si="4"/>
        <v>0</v>
      </c>
      <c r="AP152" s="3">
        <f t="shared" si="4"/>
        <v>0</v>
      </c>
    </row>
    <row r="153" spans="37:42" ht="46.5" customHeight="1">
      <c r="AK153" s="3">
        <f t="shared" si="4"/>
        <v>0</v>
      </c>
      <c r="AL153" s="3">
        <f t="shared" si="4"/>
        <v>0</v>
      </c>
      <c r="AM153" s="3">
        <f t="shared" si="4"/>
        <v>0</v>
      </c>
      <c r="AN153" s="3">
        <f t="shared" si="4"/>
        <v>0</v>
      </c>
      <c r="AO153" s="3">
        <f t="shared" si="4"/>
        <v>0</v>
      </c>
      <c r="AP153" s="3">
        <f t="shared" si="4"/>
        <v>0</v>
      </c>
    </row>
    <row r="154" spans="37:42" ht="46.5" customHeight="1">
      <c r="AK154" s="3">
        <f t="shared" si="4"/>
        <v>0</v>
      </c>
      <c r="AL154" s="3">
        <f t="shared" si="4"/>
        <v>0</v>
      </c>
      <c r="AM154" s="3">
        <f t="shared" si="4"/>
        <v>0</v>
      </c>
      <c r="AN154" s="3">
        <f t="shared" si="4"/>
        <v>0</v>
      </c>
      <c r="AO154" s="3">
        <f t="shared" si="4"/>
        <v>0</v>
      </c>
      <c r="AP154" s="3">
        <f t="shared" si="4"/>
        <v>0</v>
      </c>
    </row>
    <row r="155" spans="37:42" ht="46.5" customHeight="1">
      <c r="AK155" s="3">
        <f t="shared" si="4"/>
        <v>0</v>
      </c>
      <c r="AL155" s="3">
        <f t="shared" si="4"/>
        <v>0</v>
      </c>
      <c r="AM155" s="3">
        <f t="shared" si="4"/>
        <v>0</v>
      </c>
      <c r="AN155" s="3">
        <f t="shared" si="4"/>
        <v>0</v>
      </c>
      <c r="AO155" s="3">
        <f t="shared" si="4"/>
        <v>0</v>
      </c>
      <c r="AP155" s="3">
        <f t="shared" si="4"/>
        <v>0</v>
      </c>
    </row>
    <row r="156" spans="37:42" ht="46.5" customHeight="1">
      <c r="AK156" s="3">
        <f t="shared" si="4"/>
        <v>0</v>
      </c>
      <c r="AL156" s="3">
        <f t="shared" si="4"/>
        <v>0</v>
      </c>
      <c r="AM156" s="3">
        <f t="shared" si="4"/>
        <v>0</v>
      </c>
      <c r="AN156" s="3">
        <f t="shared" si="4"/>
        <v>0</v>
      </c>
      <c r="AO156" s="3">
        <f t="shared" si="4"/>
        <v>0</v>
      </c>
      <c r="AP156" s="3">
        <f t="shared" si="4"/>
        <v>0</v>
      </c>
    </row>
    <row r="157" spans="37:42" ht="46.5" customHeight="1">
      <c r="AK157" s="3">
        <f t="shared" si="4"/>
        <v>0</v>
      </c>
      <c r="AL157" s="3">
        <f t="shared" si="4"/>
        <v>0</v>
      </c>
      <c r="AM157" s="3">
        <f t="shared" si="4"/>
        <v>0</v>
      </c>
      <c r="AN157" s="3">
        <f t="shared" si="4"/>
        <v>0</v>
      </c>
      <c r="AO157" s="3">
        <f t="shared" si="4"/>
        <v>0</v>
      </c>
      <c r="AP157" s="3">
        <f t="shared" si="4"/>
        <v>0</v>
      </c>
    </row>
    <row r="158" spans="37:42" ht="46.5" customHeight="1">
      <c r="AK158" s="3">
        <f t="shared" si="4"/>
        <v>0</v>
      </c>
      <c r="AL158" s="3">
        <f t="shared" si="4"/>
        <v>0</v>
      </c>
      <c r="AM158" s="3">
        <f t="shared" si="4"/>
        <v>0</v>
      </c>
      <c r="AN158" s="3">
        <f t="shared" si="4"/>
        <v>0</v>
      </c>
      <c r="AO158" s="3">
        <f t="shared" si="4"/>
        <v>0</v>
      </c>
      <c r="AP158" s="3">
        <f t="shared" si="4"/>
        <v>0</v>
      </c>
    </row>
    <row r="159" spans="37:42" ht="46.5" customHeight="1">
      <c r="AK159" s="3">
        <f t="shared" si="4"/>
        <v>0</v>
      </c>
      <c r="AL159" s="3">
        <f t="shared" si="4"/>
        <v>0</v>
      </c>
      <c r="AM159" s="3">
        <f t="shared" si="4"/>
        <v>0</v>
      </c>
      <c r="AN159" s="3">
        <f t="shared" si="4"/>
        <v>0</v>
      </c>
      <c r="AO159" s="3">
        <f t="shared" si="4"/>
        <v>0</v>
      </c>
      <c r="AP159" s="3">
        <f t="shared" si="4"/>
        <v>0</v>
      </c>
    </row>
    <row r="160" spans="37:42" ht="46.5" customHeight="1">
      <c r="AK160" s="3">
        <f t="shared" si="4"/>
        <v>0</v>
      </c>
      <c r="AL160" s="3">
        <f t="shared" si="4"/>
        <v>0</v>
      </c>
      <c r="AM160" s="3">
        <f t="shared" si="4"/>
        <v>0</v>
      </c>
      <c r="AN160" s="3">
        <f t="shared" si="4"/>
        <v>0</v>
      </c>
      <c r="AO160" s="3">
        <f t="shared" si="4"/>
        <v>0</v>
      </c>
      <c r="AP160" s="3">
        <f t="shared" si="4"/>
        <v>0</v>
      </c>
    </row>
    <row r="161" spans="37:42" ht="46.5" customHeight="1">
      <c r="AK161" s="3">
        <f t="shared" si="4"/>
        <v>0</v>
      </c>
      <c r="AL161" s="3">
        <f t="shared" si="4"/>
        <v>0</v>
      </c>
      <c r="AM161" s="3">
        <f t="shared" si="4"/>
        <v>0</v>
      </c>
      <c r="AN161" s="3">
        <f t="shared" si="4"/>
        <v>0</v>
      </c>
      <c r="AO161" s="3">
        <f t="shared" si="4"/>
        <v>0</v>
      </c>
      <c r="AP161" s="3">
        <f t="shared" si="4"/>
        <v>0</v>
      </c>
    </row>
    <row r="162" spans="37:42" ht="46.5" customHeight="1">
      <c r="AK162" s="3">
        <f t="shared" si="4"/>
        <v>0</v>
      </c>
      <c r="AL162" s="3">
        <f t="shared" si="4"/>
        <v>0</v>
      </c>
      <c r="AM162" s="3">
        <f t="shared" si="4"/>
        <v>0</v>
      </c>
      <c r="AN162" s="3">
        <f t="shared" si="4"/>
        <v>0</v>
      </c>
      <c r="AO162" s="3">
        <f t="shared" si="4"/>
        <v>0</v>
      </c>
      <c r="AP162" s="3">
        <f t="shared" si="4"/>
        <v>0</v>
      </c>
    </row>
    <row r="163" spans="37:42" ht="46.5" customHeight="1">
      <c r="AK163" s="3">
        <f t="shared" si="4"/>
        <v>0</v>
      </c>
      <c r="AL163" s="3">
        <f t="shared" si="4"/>
        <v>0</v>
      </c>
      <c r="AM163" s="3">
        <f t="shared" si="4"/>
        <v>0</v>
      </c>
      <c r="AN163" s="3">
        <f t="shared" si="4"/>
        <v>0</v>
      </c>
      <c r="AO163" s="3">
        <f t="shared" si="4"/>
        <v>0</v>
      </c>
      <c r="AP163" s="3">
        <f t="shared" si="4"/>
        <v>0</v>
      </c>
    </row>
    <row r="164" spans="37:42" ht="46.5" customHeight="1">
      <c r="AK164" s="3">
        <f t="shared" si="4"/>
        <v>0</v>
      </c>
      <c r="AL164" s="3">
        <f t="shared" si="4"/>
        <v>0</v>
      </c>
      <c r="AM164" s="3">
        <f t="shared" si="4"/>
        <v>0</v>
      </c>
      <c r="AN164" s="3">
        <f t="shared" si="4"/>
        <v>0</v>
      </c>
      <c r="AO164" s="3">
        <f t="shared" si="4"/>
        <v>0</v>
      </c>
      <c r="AP164" s="3">
        <f t="shared" si="4"/>
        <v>0</v>
      </c>
    </row>
    <row r="165" spans="37:42" ht="46.5" customHeight="1">
      <c r="AK165" s="3">
        <f t="shared" si="4"/>
        <v>0</v>
      </c>
      <c r="AL165" s="3">
        <f t="shared" si="4"/>
        <v>0</v>
      </c>
      <c r="AM165" s="3">
        <f t="shared" si="4"/>
        <v>0</v>
      </c>
      <c r="AN165" s="3">
        <f t="shared" si="4"/>
        <v>0</v>
      </c>
      <c r="AO165" s="3">
        <f t="shared" si="4"/>
        <v>0</v>
      </c>
      <c r="AP165" s="3">
        <f t="shared" si="4"/>
        <v>0</v>
      </c>
    </row>
    <row r="166" spans="37:42" ht="46.5" customHeight="1">
      <c r="AK166" s="3">
        <f t="shared" si="4"/>
        <v>0</v>
      </c>
      <c r="AL166" s="3">
        <f t="shared" si="4"/>
        <v>0</v>
      </c>
      <c r="AM166" s="3">
        <f t="shared" si="4"/>
        <v>0</v>
      </c>
      <c r="AN166" s="3">
        <f t="shared" si="4"/>
        <v>0</v>
      </c>
      <c r="AO166" s="3">
        <f t="shared" si="4"/>
        <v>0</v>
      </c>
      <c r="AP166" s="3">
        <f t="shared" si="4"/>
        <v>0</v>
      </c>
    </row>
    <row r="167" spans="37:42" ht="46.5" customHeight="1">
      <c r="AK167" s="3">
        <f t="shared" si="4"/>
        <v>0</v>
      </c>
      <c r="AL167" s="3">
        <f t="shared" si="4"/>
        <v>0</v>
      </c>
      <c r="AM167" s="3">
        <f t="shared" si="4"/>
        <v>0</v>
      </c>
      <c r="AN167" s="3">
        <f t="shared" ref="AN167:AP230" si="5">+X167-AH167</f>
        <v>0</v>
      </c>
      <c r="AO167" s="3">
        <f t="shared" si="5"/>
        <v>0</v>
      </c>
      <c r="AP167" s="3">
        <f t="shared" si="5"/>
        <v>0</v>
      </c>
    </row>
    <row r="168" spans="37:42" ht="46.5" customHeight="1">
      <c r="AK168" s="3">
        <f t="shared" ref="AK168:AP231" si="6">+U168-AE168</f>
        <v>0</v>
      </c>
      <c r="AL168" s="3">
        <f t="shared" si="6"/>
        <v>0</v>
      </c>
      <c r="AM168" s="3">
        <f t="shared" si="6"/>
        <v>0</v>
      </c>
      <c r="AN168" s="3">
        <f t="shared" si="5"/>
        <v>0</v>
      </c>
      <c r="AO168" s="3">
        <f t="shared" si="5"/>
        <v>0</v>
      </c>
      <c r="AP168" s="3">
        <f t="shared" si="5"/>
        <v>0</v>
      </c>
    </row>
    <row r="169" spans="37:42" ht="46.5" customHeight="1">
      <c r="AK169" s="3">
        <f t="shared" si="6"/>
        <v>0</v>
      </c>
      <c r="AL169" s="3">
        <f t="shared" si="6"/>
        <v>0</v>
      </c>
      <c r="AM169" s="3">
        <f t="shared" si="6"/>
        <v>0</v>
      </c>
      <c r="AN169" s="3">
        <f t="shared" si="5"/>
        <v>0</v>
      </c>
      <c r="AO169" s="3">
        <f t="shared" si="5"/>
        <v>0</v>
      </c>
      <c r="AP169" s="3">
        <f t="shared" si="5"/>
        <v>0</v>
      </c>
    </row>
    <row r="170" spans="37:42" ht="46.5" customHeight="1">
      <c r="AK170" s="3">
        <f t="shared" si="6"/>
        <v>0</v>
      </c>
      <c r="AL170" s="3">
        <f t="shared" si="6"/>
        <v>0</v>
      </c>
      <c r="AM170" s="3">
        <f t="shared" si="6"/>
        <v>0</v>
      </c>
      <c r="AN170" s="3">
        <f t="shared" si="5"/>
        <v>0</v>
      </c>
      <c r="AO170" s="3">
        <f t="shared" si="5"/>
        <v>0</v>
      </c>
      <c r="AP170" s="3">
        <f t="shared" si="5"/>
        <v>0</v>
      </c>
    </row>
    <row r="171" spans="37:42" ht="46.5" customHeight="1">
      <c r="AK171" s="3">
        <f t="shared" si="6"/>
        <v>0</v>
      </c>
      <c r="AL171" s="3">
        <f t="shared" si="6"/>
        <v>0</v>
      </c>
      <c r="AM171" s="3">
        <f t="shared" si="6"/>
        <v>0</v>
      </c>
      <c r="AN171" s="3">
        <f t="shared" si="5"/>
        <v>0</v>
      </c>
      <c r="AO171" s="3">
        <f t="shared" si="5"/>
        <v>0</v>
      </c>
      <c r="AP171" s="3">
        <f t="shared" si="5"/>
        <v>0</v>
      </c>
    </row>
    <row r="172" spans="37:42" ht="46.5" customHeight="1">
      <c r="AK172" s="3">
        <f t="shared" si="6"/>
        <v>0</v>
      </c>
      <c r="AL172" s="3">
        <f t="shared" si="6"/>
        <v>0</v>
      </c>
      <c r="AM172" s="3">
        <f t="shared" si="6"/>
        <v>0</v>
      </c>
      <c r="AN172" s="3">
        <f t="shared" si="5"/>
        <v>0</v>
      </c>
      <c r="AO172" s="3">
        <f t="shared" si="5"/>
        <v>0</v>
      </c>
      <c r="AP172" s="3">
        <f t="shared" si="5"/>
        <v>0</v>
      </c>
    </row>
    <row r="173" spans="37:42" ht="46.5" customHeight="1">
      <c r="AK173" s="3">
        <f t="shared" si="6"/>
        <v>0</v>
      </c>
      <c r="AL173" s="3">
        <f t="shared" si="6"/>
        <v>0</v>
      </c>
      <c r="AM173" s="3">
        <f t="shared" si="6"/>
        <v>0</v>
      </c>
      <c r="AN173" s="3">
        <f t="shared" si="5"/>
        <v>0</v>
      </c>
      <c r="AO173" s="3">
        <f t="shared" si="5"/>
        <v>0</v>
      </c>
      <c r="AP173" s="3">
        <f t="shared" si="5"/>
        <v>0</v>
      </c>
    </row>
    <row r="174" spans="37:42" ht="46.5" customHeight="1">
      <c r="AK174" s="3">
        <f t="shared" si="6"/>
        <v>0</v>
      </c>
      <c r="AL174" s="3">
        <f t="shared" si="6"/>
        <v>0</v>
      </c>
      <c r="AM174" s="3">
        <f t="shared" si="6"/>
        <v>0</v>
      </c>
      <c r="AN174" s="3">
        <f t="shared" si="5"/>
        <v>0</v>
      </c>
      <c r="AO174" s="3">
        <f t="shared" si="5"/>
        <v>0</v>
      </c>
      <c r="AP174" s="3">
        <f t="shared" si="5"/>
        <v>0</v>
      </c>
    </row>
    <row r="175" spans="37:42" ht="46.5" customHeight="1">
      <c r="AK175" s="3">
        <f t="shared" si="6"/>
        <v>0</v>
      </c>
      <c r="AL175" s="3">
        <f t="shared" si="6"/>
        <v>0</v>
      </c>
      <c r="AM175" s="3">
        <f t="shared" si="6"/>
        <v>0</v>
      </c>
      <c r="AN175" s="3">
        <f t="shared" si="5"/>
        <v>0</v>
      </c>
      <c r="AO175" s="3">
        <f t="shared" si="5"/>
        <v>0</v>
      </c>
      <c r="AP175" s="3">
        <f t="shared" si="5"/>
        <v>0</v>
      </c>
    </row>
    <row r="176" spans="37:42" ht="46.5" customHeight="1">
      <c r="AK176" s="3">
        <f t="shared" si="6"/>
        <v>0</v>
      </c>
      <c r="AL176" s="3">
        <f t="shared" si="6"/>
        <v>0</v>
      </c>
      <c r="AM176" s="3">
        <f t="shared" si="6"/>
        <v>0</v>
      </c>
      <c r="AN176" s="3">
        <f t="shared" si="5"/>
        <v>0</v>
      </c>
      <c r="AO176" s="3">
        <f t="shared" si="5"/>
        <v>0</v>
      </c>
      <c r="AP176" s="3">
        <f t="shared" si="5"/>
        <v>0</v>
      </c>
    </row>
    <row r="177" spans="37:42" ht="46.5" customHeight="1">
      <c r="AK177" s="3">
        <f t="shared" si="6"/>
        <v>0</v>
      </c>
      <c r="AL177" s="3">
        <f t="shared" si="6"/>
        <v>0</v>
      </c>
      <c r="AM177" s="3">
        <f t="shared" si="6"/>
        <v>0</v>
      </c>
      <c r="AN177" s="3">
        <f t="shared" si="5"/>
        <v>0</v>
      </c>
      <c r="AO177" s="3">
        <f t="shared" si="5"/>
        <v>0</v>
      </c>
      <c r="AP177" s="3">
        <f t="shared" si="5"/>
        <v>0</v>
      </c>
    </row>
    <row r="178" spans="37:42" ht="46.5" customHeight="1">
      <c r="AK178" s="3">
        <f t="shared" si="6"/>
        <v>0</v>
      </c>
      <c r="AL178" s="3">
        <f t="shared" si="6"/>
        <v>0</v>
      </c>
      <c r="AM178" s="3">
        <f t="shared" si="6"/>
        <v>0</v>
      </c>
      <c r="AN178" s="3">
        <f t="shared" si="5"/>
        <v>0</v>
      </c>
      <c r="AO178" s="3">
        <f t="shared" si="5"/>
        <v>0</v>
      </c>
      <c r="AP178" s="3">
        <f t="shared" si="5"/>
        <v>0</v>
      </c>
    </row>
    <row r="179" spans="37:42" ht="46.5" customHeight="1">
      <c r="AK179" s="3">
        <f t="shared" si="6"/>
        <v>0</v>
      </c>
      <c r="AL179" s="3">
        <f t="shared" si="6"/>
        <v>0</v>
      </c>
      <c r="AM179" s="3">
        <f t="shared" si="6"/>
        <v>0</v>
      </c>
      <c r="AN179" s="3">
        <f t="shared" si="5"/>
        <v>0</v>
      </c>
      <c r="AO179" s="3">
        <f t="shared" si="5"/>
        <v>0</v>
      </c>
      <c r="AP179" s="3">
        <f t="shared" si="5"/>
        <v>0</v>
      </c>
    </row>
    <row r="180" spans="37:42" ht="46.5" customHeight="1">
      <c r="AK180" s="3">
        <f t="shared" si="6"/>
        <v>0</v>
      </c>
      <c r="AL180" s="3">
        <f t="shared" si="6"/>
        <v>0</v>
      </c>
      <c r="AM180" s="3">
        <f t="shared" si="6"/>
        <v>0</v>
      </c>
      <c r="AN180" s="3">
        <f t="shared" si="5"/>
        <v>0</v>
      </c>
      <c r="AO180" s="3">
        <f t="shared" si="5"/>
        <v>0</v>
      </c>
      <c r="AP180" s="3">
        <f t="shared" si="5"/>
        <v>0</v>
      </c>
    </row>
    <row r="181" spans="37:42" ht="46.5" customHeight="1">
      <c r="AK181" s="3">
        <f t="shared" si="6"/>
        <v>0</v>
      </c>
      <c r="AL181" s="3">
        <f t="shared" si="6"/>
        <v>0</v>
      </c>
      <c r="AM181" s="3">
        <f t="shared" si="6"/>
        <v>0</v>
      </c>
      <c r="AN181" s="3">
        <f t="shared" si="5"/>
        <v>0</v>
      </c>
      <c r="AO181" s="3">
        <f t="shared" si="5"/>
        <v>0</v>
      </c>
      <c r="AP181" s="3">
        <f t="shared" si="5"/>
        <v>0</v>
      </c>
    </row>
    <row r="182" spans="37:42" ht="46.5" customHeight="1">
      <c r="AK182" s="3">
        <f t="shared" si="6"/>
        <v>0</v>
      </c>
      <c r="AL182" s="3">
        <f t="shared" si="6"/>
        <v>0</v>
      </c>
      <c r="AM182" s="3">
        <f t="shared" si="6"/>
        <v>0</v>
      </c>
      <c r="AN182" s="3">
        <f t="shared" si="5"/>
        <v>0</v>
      </c>
      <c r="AO182" s="3">
        <f t="shared" si="5"/>
        <v>0</v>
      </c>
      <c r="AP182" s="3">
        <f t="shared" si="5"/>
        <v>0</v>
      </c>
    </row>
    <row r="183" spans="37:42" ht="46.5" customHeight="1">
      <c r="AK183" s="3">
        <f t="shared" si="6"/>
        <v>0</v>
      </c>
      <c r="AL183" s="3">
        <f t="shared" si="6"/>
        <v>0</v>
      </c>
      <c r="AM183" s="3">
        <f t="shared" si="6"/>
        <v>0</v>
      </c>
      <c r="AN183" s="3">
        <f t="shared" si="5"/>
        <v>0</v>
      </c>
      <c r="AO183" s="3">
        <f t="shared" si="5"/>
        <v>0</v>
      </c>
      <c r="AP183" s="3">
        <f t="shared" si="5"/>
        <v>0</v>
      </c>
    </row>
    <row r="184" spans="37:42" ht="46.5" customHeight="1">
      <c r="AK184" s="3">
        <f t="shared" si="6"/>
        <v>0</v>
      </c>
      <c r="AL184" s="3">
        <f t="shared" si="6"/>
        <v>0</v>
      </c>
      <c r="AM184" s="3">
        <f t="shared" si="6"/>
        <v>0</v>
      </c>
      <c r="AN184" s="3">
        <f t="shared" si="5"/>
        <v>0</v>
      </c>
      <c r="AO184" s="3">
        <f t="shared" si="5"/>
        <v>0</v>
      </c>
      <c r="AP184" s="3">
        <f t="shared" si="5"/>
        <v>0</v>
      </c>
    </row>
    <row r="185" spans="37:42" ht="46.5" customHeight="1">
      <c r="AK185" s="3">
        <f t="shared" si="6"/>
        <v>0</v>
      </c>
      <c r="AL185" s="3">
        <f t="shared" si="6"/>
        <v>0</v>
      </c>
      <c r="AM185" s="3">
        <f t="shared" si="6"/>
        <v>0</v>
      </c>
      <c r="AN185" s="3">
        <f t="shared" si="5"/>
        <v>0</v>
      </c>
      <c r="AO185" s="3">
        <f t="shared" si="5"/>
        <v>0</v>
      </c>
      <c r="AP185" s="3">
        <f t="shared" si="5"/>
        <v>0</v>
      </c>
    </row>
    <row r="186" spans="37:42" ht="46.5" customHeight="1">
      <c r="AK186" s="3">
        <f t="shared" si="6"/>
        <v>0</v>
      </c>
      <c r="AL186" s="3">
        <f t="shared" si="6"/>
        <v>0</v>
      </c>
      <c r="AM186" s="3">
        <f t="shared" si="6"/>
        <v>0</v>
      </c>
      <c r="AN186" s="3">
        <f t="shared" si="5"/>
        <v>0</v>
      </c>
      <c r="AO186" s="3">
        <f t="shared" si="5"/>
        <v>0</v>
      </c>
      <c r="AP186" s="3">
        <f t="shared" si="5"/>
        <v>0</v>
      </c>
    </row>
    <row r="187" spans="37:42" ht="46.5" customHeight="1">
      <c r="AK187" s="3">
        <f t="shared" si="6"/>
        <v>0</v>
      </c>
      <c r="AL187" s="3">
        <f t="shared" si="6"/>
        <v>0</v>
      </c>
      <c r="AM187" s="3">
        <f t="shared" si="6"/>
        <v>0</v>
      </c>
      <c r="AN187" s="3">
        <f t="shared" si="5"/>
        <v>0</v>
      </c>
      <c r="AO187" s="3">
        <f t="shared" si="5"/>
        <v>0</v>
      </c>
      <c r="AP187" s="3">
        <f t="shared" si="5"/>
        <v>0</v>
      </c>
    </row>
    <row r="188" spans="37:42" ht="46.5" customHeight="1">
      <c r="AK188" s="3">
        <f t="shared" si="6"/>
        <v>0</v>
      </c>
      <c r="AL188" s="3">
        <f t="shared" si="6"/>
        <v>0</v>
      </c>
      <c r="AM188" s="3">
        <f t="shared" si="6"/>
        <v>0</v>
      </c>
      <c r="AN188" s="3">
        <f t="shared" si="5"/>
        <v>0</v>
      </c>
      <c r="AO188" s="3">
        <f t="shared" si="5"/>
        <v>0</v>
      </c>
      <c r="AP188" s="3">
        <f t="shared" si="5"/>
        <v>0</v>
      </c>
    </row>
    <row r="189" spans="37:42" ht="46.5" customHeight="1">
      <c r="AK189" s="3">
        <f t="shared" si="6"/>
        <v>0</v>
      </c>
      <c r="AL189" s="3">
        <f t="shared" si="6"/>
        <v>0</v>
      </c>
      <c r="AM189" s="3">
        <f t="shared" si="6"/>
        <v>0</v>
      </c>
      <c r="AN189" s="3">
        <f t="shared" si="5"/>
        <v>0</v>
      </c>
      <c r="AO189" s="3">
        <f t="shared" si="5"/>
        <v>0</v>
      </c>
      <c r="AP189" s="3">
        <f t="shared" si="5"/>
        <v>0</v>
      </c>
    </row>
    <row r="190" spans="37:42" ht="46.5" customHeight="1">
      <c r="AK190" s="3">
        <f t="shared" si="6"/>
        <v>0</v>
      </c>
      <c r="AL190" s="3">
        <f t="shared" si="6"/>
        <v>0</v>
      </c>
      <c r="AM190" s="3">
        <f t="shared" si="6"/>
        <v>0</v>
      </c>
      <c r="AN190" s="3">
        <f t="shared" si="5"/>
        <v>0</v>
      </c>
      <c r="AO190" s="3">
        <f t="shared" si="5"/>
        <v>0</v>
      </c>
      <c r="AP190" s="3">
        <f t="shared" si="5"/>
        <v>0</v>
      </c>
    </row>
    <row r="191" spans="37:42" ht="46.5" customHeight="1">
      <c r="AK191" s="3">
        <f t="shared" si="6"/>
        <v>0</v>
      </c>
      <c r="AL191" s="3">
        <f t="shared" si="6"/>
        <v>0</v>
      </c>
      <c r="AM191" s="3">
        <f t="shared" si="6"/>
        <v>0</v>
      </c>
      <c r="AN191" s="3">
        <f t="shared" si="5"/>
        <v>0</v>
      </c>
      <c r="AO191" s="3">
        <f t="shared" si="5"/>
        <v>0</v>
      </c>
      <c r="AP191" s="3">
        <f t="shared" si="5"/>
        <v>0</v>
      </c>
    </row>
    <row r="192" spans="37:42" ht="46.5" customHeight="1">
      <c r="AK192" s="3">
        <f t="shared" si="6"/>
        <v>0</v>
      </c>
      <c r="AL192" s="3">
        <f t="shared" si="6"/>
        <v>0</v>
      </c>
      <c r="AM192" s="3">
        <f t="shared" si="6"/>
        <v>0</v>
      </c>
      <c r="AN192" s="3">
        <f t="shared" si="5"/>
        <v>0</v>
      </c>
      <c r="AO192" s="3">
        <f t="shared" si="5"/>
        <v>0</v>
      </c>
      <c r="AP192" s="3">
        <f t="shared" si="5"/>
        <v>0</v>
      </c>
    </row>
    <row r="193" spans="37:42" ht="46.5" customHeight="1">
      <c r="AK193" s="3">
        <f t="shared" si="6"/>
        <v>0</v>
      </c>
      <c r="AL193" s="3">
        <f t="shared" si="6"/>
        <v>0</v>
      </c>
      <c r="AM193" s="3">
        <f t="shared" si="6"/>
        <v>0</v>
      </c>
      <c r="AN193" s="3">
        <f t="shared" si="5"/>
        <v>0</v>
      </c>
      <c r="AO193" s="3">
        <f t="shared" si="5"/>
        <v>0</v>
      </c>
      <c r="AP193" s="3">
        <f t="shared" si="5"/>
        <v>0</v>
      </c>
    </row>
    <row r="194" spans="37:42" ht="46.5" customHeight="1">
      <c r="AK194" s="3">
        <f t="shared" si="6"/>
        <v>0</v>
      </c>
      <c r="AL194" s="3">
        <f t="shared" si="6"/>
        <v>0</v>
      </c>
      <c r="AM194" s="3">
        <f t="shared" si="6"/>
        <v>0</v>
      </c>
      <c r="AN194" s="3">
        <f t="shared" si="5"/>
        <v>0</v>
      </c>
      <c r="AO194" s="3">
        <f t="shared" si="5"/>
        <v>0</v>
      </c>
      <c r="AP194" s="3">
        <f t="shared" si="5"/>
        <v>0</v>
      </c>
    </row>
    <row r="195" spans="37:42" ht="46.5" customHeight="1">
      <c r="AK195" s="3">
        <f t="shared" si="6"/>
        <v>0</v>
      </c>
      <c r="AL195" s="3">
        <f t="shared" si="6"/>
        <v>0</v>
      </c>
      <c r="AM195" s="3">
        <f t="shared" si="6"/>
        <v>0</v>
      </c>
      <c r="AN195" s="3">
        <f t="shared" si="5"/>
        <v>0</v>
      </c>
      <c r="AO195" s="3">
        <f t="shared" si="5"/>
        <v>0</v>
      </c>
      <c r="AP195" s="3">
        <f t="shared" si="5"/>
        <v>0</v>
      </c>
    </row>
    <row r="196" spans="37:42" ht="46.5" customHeight="1">
      <c r="AK196" s="3">
        <f t="shared" si="6"/>
        <v>0</v>
      </c>
      <c r="AL196" s="3">
        <f t="shared" si="6"/>
        <v>0</v>
      </c>
      <c r="AM196" s="3">
        <f t="shared" si="6"/>
        <v>0</v>
      </c>
      <c r="AN196" s="3">
        <f t="shared" si="5"/>
        <v>0</v>
      </c>
      <c r="AO196" s="3">
        <f t="shared" si="5"/>
        <v>0</v>
      </c>
      <c r="AP196" s="3">
        <f t="shared" si="5"/>
        <v>0</v>
      </c>
    </row>
    <row r="197" spans="37:42" ht="46.5" customHeight="1">
      <c r="AK197" s="3">
        <f t="shared" si="6"/>
        <v>0</v>
      </c>
      <c r="AL197" s="3">
        <f t="shared" si="6"/>
        <v>0</v>
      </c>
      <c r="AM197" s="3">
        <f t="shared" si="6"/>
        <v>0</v>
      </c>
      <c r="AN197" s="3">
        <f t="shared" si="5"/>
        <v>0</v>
      </c>
      <c r="AO197" s="3">
        <f t="shared" si="5"/>
        <v>0</v>
      </c>
      <c r="AP197" s="3">
        <f t="shared" si="5"/>
        <v>0</v>
      </c>
    </row>
    <row r="198" spans="37:42" ht="46.5" customHeight="1">
      <c r="AK198" s="3">
        <f t="shared" si="6"/>
        <v>0</v>
      </c>
      <c r="AL198" s="3">
        <f t="shared" si="6"/>
        <v>0</v>
      </c>
      <c r="AM198" s="3">
        <f t="shared" si="6"/>
        <v>0</v>
      </c>
      <c r="AN198" s="3">
        <f t="shared" si="5"/>
        <v>0</v>
      </c>
      <c r="AO198" s="3">
        <f t="shared" si="5"/>
        <v>0</v>
      </c>
      <c r="AP198" s="3">
        <f t="shared" si="5"/>
        <v>0</v>
      </c>
    </row>
    <row r="199" spans="37:42" ht="46.5" customHeight="1">
      <c r="AK199" s="3">
        <f t="shared" si="6"/>
        <v>0</v>
      </c>
      <c r="AL199" s="3">
        <f t="shared" si="6"/>
        <v>0</v>
      </c>
      <c r="AM199" s="3">
        <f t="shared" si="6"/>
        <v>0</v>
      </c>
      <c r="AN199" s="3">
        <f t="shared" si="5"/>
        <v>0</v>
      </c>
      <c r="AO199" s="3">
        <f t="shared" si="5"/>
        <v>0</v>
      </c>
      <c r="AP199" s="3">
        <f t="shared" si="5"/>
        <v>0</v>
      </c>
    </row>
    <row r="200" spans="37:42" ht="46.5" customHeight="1">
      <c r="AK200" s="3">
        <f t="shared" si="6"/>
        <v>0</v>
      </c>
      <c r="AL200" s="3">
        <f t="shared" si="6"/>
        <v>0</v>
      </c>
      <c r="AM200" s="3">
        <f t="shared" si="6"/>
        <v>0</v>
      </c>
      <c r="AN200" s="3">
        <f t="shared" si="5"/>
        <v>0</v>
      </c>
      <c r="AO200" s="3">
        <f t="shared" si="5"/>
        <v>0</v>
      </c>
      <c r="AP200" s="3">
        <f t="shared" si="5"/>
        <v>0</v>
      </c>
    </row>
    <row r="201" spans="37:42" ht="46.5" customHeight="1">
      <c r="AK201" s="3">
        <f t="shared" si="6"/>
        <v>0</v>
      </c>
      <c r="AL201" s="3">
        <f t="shared" si="6"/>
        <v>0</v>
      </c>
      <c r="AM201" s="3">
        <f t="shared" si="6"/>
        <v>0</v>
      </c>
      <c r="AN201" s="3">
        <f t="shared" si="5"/>
        <v>0</v>
      </c>
      <c r="AO201" s="3">
        <f t="shared" si="5"/>
        <v>0</v>
      </c>
      <c r="AP201" s="3">
        <f t="shared" si="5"/>
        <v>0</v>
      </c>
    </row>
    <row r="202" spans="37:42" ht="46.5" customHeight="1">
      <c r="AK202" s="3">
        <f t="shared" si="6"/>
        <v>0</v>
      </c>
      <c r="AL202" s="3">
        <f t="shared" si="6"/>
        <v>0</v>
      </c>
      <c r="AM202" s="3">
        <f t="shared" si="6"/>
        <v>0</v>
      </c>
      <c r="AN202" s="3">
        <f t="shared" si="5"/>
        <v>0</v>
      </c>
      <c r="AO202" s="3">
        <f t="shared" si="5"/>
        <v>0</v>
      </c>
      <c r="AP202" s="3">
        <f t="shared" si="5"/>
        <v>0</v>
      </c>
    </row>
    <row r="203" spans="37:42" ht="46.5" customHeight="1">
      <c r="AK203" s="3">
        <f t="shared" si="6"/>
        <v>0</v>
      </c>
      <c r="AL203" s="3">
        <f t="shared" si="6"/>
        <v>0</v>
      </c>
      <c r="AM203" s="3">
        <f t="shared" si="6"/>
        <v>0</v>
      </c>
      <c r="AN203" s="3">
        <f t="shared" si="5"/>
        <v>0</v>
      </c>
      <c r="AO203" s="3">
        <f t="shared" si="5"/>
        <v>0</v>
      </c>
      <c r="AP203" s="3">
        <f t="shared" si="5"/>
        <v>0</v>
      </c>
    </row>
    <row r="204" spans="37:42" ht="46.5" customHeight="1">
      <c r="AK204" s="3">
        <f t="shared" si="6"/>
        <v>0</v>
      </c>
      <c r="AL204" s="3">
        <f t="shared" si="6"/>
        <v>0</v>
      </c>
      <c r="AM204" s="3">
        <f t="shared" si="6"/>
        <v>0</v>
      </c>
      <c r="AN204" s="3">
        <f t="shared" si="5"/>
        <v>0</v>
      </c>
      <c r="AO204" s="3">
        <f t="shared" si="5"/>
        <v>0</v>
      </c>
      <c r="AP204" s="3">
        <f t="shared" si="5"/>
        <v>0</v>
      </c>
    </row>
    <row r="205" spans="37:42" ht="46.5" customHeight="1">
      <c r="AK205" s="3">
        <f t="shared" si="6"/>
        <v>0</v>
      </c>
      <c r="AL205" s="3">
        <f t="shared" si="6"/>
        <v>0</v>
      </c>
      <c r="AM205" s="3">
        <f t="shared" si="6"/>
        <v>0</v>
      </c>
      <c r="AN205" s="3">
        <f t="shared" si="5"/>
        <v>0</v>
      </c>
      <c r="AO205" s="3">
        <f t="shared" si="5"/>
        <v>0</v>
      </c>
      <c r="AP205" s="3">
        <f t="shared" si="5"/>
        <v>0</v>
      </c>
    </row>
    <row r="206" spans="37:42" ht="46.5" customHeight="1">
      <c r="AK206" s="3">
        <f t="shared" si="6"/>
        <v>0</v>
      </c>
      <c r="AL206" s="3">
        <f t="shared" si="6"/>
        <v>0</v>
      </c>
      <c r="AM206" s="3">
        <f t="shared" si="6"/>
        <v>0</v>
      </c>
      <c r="AN206" s="3">
        <f t="shared" si="5"/>
        <v>0</v>
      </c>
      <c r="AO206" s="3">
        <f t="shared" si="5"/>
        <v>0</v>
      </c>
      <c r="AP206" s="3">
        <f t="shared" si="5"/>
        <v>0</v>
      </c>
    </row>
    <row r="207" spans="37:42" ht="46.5" customHeight="1">
      <c r="AK207" s="3">
        <f t="shared" si="6"/>
        <v>0</v>
      </c>
      <c r="AL207" s="3">
        <f t="shared" si="6"/>
        <v>0</v>
      </c>
      <c r="AM207" s="3">
        <f t="shared" si="6"/>
        <v>0</v>
      </c>
      <c r="AN207" s="3">
        <f t="shared" si="5"/>
        <v>0</v>
      </c>
      <c r="AO207" s="3">
        <f t="shared" si="5"/>
        <v>0</v>
      </c>
      <c r="AP207" s="3">
        <f t="shared" si="5"/>
        <v>0</v>
      </c>
    </row>
    <row r="208" spans="37:42" ht="46.5" customHeight="1">
      <c r="AK208" s="3">
        <f t="shared" si="6"/>
        <v>0</v>
      </c>
      <c r="AL208" s="3">
        <f t="shared" si="6"/>
        <v>0</v>
      </c>
      <c r="AM208" s="3">
        <f t="shared" si="6"/>
        <v>0</v>
      </c>
      <c r="AN208" s="3">
        <f t="shared" si="5"/>
        <v>0</v>
      </c>
      <c r="AO208" s="3">
        <f t="shared" si="5"/>
        <v>0</v>
      </c>
      <c r="AP208" s="3">
        <f t="shared" si="5"/>
        <v>0</v>
      </c>
    </row>
    <row r="209" spans="37:42" ht="46.5" customHeight="1">
      <c r="AK209" s="3">
        <f t="shared" si="6"/>
        <v>0</v>
      </c>
      <c r="AL209" s="3">
        <f t="shared" si="6"/>
        <v>0</v>
      </c>
      <c r="AM209" s="3">
        <f t="shared" si="6"/>
        <v>0</v>
      </c>
      <c r="AN209" s="3">
        <f t="shared" si="5"/>
        <v>0</v>
      </c>
      <c r="AO209" s="3">
        <f t="shared" si="5"/>
        <v>0</v>
      </c>
      <c r="AP209" s="3">
        <f t="shared" si="5"/>
        <v>0</v>
      </c>
    </row>
    <row r="210" spans="37:42" ht="46.5" customHeight="1">
      <c r="AK210" s="3">
        <f t="shared" si="6"/>
        <v>0</v>
      </c>
      <c r="AL210" s="3">
        <f t="shared" si="6"/>
        <v>0</v>
      </c>
      <c r="AM210" s="3">
        <f t="shared" si="6"/>
        <v>0</v>
      </c>
      <c r="AN210" s="3">
        <f t="shared" si="5"/>
        <v>0</v>
      </c>
      <c r="AO210" s="3">
        <f t="shared" si="5"/>
        <v>0</v>
      </c>
      <c r="AP210" s="3">
        <f t="shared" si="5"/>
        <v>0</v>
      </c>
    </row>
    <row r="211" spans="37:42" ht="46.5" customHeight="1">
      <c r="AK211" s="3">
        <f t="shared" si="6"/>
        <v>0</v>
      </c>
      <c r="AL211" s="3">
        <f t="shared" si="6"/>
        <v>0</v>
      </c>
      <c r="AM211" s="3">
        <f t="shared" si="6"/>
        <v>0</v>
      </c>
      <c r="AN211" s="3">
        <f t="shared" si="5"/>
        <v>0</v>
      </c>
      <c r="AO211" s="3">
        <f t="shared" si="5"/>
        <v>0</v>
      </c>
      <c r="AP211" s="3">
        <f t="shared" si="5"/>
        <v>0</v>
      </c>
    </row>
    <row r="212" spans="37:42" ht="46.5" customHeight="1">
      <c r="AK212" s="3">
        <f t="shared" si="6"/>
        <v>0</v>
      </c>
      <c r="AL212" s="3">
        <f t="shared" si="6"/>
        <v>0</v>
      </c>
      <c r="AM212" s="3">
        <f t="shared" si="6"/>
        <v>0</v>
      </c>
      <c r="AN212" s="3">
        <f t="shared" si="5"/>
        <v>0</v>
      </c>
      <c r="AO212" s="3">
        <f t="shared" si="5"/>
        <v>0</v>
      </c>
      <c r="AP212" s="3">
        <f t="shared" si="5"/>
        <v>0</v>
      </c>
    </row>
    <row r="213" spans="37:42" ht="46.5" customHeight="1">
      <c r="AK213" s="3">
        <f t="shared" si="6"/>
        <v>0</v>
      </c>
      <c r="AL213" s="3">
        <f t="shared" si="6"/>
        <v>0</v>
      </c>
      <c r="AM213" s="3">
        <f t="shared" si="6"/>
        <v>0</v>
      </c>
      <c r="AN213" s="3">
        <f t="shared" si="5"/>
        <v>0</v>
      </c>
      <c r="AO213" s="3">
        <f t="shared" si="5"/>
        <v>0</v>
      </c>
      <c r="AP213" s="3">
        <f t="shared" si="5"/>
        <v>0</v>
      </c>
    </row>
    <row r="214" spans="37:42" ht="46.5" customHeight="1">
      <c r="AK214" s="3">
        <f t="shared" si="6"/>
        <v>0</v>
      </c>
      <c r="AL214" s="3">
        <f t="shared" si="6"/>
        <v>0</v>
      </c>
      <c r="AM214" s="3">
        <f t="shared" si="6"/>
        <v>0</v>
      </c>
      <c r="AN214" s="3">
        <f t="shared" si="5"/>
        <v>0</v>
      </c>
      <c r="AO214" s="3">
        <f t="shared" si="5"/>
        <v>0</v>
      </c>
      <c r="AP214" s="3">
        <f t="shared" si="5"/>
        <v>0</v>
      </c>
    </row>
    <row r="215" spans="37:42" ht="46.5" customHeight="1">
      <c r="AK215" s="3">
        <f t="shared" si="6"/>
        <v>0</v>
      </c>
      <c r="AL215" s="3">
        <f t="shared" si="6"/>
        <v>0</v>
      </c>
      <c r="AM215" s="3">
        <f t="shared" si="6"/>
        <v>0</v>
      </c>
      <c r="AN215" s="3">
        <f t="shared" si="5"/>
        <v>0</v>
      </c>
      <c r="AO215" s="3">
        <f t="shared" si="5"/>
        <v>0</v>
      </c>
      <c r="AP215" s="3">
        <f t="shared" si="5"/>
        <v>0</v>
      </c>
    </row>
    <row r="216" spans="37:42" ht="46.5" customHeight="1">
      <c r="AK216" s="3">
        <f t="shared" si="6"/>
        <v>0</v>
      </c>
      <c r="AL216" s="3">
        <f t="shared" si="6"/>
        <v>0</v>
      </c>
      <c r="AM216" s="3">
        <f t="shared" si="6"/>
        <v>0</v>
      </c>
      <c r="AN216" s="3">
        <f t="shared" si="5"/>
        <v>0</v>
      </c>
      <c r="AO216" s="3">
        <f t="shared" si="5"/>
        <v>0</v>
      </c>
      <c r="AP216" s="3">
        <f t="shared" si="5"/>
        <v>0</v>
      </c>
    </row>
    <row r="217" spans="37:42" ht="46.5" customHeight="1">
      <c r="AK217" s="3">
        <f t="shared" si="6"/>
        <v>0</v>
      </c>
      <c r="AL217" s="3">
        <f t="shared" si="6"/>
        <v>0</v>
      </c>
      <c r="AM217" s="3">
        <f t="shared" si="6"/>
        <v>0</v>
      </c>
      <c r="AN217" s="3">
        <f t="shared" si="5"/>
        <v>0</v>
      </c>
      <c r="AO217" s="3">
        <f t="shared" si="5"/>
        <v>0</v>
      </c>
      <c r="AP217" s="3">
        <f t="shared" si="5"/>
        <v>0</v>
      </c>
    </row>
    <row r="218" spans="37:42" ht="46.5" customHeight="1">
      <c r="AK218" s="3">
        <f t="shared" si="6"/>
        <v>0</v>
      </c>
      <c r="AL218" s="3">
        <f t="shared" si="6"/>
        <v>0</v>
      </c>
      <c r="AM218" s="3">
        <f t="shared" si="6"/>
        <v>0</v>
      </c>
      <c r="AN218" s="3">
        <f t="shared" si="5"/>
        <v>0</v>
      </c>
      <c r="AO218" s="3">
        <f t="shared" si="5"/>
        <v>0</v>
      </c>
      <c r="AP218" s="3">
        <f t="shared" si="5"/>
        <v>0</v>
      </c>
    </row>
    <row r="219" spans="37:42" ht="46.5" customHeight="1">
      <c r="AK219" s="3">
        <f t="shared" si="6"/>
        <v>0</v>
      </c>
      <c r="AL219" s="3">
        <f t="shared" si="6"/>
        <v>0</v>
      </c>
      <c r="AM219" s="3">
        <f t="shared" si="6"/>
        <v>0</v>
      </c>
      <c r="AN219" s="3">
        <f t="shared" si="5"/>
        <v>0</v>
      </c>
      <c r="AO219" s="3">
        <f t="shared" si="5"/>
        <v>0</v>
      </c>
      <c r="AP219" s="3">
        <f t="shared" si="5"/>
        <v>0</v>
      </c>
    </row>
    <row r="220" spans="37:42" ht="46.5" customHeight="1">
      <c r="AK220" s="3">
        <f t="shared" si="6"/>
        <v>0</v>
      </c>
      <c r="AL220" s="3">
        <f t="shared" si="6"/>
        <v>0</v>
      </c>
      <c r="AM220" s="3">
        <f t="shared" si="6"/>
        <v>0</v>
      </c>
      <c r="AN220" s="3">
        <f t="shared" si="5"/>
        <v>0</v>
      </c>
      <c r="AO220" s="3">
        <f t="shared" si="5"/>
        <v>0</v>
      </c>
      <c r="AP220" s="3">
        <f t="shared" si="5"/>
        <v>0</v>
      </c>
    </row>
    <row r="221" spans="37:42" ht="46.5" customHeight="1">
      <c r="AK221" s="3">
        <f t="shared" si="6"/>
        <v>0</v>
      </c>
      <c r="AL221" s="3">
        <f t="shared" si="6"/>
        <v>0</v>
      </c>
      <c r="AM221" s="3">
        <f t="shared" si="6"/>
        <v>0</v>
      </c>
      <c r="AN221" s="3">
        <f t="shared" si="5"/>
        <v>0</v>
      </c>
      <c r="AO221" s="3">
        <f t="shared" si="5"/>
        <v>0</v>
      </c>
      <c r="AP221" s="3">
        <f t="shared" si="5"/>
        <v>0</v>
      </c>
    </row>
    <row r="222" spans="37:42" ht="46.5" customHeight="1">
      <c r="AK222" s="3">
        <f t="shared" si="6"/>
        <v>0</v>
      </c>
      <c r="AL222" s="3">
        <f t="shared" si="6"/>
        <v>0</v>
      </c>
      <c r="AM222" s="3">
        <f t="shared" si="6"/>
        <v>0</v>
      </c>
      <c r="AN222" s="3">
        <f t="shared" si="5"/>
        <v>0</v>
      </c>
      <c r="AO222" s="3">
        <f t="shared" si="5"/>
        <v>0</v>
      </c>
      <c r="AP222" s="3">
        <f t="shared" si="5"/>
        <v>0</v>
      </c>
    </row>
    <row r="223" spans="37:42" ht="46.5" customHeight="1">
      <c r="AK223" s="3">
        <f t="shared" si="6"/>
        <v>0</v>
      </c>
      <c r="AL223" s="3">
        <f t="shared" si="6"/>
        <v>0</v>
      </c>
      <c r="AM223" s="3">
        <f t="shared" si="6"/>
        <v>0</v>
      </c>
      <c r="AN223" s="3">
        <f t="shared" si="5"/>
        <v>0</v>
      </c>
      <c r="AO223" s="3">
        <f t="shared" si="5"/>
        <v>0</v>
      </c>
      <c r="AP223" s="3">
        <f t="shared" si="5"/>
        <v>0</v>
      </c>
    </row>
    <row r="224" spans="37:42" ht="46.5" customHeight="1">
      <c r="AK224" s="3">
        <f t="shared" si="6"/>
        <v>0</v>
      </c>
      <c r="AL224" s="3">
        <f t="shared" si="6"/>
        <v>0</v>
      </c>
      <c r="AM224" s="3">
        <f t="shared" si="6"/>
        <v>0</v>
      </c>
      <c r="AN224" s="3">
        <f t="shared" si="5"/>
        <v>0</v>
      </c>
      <c r="AO224" s="3">
        <f t="shared" si="5"/>
        <v>0</v>
      </c>
      <c r="AP224" s="3">
        <f t="shared" si="5"/>
        <v>0</v>
      </c>
    </row>
    <row r="225" spans="37:42" ht="46.5" customHeight="1">
      <c r="AK225" s="3">
        <f t="shared" si="6"/>
        <v>0</v>
      </c>
      <c r="AL225" s="3">
        <f t="shared" si="6"/>
        <v>0</v>
      </c>
      <c r="AM225" s="3">
        <f t="shared" si="6"/>
        <v>0</v>
      </c>
      <c r="AN225" s="3">
        <f t="shared" si="5"/>
        <v>0</v>
      </c>
      <c r="AO225" s="3">
        <f t="shared" si="5"/>
        <v>0</v>
      </c>
      <c r="AP225" s="3">
        <f t="shared" si="5"/>
        <v>0</v>
      </c>
    </row>
    <row r="226" spans="37:42" ht="46.5" customHeight="1">
      <c r="AK226" s="3">
        <f t="shared" si="6"/>
        <v>0</v>
      </c>
      <c r="AL226" s="3">
        <f t="shared" si="6"/>
        <v>0</v>
      </c>
      <c r="AM226" s="3">
        <f t="shared" si="6"/>
        <v>0</v>
      </c>
      <c r="AN226" s="3">
        <f t="shared" si="5"/>
        <v>0</v>
      </c>
      <c r="AO226" s="3">
        <f t="shared" si="5"/>
        <v>0</v>
      </c>
      <c r="AP226" s="3">
        <f t="shared" si="5"/>
        <v>0</v>
      </c>
    </row>
    <row r="227" spans="37:42" ht="46.5" customHeight="1">
      <c r="AK227" s="3">
        <f t="shared" si="6"/>
        <v>0</v>
      </c>
      <c r="AL227" s="3">
        <f t="shared" si="6"/>
        <v>0</v>
      </c>
      <c r="AM227" s="3">
        <f t="shared" si="6"/>
        <v>0</v>
      </c>
      <c r="AN227" s="3">
        <f t="shared" si="5"/>
        <v>0</v>
      </c>
      <c r="AO227" s="3">
        <f t="shared" si="5"/>
        <v>0</v>
      </c>
      <c r="AP227" s="3">
        <f t="shared" si="5"/>
        <v>0</v>
      </c>
    </row>
    <row r="228" spans="37:42" ht="46.5" customHeight="1">
      <c r="AK228" s="3">
        <f t="shared" si="6"/>
        <v>0</v>
      </c>
      <c r="AL228" s="3">
        <f t="shared" si="6"/>
        <v>0</v>
      </c>
      <c r="AM228" s="3">
        <f t="shared" si="6"/>
        <v>0</v>
      </c>
      <c r="AN228" s="3">
        <f t="shared" si="5"/>
        <v>0</v>
      </c>
      <c r="AO228" s="3">
        <f t="shared" si="5"/>
        <v>0</v>
      </c>
      <c r="AP228" s="3">
        <f t="shared" si="5"/>
        <v>0</v>
      </c>
    </row>
    <row r="229" spans="37:42" ht="46.5" customHeight="1">
      <c r="AK229" s="3">
        <f t="shared" si="6"/>
        <v>0</v>
      </c>
      <c r="AL229" s="3">
        <f t="shared" si="6"/>
        <v>0</v>
      </c>
      <c r="AM229" s="3">
        <f t="shared" si="6"/>
        <v>0</v>
      </c>
      <c r="AN229" s="3">
        <f t="shared" si="5"/>
        <v>0</v>
      </c>
      <c r="AO229" s="3">
        <f t="shared" si="5"/>
        <v>0</v>
      </c>
      <c r="AP229" s="3">
        <f t="shared" si="5"/>
        <v>0</v>
      </c>
    </row>
    <row r="230" spans="37:42" ht="46.5" customHeight="1">
      <c r="AK230" s="3">
        <f t="shared" si="6"/>
        <v>0</v>
      </c>
      <c r="AL230" s="3">
        <f t="shared" si="6"/>
        <v>0</v>
      </c>
      <c r="AM230" s="3">
        <f t="shared" si="6"/>
        <v>0</v>
      </c>
      <c r="AN230" s="3">
        <f t="shared" si="5"/>
        <v>0</v>
      </c>
      <c r="AO230" s="3">
        <f t="shared" si="5"/>
        <v>0</v>
      </c>
      <c r="AP230" s="3">
        <f t="shared" si="5"/>
        <v>0</v>
      </c>
    </row>
    <row r="231" spans="37:42" ht="46.5" customHeight="1">
      <c r="AK231" s="3">
        <f t="shared" si="6"/>
        <v>0</v>
      </c>
      <c r="AL231" s="3">
        <f t="shared" si="6"/>
        <v>0</v>
      </c>
      <c r="AM231" s="3">
        <f t="shared" si="6"/>
        <v>0</v>
      </c>
      <c r="AN231" s="3">
        <f t="shared" si="6"/>
        <v>0</v>
      </c>
      <c r="AO231" s="3">
        <f t="shared" si="6"/>
        <v>0</v>
      </c>
      <c r="AP231" s="3">
        <f t="shared" si="6"/>
        <v>0</v>
      </c>
    </row>
    <row r="232" spans="37:42" ht="46.5" customHeight="1">
      <c r="AK232" s="3">
        <f t="shared" ref="AK232:AP274" si="7">+U232-AE232</f>
        <v>0</v>
      </c>
      <c r="AL232" s="3">
        <f t="shared" si="7"/>
        <v>0</v>
      </c>
      <c r="AM232" s="3">
        <f t="shared" si="7"/>
        <v>0</v>
      </c>
      <c r="AN232" s="3">
        <f t="shared" si="7"/>
        <v>0</v>
      </c>
      <c r="AO232" s="3">
        <f t="shared" si="7"/>
        <v>0</v>
      </c>
      <c r="AP232" s="3">
        <f t="shared" si="7"/>
        <v>0</v>
      </c>
    </row>
    <row r="233" spans="37:42" ht="46.5" customHeight="1">
      <c r="AK233" s="3">
        <f t="shared" si="7"/>
        <v>0</v>
      </c>
      <c r="AL233" s="3">
        <f t="shared" si="7"/>
        <v>0</v>
      </c>
      <c r="AM233" s="3">
        <f t="shared" si="7"/>
        <v>0</v>
      </c>
      <c r="AN233" s="3">
        <f t="shared" si="7"/>
        <v>0</v>
      </c>
      <c r="AO233" s="3">
        <f t="shared" si="7"/>
        <v>0</v>
      </c>
      <c r="AP233" s="3">
        <f t="shared" si="7"/>
        <v>0</v>
      </c>
    </row>
    <row r="234" spans="37:42" ht="46.5" customHeight="1">
      <c r="AK234" s="3">
        <f t="shared" si="7"/>
        <v>0</v>
      </c>
      <c r="AL234" s="3">
        <f t="shared" si="7"/>
        <v>0</v>
      </c>
      <c r="AM234" s="3">
        <f t="shared" si="7"/>
        <v>0</v>
      </c>
      <c r="AN234" s="3">
        <f t="shared" si="7"/>
        <v>0</v>
      </c>
      <c r="AO234" s="3">
        <f t="shared" si="7"/>
        <v>0</v>
      </c>
      <c r="AP234" s="3">
        <f t="shared" si="7"/>
        <v>0</v>
      </c>
    </row>
    <row r="235" spans="37:42" ht="46.5" customHeight="1">
      <c r="AK235" s="3">
        <f t="shared" si="7"/>
        <v>0</v>
      </c>
      <c r="AL235" s="3">
        <f t="shared" si="7"/>
        <v>0</v>
      </c>
      <c r="AM235" s="3">
        <f t="shared" si="7"/>
        <v>0</v>
      </c>
      <c r="AN235" s="3">
        <f t="shared" si="7"/>
        <v>0</v>
      </c>
      <c r="AO235" s="3">
        <f t="shared" si="7"/>
        <v>0</v>
      </c>
      <c r="AP235" s="3">
        <f t="shared" si="7"/>
        <v>0</v>
      </c>
    </row>
    <row r="236" spans="37:42" ht="46.5" customHeight="1">
      <c r="AK236" s="3">
        <f t="shared" si="7"/>
        <v>0</v>
      </c>
      <c r="AL236" s="3">
        <f t="shared" si="7"/>
        <v>0</v>
      </c>
      <c r="AM236" s="3">
        <f t="shared" si="7"/>
        <v>0</v>
      </c>
      <c r="AN236" s="3">
        <f t="shared" si="7"/>
        <v>0</v>
      </c>
      <c r="AO236" s="3">
        <f t="shared" si="7"/>
        <v>0</v>
      </c>
      <c r="AP236" s="3">
        <f t="shared" si="7"/>
        <v>0</v>
      </c>
    </row>
    <row r="237" spans="37:42" ht="46.5" customHeight="1">
      <c r="AK237" s="3">
        <f t="shared" si="7"/>
        <v>0</v>
      </c>
      <c r="AL237" s="3">
        <f t="shared" si="7"/>
        <v>0</v>
      </c>
      <c r="AM237" s="3">
        <f t="shared" si="7"/>
        <v>0</v>
      </c>
      <c r="AN237" s="3">
        <f t="shared" si="7"/>
        <v>0</v>
      </c>
      <c r="AO237" s="3">
        <f t="shared" si="7"/>
        <v>0</v>
      </c>
      <c r="AP237" s="3">
        <f t="shared" si="7"/>
        <v>0</v>
      </c>
    </row>
    <row r="238" spans="37:42" ht="46.5" customHeight="1">
      <c r="AK238" s="3">
        <f t="shared" si="7"/>
        <v>0</v>
      </c>
      <c r="AL238" s="3">
        <f t="shared" si="7"/>
        <v>0</v>
      </c>
      <c r="AM238" s="3">
        <f t="shared" si="7"/>
        <v>0</v>
      </c>
      <c r="AN238" s="3">
        <f t="shared" si="7"/>
        <v>0</v>
      </c>
      <c r="AO238" s="3">
        <f t="shared" si="7"/>
        <v>0</v>
      </c>
      <c r="AP238" s="3">
        <f t="shared" si="7"/>
        <v>0</v>
      </c>
    </row>
    <row r="239" spans="37:42" ht="46.5" customHeight="1">
      <c r="AK239" s="3">
        <f t="shared" si="7"/>
        <v>0</v>
      </c>
      <c r="AL239" s="3">
        <f t="shared" si="7"/>
        <v>0</v>
      </c>
      <c r="AM239" s="3">
        <f t="shared" si="7"/>
        <v>0</v>
      </c>
      <c r="AN239" s="3">
        <f t="shared" si="7"/>
        <v>0</v>
      </c>
      <c r="AO239" s="3">
        <f t="shared" si="7"/>
        <v>0</v>
      </c>
      <c r="AP239" s="3">
        <f t="shared" si="7"/>
        <v>0</v>
      </c>
    </row>
    <row r="240" spans="37:42" ht="46.5" customHeight="1">
      <c r="AK240" s="3">
        <f t="shared" si="7"/>
        <v>0</v>
      </c>
      <c r="AL240" s="3">
        <f t="shared" si="7"/>
        <v>0</v>
      </c>
      <c r="AM240" s="3">
        <f t="shared" si="7"/>
        <v>0</v>
      </c>
      <c r="AN240" s="3">
        <f t="shared" si="7"/>
        <v>0</v>
      </c>
      <c r="AO240" s="3">
        <f t="shared" si="7"/>
        <v>0</v>
      </c>
      <c r="AP240" s="3">
        <f t="shared" si="7"/>
        <v>0</v>
      </c>
    </row>
    <row r="241" spans="37:42" ht="46.5" customHeight="1">
      <c r="AK241" s="3">
        <f t="shared" si="7"/>
        <v>0</v>
      </c>
      <c r="AL241" s="3">
        <f t="shared" si="7"/>
        <v>0</v>
      </c>
      <c r="AM241" s="3">
        <f t="shared" si="7"/>
        <v>0</v>
      </c>
      <c r="AN241" s="3">
        <f t="shared" si="7"/>
        <v>0</v>
      </c>
      <c r="AO241" s="3">
        <f t="shared" si="7"/>
        <v>0</v>
      </c>
      <c r="AP241" s="3">
        <f t="shared" si="7"/>
        <v>0</v>
      </c>
    </row>
    <row r="242" spans="37:42" ht="46.5" customHeight="1">
      <c r="AK242" s="3">
        <f t="shared" si="7"/>
        <v>0</v>
      </c>
      <c r="AL242" s="3">
        <f t="shared" si="7"/>
        <v>0</v>
      </c>
      <c r="AM242" s="3">
        <f t="shared" si="7"/>
        <v>0</v>
      </c>
      <c r="AN242" s="3">
        <f t="shared" si="7"/>
        <v>0</v>
      </c>
      <c r="AO242" s="3">
        <f t="shared" si="7"/>
        <v>0</v>
      </c>
      <c r="AP242" s="3">
        <f t="shared" si="7"/>
        <v>0</v>
      </c>
    </row>
    <row r="243" spans="37:42" ht="46.5" customHeight="1">
      <c r="AK243" s="3">
        <f t="shared" si="7"/>
        <v>0</v>
      </c>
      <c r="AL243" s="3">
        <f t="shared" si="7"/>
        <v>0</v>
      </c>
      <c r="AM243" s="3">
        <f t="shared" si="7"/>
        <v>0</v>
      </c>
      <c r="AN243" s="3">
        <f t="shared" si="7"/>
        <v>0</v>
      </c>
      <c r="AO243" s="3">
        <f t="shared" si="7"/>
        <v>0</v>
      </c>
      <c r="AP243" s="3">
        <f t="shared" si="7"/>
        <v>0</v>
      </c>
    </row>
    <row r="244" spans="37:42" ht="46.5" customHeight="1">
      <c r="AK244" s="3">
        <f t="shared" si="7"/>
        <v>0</v>
      </c>
      <c r="AL244" s="3">
        <f t="shared" si="7"/>
        <v>0</v>
      </c>
      <c r="AM244" s="3">
        <f t="shared" si="7"/>
        <v>0</v>
      </c>
      <c r="AN244" s="3">
        <f t="shared" si="7"/>
        <v>0</v>
      </c>
      <c r="AO244" s="3">
        <f t="shared" si="7"/>
        <v>0</v>
      </c>
      <c r="AP244" s="3">
        <f t="shared" si="7"/>
        <v>0</v>
      </c>
    </row>
    <row r="245" spans="37:42" ht="46.5" customHeight="1">
      <c r="AK245" s="3">
        <f t="shared" si="7"/>
        <v>0</v>
      </c>
      <c r="AL245" s="3">
        <f t="shared" si="7"/>
        <v>0</v>
      </c>
      <c r="AM245" s="3">
        <f t="shared" si="7"/>
        <v>0</v>
      </c>
      <c r="AN245" s="3">
        <f t="shared" si="7"/>
        <v>0</v>
      </c>
      <c r="AO245" s="3">
        <f t="shared" si="7"/>
        <v>0</v>
      </c>
      <c r="AP245" s="3">
        <f t="shared" si="7"/>
        <v>0</v>
      </c>
    </row>
    <row r="246" spans="37:42" ht="46.5" customHeight="1">
      <c r="AK246" s="3">
        <f t="shared" si="7"/>
        <v>0</v>
      </c>
      <c r="AL246" s="3">
        <f t="shared" si="7"/>
        <v>0</v>
      </c>
      <c r="AM246" s="3">
        <f t="shared" si="7"/>
        <v>0</v>
      </c>
      <c r="AN246" s="3">
        <f t="shared" si="7"/>
        <v>0</v>
      </c>
      <c r="AO246" s="3">
        <f t="shared" si="7"/>
        <v>0</v>
      </c>
      <c r="AP246" s="3">
        <f t="shared" si="7"/>
        <v>0</v>
      </c>
    </row>
    <row r="247" spans="37:42" ht="46.5" customHeight="1">
      <c r="AK247" s="3">
        <f t="shared" si="7"/>
        <v>0</v>
      </c>
      <c r="AL247" s="3">
        <f t="shared" si="7"/>
        <v>0</v>
      </c>
      <c r="AM247" s="3">
        <f t="shared" si="7"/>
        <v>0</v>
      </c>
      <c r="AN247" s="3">
        <f t="shared" si="7"/>
        <v>0</v>
      </c>
      <c r="AO247" s="3">
        <f t="shared" si="7"/>
        <v>0</v>
      </c>
      <c r="AP247" s="3">
        <f t="shared" si="7"/>
        <v>0</v>
      </c>
    </row>
    <row r="248" spans="37:42" ht="46.5" customHeight="1">
      <c r="AK248" s="3">
        <f t="shared" si="7"/>
        <v>0</v>
      </c>
      <c r="AL248" s="3">
        <f t="shared" si="7"/>
        <v>0</v>
      </c>
      <c r="AM248" s="3">
        <f t="shared" si="7"/>
        <v>0</v>
      </c>
      <c r="AN248" s="3">
        <f t="shared" si="7"/>
        <v>0</v>
      </c>
      <c r="AO248" s="3">
        <f t="shared" si="7"/>
        <v>0</v>
      </c>
      <c r="AP248" s="3">
        <f t="shared" si="7"/>
        <v>0</v>
      </c>
    </row>
    <row r="249" spans="37:42" ht="46.5" customHeight="1">
      <c r="AK249" s="3">
        <f t="shared" si="7"/>
        <v>0</v>
      </c>
      <c r="AL249" s="3">
        <f t="shared" si="7"/>
        <v>0</v>
      </c>
      <c r="AM249" s="3">
        <f t="shared" si="7"/>
        <v>0</v>
      </c>
      <c r="AN249" s="3">
        <f t="shared" si="7"/>
        <v>0</v>
      </c>
      <c r="AO249" s="3">
        <f t="shared" si="7"/>
        <v>0</v>
      </c>
      <c r="AP249" s="3">
        <f t="shared" si="7"/>
        <v>0</v>
      </c>
    </row>
    <row r="250" spans="37:42" ht="46.5" customHeight="1">
      <c r="AK250" s="3">
        <f t="shared" si="7"/>
        <v>0</v>
      </c>
      <c r="AL250" s="3">
        <f t="shared" si="7"/>
        <v>0</v>
      </c>
      <c r="AM250" s="3">
        <f t="shared" si="7"/>
        <v>0</v>
      </c>
      <c r="AN250" s="3">
        <f t="shared" si="7"/>
        <v>0</v>
      </c>
      <c r="AO250" s="3">
        <f t="shared" si="7"/>
        <v>0</v>
      </c>
      <c r="AP250" s="3">
        <f t="shared" si="7"/>
        <v>0</v>
      </c>
    </row>
    <row r="251" spans="37:42" ht="46.5" customHeight="1">
      <c r="AK251" s="3">
        <f t="shared" si="7"/>
        <v>0</v>
      </c>
      <c r="AL251" s="3">
        <f t="shared" si="7"/>
        <v>0</v>
      </c>
      <c r="AM251" s="3">
        <f t="shared" si="7"/>
        <v>0</v>
      </c>
      <c r="AN251" s="3">
        <f t="shared" si="7"/>
        <v>0</v>
      </c>
      <c r="AO251" s="3">
        <f t="shared" si="7"/>
        <v>0</v>
      </c>
      <c r="AP251" s="3">
        <f t="shared" si="7"/>
        <v>0</v>
      </c>
    </row>
    <row r="252" spans="37:42" ht="46.5" customHeight="1">
      <c r="AK252" s="3">
        <f t="shared" si="7"/>
        <v>0</v>
      </c>
      <c r="AL252" s="3">
        <f t="shared" si="7"/>
        <v>0</v>
      </c>
      <c r="AM252" s="3">
        <f t="shared" si="7"/>
        <v>0</v>
      </c>
      <c r="AN252" s="3">
        <f t="shared" si="7"/>
        <v>0</v>
      </c>
      <c r="AO252" s="3">
        <f t="shared" si="7"/>
        <v>0</v>
      </c>
      <c r="AP252" s="3">
        <f t="shared" si="7"/>
        <v>0</v>
      </c>
    </row>
    <row r="253" spans="37:42" ht="46.5" customHeight="1">
      <c r="AK253" s="3">
        <f t="shared" si="7"/>
        <v>0</v>
      </c>
      <c r="AL253" s="3">
        <f t="shared" si="7"/>
        <v>0</v>
      </c>
      <c r="AM253" s="3">
        <f t="shared" si="7"/>
        <v>0</v>
      </c>
      <c r="AN253" s="3">
        <f t="shared" si="7"/>
        <v>0</v>
      </c>
      <c r="AO253" s="3">
        <f t="shared" si="7"/>
        <v>0</v>
      </c>
      <c r="AP253" s="3">
        <f t="shared" si="7"/>
        <v>0</v>
      </c>
    </row>
    <row r="254" spans="37:42" ht="46.5" customHeight="1">
      <c r="AK254" s="3">
        <f t="shared" si="7"/>
        <v>0</v>
      </c>
      <c r="AL254" s="3">
        <f t="shared" si="7"/>
        <v>0</v>
      </c>
      <c r="AM254" s="3">
        <f t="shared" si="7"/>
        <v>0</v>
      </c>
      <c r="AN254" s="3">
        <f t="shared" si="7"/>
        <v>0</v>
      </c>
      <c r="AO254" s="3">
        <f t="shared" si="7"/>
        <v>0</v>
      </c>
      <c r="AP254" s="3">
        <f t="shared" si="7"/>
        <v>0</v>
      </c>
    </row>
    <row r="255" spans="37:42" ht="46.5" customHeight="1">
      <c r="AK255" s="3">
        <f t="shared" si="7"/>
        <v>0</v>
      </c>
      <c r="AL255" s="3">
        <f t="shared" si="7"/>
        <v>0</v>
      </c>
      <c r="AM255" s="3">
        <f t="shared" si="7"/>
        <v>0</v>
      </c>
      <c r="AN255" s="3">
        <f t="shared" si="7"/>
        <v>0</v>
      </c>
      <c r="AO255" s="3">
        <f t="shared" si="7"/>
        <v>0</v>
      </c>
      <c r="AP255" s="3">
        <f t="shared" si="7"/>
        <v>0</v>
      </c>
    </row>
    <row r="256" spans="37:42" ht="46.5" customHeight="1">
      <c r="AK256" s="3">
        <f t="shared" si="7"/>
        <v>0</v>
      </c>
      <c r="AL256" s="3">
        <f t="shared" si="7"/>
        <v>0</v>
      </c>
      <c r="AM256" s="3">
        <f t="shared" si="7"/>
        <v>0</v>
      </c>
      <c r="AN256" s="3">
        <f t="shared" si="7"/>
        <v>0</v>
      </c>
      <c r="AO256" s="3">
        <f t="shared" si="7"/>
        <v>0</v>
      </c>
      <c r="AP256" s="3">
        <f t="shared" si="7"/>
        <v>0</v>
      </c>
    </row>
    <row r="257" spans="37:42" ht="46.5" customHeight="1">
      <c r="AK257" s="3">
        <f t="shared" si="7"/>
        <v>0</v>
      </c>
      <c r="AL257" s="3">
        <f t="shared" si="7"/>
        <v>0</v>
      </c>
      <c r="AM257" s="3">
        <f t="shared" si="7"/>
        <v>0</v>
      </c>
      <c r="AN257" s="3">
        <f t="shared" si="7"/>
        <v>0</v>
      </c>
      <c r="AO257" s="3">
        <f t="shared" si="7"/>
        <v>0</v>
      </c>
      <c r="AP257" s="3">
        <f t="shared" si="7"/>
        <v>0</v>
      </c>
    </row>
    <row r="258" spans="37:42" ht="46.5" customHeight="1">
      <c r="AK258" s="3">
        <f t="shared" si="7"/>
        <v>0</v>
      </c>
      <c r="AL258" s="3">
        <f t="shared" si="7"/>
        <v>0</v>
      </c>
      <c r="AM258" s="3">
        <f t="shared" si="7"/>
        <v>0</v>
      </c>
      <c r="AN258" s="3">
        <f t="shared" si="7"/>
        <v>0</v>
      </c>
      <c r="AO258" s="3">
        <f t="shared" si="7"/>
        <v>0</v>
      </c>
      <c r="AP258" s="3">
        <f t="shared" si="7"/>
        <v>0</v>
      </c>
    </row>
    <row r="259" spans="37:42" ht="46.5" customHeight="1">
      <c r="AK259" s="3">
        <f t="shared" si="7"/>
        <v>0</v>
      </c>
      <c r="AL259" s="3">
        <f t="shared" si="7"/>
        <v>0</v>
      </c>
      <c r="AM259" s="3">
        <f t="shared" si="7"/>
        <v>0</v>
      </c>
      <c r="AN259" s="3">
        <f t="shared" si="7"/>
        <v>0</v>
      </c>
      <c r="AO259" s="3">
        <f t="shared" si="7"/>
        <v>0</v>
      </c>
      <c r="AP259" s="3">
        <f t="shared" si="7"/>
        <v>0</v>
      </c>
    </row>
    <row r="260" spans="37:42" ht="46.5" customHeight="1">
      <c r="AK260" s="3">
        <f t="shared" si="7"/>
        <v>0</v>
      </c>
      <c r="AL260" s="3">
        <f t="shared" si="7"/>
        <v>0</v>
      </c>
      <c r="AM260" s="3">
        <f t="shared" si="7"/>
        <v>0</v>
      </c>
      <c r="AN260" s="3">
        <f t="shared" si="7"/>
        <v>0</v>
      </c>
      <c r="AO260" s="3">
        <f t="shared" si="7"/>
        <v>0</v>
      </c>
      <c r="AP260" s="3">
        <f t="shared" si="7"/>
        <v>0</v>
      </c>
    </row>
    <row r="261" spans="37:42" ht="46.5" customHeight="1">
      <c r="AK261" s="3">
        <f t="shared" si="7"/>
        <v>0</v>
      </c>
      <c r="AL261" s="3">
        <f t="shared" si="7"/>
        <v>0</v>
      </c>
      <c r="AM261" s="3">
        <f t="shared" si="7"/>
        <v>0</v>
      </c>
      <c r="AN261" s="3">
        <f t="shared" si="7"/>
        <v>0</v>
      </c>
      <c r="AO261" s="3">
        <f t="shared" si="7"/>
        <v>0</v>
      </c>
      <c r="AP261" s="3">
        <f t="shared" si="7"/>
        <v>0</v>
      </c>
    </row>
    <row r="262" spans="37:42" ht="46.5" customHeight="1">
      <c r="AK262" s="3">
        <f t="shared" si="7"/>
        <v>0</v>
      </c>
      <c r="AL262" s="3">
        <f t="shared" si="7"/>
        <v>0</v>
      </c>
      <c r="AM262" s="3">
        <f t="shared" si="7"/>
        <v>0</v>
      </c>
      <c r="AN262" s="3">
        <f t="shared" si="7"/>
        <v>0</v>
      </c>
      <c r="AO262" s="3">
        <f t="shared" si="7"/>
        <v>0</v>
      </c>
      <c r="AP262" s="3">
        <f t="shared" si="7"/>
        <v>0</v>
      </c>
    </row>
    <row r="263" spans="37:42" ht="46.5" customHeight="1">
      <c r="AK263" s="3">
        <f t="shared" si="7"/>
        <v>0</v>
      </c>
      <c r="AL263" s="3">
        <f t="shared" si="7"/>
        <v>0</v>
      </c>
      <c r="AM263" s="3">
        <f t="shared" si="7"/>
        <v>0</v>
      </c>
      <c r="AN263" s="3">
        <f t="shared" si="7"/>
        <v>0</v>
      </c>
      <c r="AO263" s="3">
        <f t="shared" si="7"/>
        <v>0</v>
      </c>
      <c r="AP263" s="3">
        <f t="shared" si="7"/>
        <v>0</v>
      </c>
    </row>
    <row r="264" spans="37:42" ht="46.5" customHeight="1">
      <c r="AK264" s="3">
        <f t="shared" si="7"/>
        <v>0</v>
      </c>
      <c r="AL264" s="3">
        <f t="shared" si="7"/>
        <v>0</v>
      </c>
      <c r="AM264" s="3">
        <f t="shared" si="7"/>
        <v>0</v>
      </c>
      <c r="AN264" s="3">
        <f t="shared" si="7"/>
        <v>0</v>
      </c>
      <c r="AO264" s="3">
        <f t="shared" si="7"/>
        <v>0</v>
      </c>
      <c r="AP264" s="3">
        <f t="shared" si="7"/>
        <v>0</v>
      </c>
    </row>
    <row r="265" spans="37:42" ht="46.5" customHeight="1">
      <c r="AK265" s="3">
        <f t="shared" si="7"/>
        <v>0</v>
      </c>
      <c r="AL265" s="3">
        <f t="shared" si="7"/>
        <v>0</v>
      </c>
      <c r="AM265" s="3">
        <f t="shared" si="7"/>
        <v>0</v>
      </c>
      <c r="AN265" s="3">
        <f t="shared" si="7"/>
        <v>0</v>
      </c>
      <c r="AO265" s="3">
        <f t="shared" si="7"/>
        <v>0</v>
      </c>
      <c r="AP265" s="3">
        <f t="shared" si="7"/>
        <v>0</v>
      </c>
    </row>
    <row r="266" spans="37:42" ht="46.5" customHeight="1">
      <c r="AK266" s="3">
        <f t="shared" si="7"/>
        <v>0</v>
      </c>
      <c r="AL266" s="3">
        <f t="shared" si="7"/>
        <v>0</v>
      </c>
      <c r="AM266" s="3">
        <f t="shared" si="7"/>
        <v>0</v>
      </c>
      <c r="AN266" s="3">
        <f t="shared" si="7"/>
        <v>0</v>
      </c>
      <c r="AO266" s="3">
        <f t="shared" si="7"/>
        <v>0</v>
      </c>
      <c r="AP266" s="3">
        <f t="shared" si="7"/>
        <v>0</v>
      </c>
    </row>
    <row r="267" spans="37:42" ht="46.5" customHeight="1">
      <c r="AK267" s="3">
        <f t="shared" si="7"/>
        <v>0</v>
      </c>
      <c r="AL267" s="3">
        <f t="shared" si="7"/>
        <v>0</v>
      </c>
      <c r="AM267" s="3">
        <f t="shared" si="7"/>
        <v>0</v>
      </c>
      <c r="AN267" s="3">
        <f t="shared" si="7"/>
        <v>0</v>
      </c>
      <c r="AO267" s="3">
        <f t="shared" si="7"/>
        <v>0</v>
      </c>
      <c r="AP267" s="3">
        <f t="shared" si="7"/>
        <v>0</v>
      </c>
    </row>
    <row r="268" spans="37:42" ht="46.5" customHeight="1">
      <c r="AK268" s="3">
        <f t="shared" si="7"/>
        <v>0</v>
      </c>
      <c r="AL268" s="3">
        <f t="shared" si="7"/>
        <v>0</v>
      </c>
      <c r="AM268" s="3">
        <f t="shared" si="7"/>
        <v>0</v>
      </c>
      <c r="AN268" s="3">
        <f t="shared" si="7"/>
        <v>0</v>
      </c>
      <c r="AO268" s="3">
        <f t="shared" si="7"/>
        <v>0</v>
      </c>
      <c r="AP268" s="3">
        <f t="shared" si="7"/>
        <v>0</v>
      </c>
    </row>
    <row r="269" spans="37:42" ht="46.5" customHeight="1">
      <c r="AK269" s="3">
        <f t="shared" si="7"/>
        <v>0</v>
      </c>
      <c r="AL269" s="3">
        <f t="shared" si="7"/>
        <v>0</v>
      </c>
      <c r="AM269" s="3">
        <f t="shared" si="7"/>
        <v>0</v>
      </c>
      <c r="AN269" s="3">
        <f t="shared" si="7"/>
        <v>0</v>
      </c>
      <c r="AO269" s="3">
        <f t="shared" si="7"/>
        <v>0</v>
      </c>
      <c r="AP269" s="3">
        <f t="shared" si="7"/>
        <v>0</v>
      </c>
    </row>
    <row r="270" spans="37:42" ht="46.5" customHeight="1">
      <c r="AK270" s="3">
        <f t="shared" si="7"/>
        <v>0</v>
      </c>
      <c r="AL270" s="3">
        <f t="shared" si="7"/>
        <v>0</v>
      </c>
      <c r="AM270" s="3">
        <f t="shared" si="7"/>
        <v>0</v>
      </c>
      <c r="AN270" s="3">
        <f t="shared" si="7"/>
        <v>0</v>
      </c>
      <c r="AO270" s="3">
        <f t="shared" si="7"/>
        <v>0</v>
      </c>
      <c r="AP270" s="3">
        <f t="shared" si="7"/>
        <v>0</v>
      </c>
    </row>
    <row r="271" spans="37:42" ht="46.5" customHeight="1">
      <c r="AK271" s="3">
        <f t="shared" si="7"/>
        <v>0</v>
      </c>
      <c r="AL271" s="3">
        <f t="shared" si="7"/>
        <v>0</v>
      </c>
      <c r="AM271" s="3">
        <f t="shared" si="7"/>
        <v>0</v>
      </c>
      <c r="AN271" s="3">
        <f t="shared" si="7"/>
        <v>0</v>
      </c>
      <c r="AO271" s="3">
        <f t="shared" si="7"/>
        <v>0</v>
      </c>
      <c r="AP271" s="3">
        <f t="shared" si="7"/>
        <v>0</v>
      </c>
    </row>
    <row r="272" spans="37:42" ht="46.5" customHeight="1">
      <c r="AK272" s="3">
        <f t="shared" si="7"/>
        <v>0</v>
      </c>
      <c r="AL272" s="3">
        <f t="shared" si="7"/>
        <v>0</v>
      </c>
      <c r="AM272" s="3">
        <f t="shared" si="7"/>
        <v>0</v>
      </c>
      <c r="AN272" s="3">
        <f t="shared" si="7"/>
        <v>0</v>
      </c>
      <c r="AO272" s="3">
        <f t="shared" si="7"/>
        <v>0</v>
      </c>
      <c r="AP272" s="3">
        <f t="shared" si="7"/>
        <v>0</v>
      </c>
    </row>
    <row r="273" spans="37:42" ht="46.5" customHeight="1">
      <c r="AK273" s="3">
        <f t="shared" si="7"/>
        <v>0</v>
      </c>
      <c r="AL273" s="3">
        <f t="shared" si="7"/>
        <v>0</v>
      </c>
      <c r="AM273" s="3">
        <f t="shared" si="7"/>
        <v>0</v>
      </c>
      <c r="AN273" s="3">
        <f t="shared" si="7"/>
        <v>0</v>
      </c>
      <c r="AO273" s="3">
        <f t="shared" si="7"/>
        <v>0</v>
      </c>
      <c r="AP273" s="3">
        <f t="shared" si="7"/>
        <v>0</v>
      </c>
    </row>
    <row r="274" spans="37:42" ht="46.5" customHeight="1">
      <c r="AK274" s="3">
        <f t="shared" si="7"/>
        <v>0</v>
      </c>
      <c r="AL274" s="3">
        <f t="shared" si="7"/>
        <v>0</v>
      </c>
      <c r="AM274" s="3">
        <f t="shared" si="7"/>
        <v>0</v>
      </c>
      <c r="AN274" s="3">
        <f t="shared" ref="AN274:AP337" si="8">+X274-AH274</f>
        <v>0</v>
      </c>
      <c r="AO274" s="3">
        <f t="shared" si="8"/>
        <v>0</v>
      </c>
      <c r="AP274" s="3">
        <f t="shared" si="8"/>
        <v>0</v>
      </c>
    </row>
    <row r="275" spans="37:42" ht="46.5" customHeight="1">
      <c r="AK275" s="3">
        <f t="shared" ref="AK275:AP338" si="9">+U275-AE275</f>
        <v>0</v>
      </c>
      <c r="AL275" s="3">
        <f t="shared" si="9"/>
        <v>0</v>
      </c>
      <c r="AM275" s="3">
        <f t="shared" si="9"/>
        <v>0</v>
      </c>
      <c r="AN275" s="3">
        <f t="shared" si="8"/>
        <v>0</v>
      </c>
      <c r="AO275" s="3">
        <f t="shared" si="8"/>
        <v>0</v>
      </c>
      <c r="AP275" s="3">
        <f t="shared" si="8"/>
        <v>0</v>
      </c>
    </row>
    <row r="276" spans="37:42" ht="46.5" customHeight="1">
      <c r="AK276" s="3">
        <f t="shared" si="9"/>
        <v>0</v>
      </c>
      <c r="AL276" s="3">
        <f t="shared" si="9"/>
        <v>0</v>
      </c>
      <c r="AM276" s="3">
        <f t="shared" si="9"/>
        <v>0</v>
      </c>
      <c r="AN276" s="3">
        <f t="shared" si="8"/>
        <v>0</v>
      </c>
      <c r="AO276" s="3">
        <f t="shared" si="8"/>
        <v>0</v>
      </c>
      <c r="AP276" s="3">
        <f t="shared" si="8"/>
        <v>0</v>
      </c>
    </row>
    <row r="277" spans="37:42" ht="46.5" customHeight="1">
      <c r="AK277" s="3">
        <f t="shared" si="9"/>
        <v>0</v>
      </c>
      <c r="AL277" s="3">
        <f t="shared" si="9"/>
        <v>0</v>
      </c>
      <c r="AM277" s="3">
        <f t="shared" si="9"/>
        <v>0</v>
      </c>
      <c r="AN277" s="3">
        <f t="shared" si="8"/>
        <v>0</v>
      </c>
      <c r="AO277" s="3">
        <f t="shared" si="8"/>
        <v>0</v>
      </c>
      <c r="AP277" s="3">
        <f t="shared" si="8"/>
        <v>0</v>
      </c>
    </row>
    <row r="278" spans="37:42" ht="46.5" customHeight="1">
      <c r="AK278" s="3">
        <f t="shared" si="9"/>
        <v>0</v>
      </c>
      <c r="AL278" s="3">
        <f t="shared" si="9"/>
        <v>0</v>
      </c>
      <c r="AM278" s="3">
        <f t="shared" si="9"/>
        <v>0</v>
      </c>
      <c r="AN278" s="3">
        <f t="shared" si="8"/>
        <v>0</v>
      </c>
      <c r="AO278" s="3">
        <f t="shared" si="8"/>
        <v>0</v>
      </c>
      <c r="AP278" s="3">
        <f t="shared" si="8"/>
        <v>0</v>
      </c>
    </row>
    <row r="279" spans="37:42" ht="46.5" customHeight="1">
      <c r="AK279" s="3">
        <f t="shared" si="9"/>
        <v>0</v>
      </c>
      <c r="AL279" s="3">
        <f t="shared" si="9"/>
        <v>0</v>
      </c>
      <c r="AM279" s="3">
        <f t="shared" si="9"/>
        <v>0</v>
      </c>
      <c r="AN279" s="3">
        <f t="shared" si="8"/>
        <v>0</v>
      </c>
      <c r="AO279" s="3">
        <f t="shared" si="8"/>
        <v>0</v>
      </c>
      <c r="AP279" s="3">
        <f t="shared" si="8"/>
        <v>0</v>
      </c>
    </row>
    <row r="280" spans="37:42" ht="46.5" customHeight="1">
      <c r="AK280" s="3">
        <f t="shared" si="9"/>
        <v>0</v>
      </c>
      <c r="AL280" s="3">
        <f t="shared" si="9"/>
        <v>0</v>
      </c>
      <c r="AM280" s="3">
        <f t="shared" si="9"/>
        <v>0</v>
      </c>
      <c r="AN280" s="3">
        <f t="shared" si="8"/>
        <v>0</v>
      </c>
      <c r="AO280" s="3">
        <f t="shared" si="8"/>
        <v>0</v>
      </c>
      <c r="AP280" s="3">
        <f t="shared" si="8"/>
        <v>0</v>
      </c>
    </row>
    <row r="281" spans="37:42" ht="46.5" customHeight="1">
      <c r="AK281" s="3">
        <f t="shared" si="9"/>
        <v>0</v>
      </c>
      <c r="AL281" s="3">
        <f t="shared" si="9"/>
        <v>0</v>
      </c>
      <c r="AM281" s="3">
        <f t="shared" si="9"/>
        <v>0</v>
      </c>
      <c r="AN281" s="3">
        <f t="shared" si="8"/>
        <v>0</v>
      </c>
      <c r="AO281" s="3">
        <f t="shared" si="8"/>
        <v>0</v>
      </c>
      <c r="AP281" s="3">
        <f t="shared" si="8"/>
        <v>0</v>
      </c>
    </row>
    <row r="282" spans="37:42" ht="46.5" customHeight="1">
      <c r="AK282" s="3">
        <f t="shared" si="9"/>
        <v>0</v>
      </c>
      <c r="AL282" s="3">
        <f t="shared" si="9"/>
        <v>0</v>
      </c>
      <c r="AM282" s="3">
        <f t="shared" si="9"/>
        <v>0</v>
      </c>
      <c r="AN282" s="3">
        <f t="shared" si="8"/>
        <v>0</v>
      </c>
      <c r="AO282" s="3">
        <f t="shared" si="8"/>
        <v>0</v>
      </c>
      <c r="AP282" s="3">
        <f t="shared" si="8"/>
        <v>0</v>
      </c>
    </row>
    <row r="283" spans="37:42" ht="46.5" customHeight="1">
      <c r="AK283" s="3">
        <f t="shared" si="9"/>
        <v>0</v>
      </c>
      <c r="AL283" s="3">
        <f t="shared" si="9"/>
        <v>0</v>
      </c>
      <c r="AM283" s="3">
        <f t="shared" si="9"/>
        <v>0</v>
      </c>
      <c r="AN283" s="3">
        <f t="shared" si="8"/>
        <v>0</v>
      </c>
      <c r="AO283" s="3">
        <f t="shared" si="8"/>
        <v>0</v>
      </c>
      <c r="AP283" s="3">
        <f t="shared" si="8"/>
        <v>0</v>
      </c>
    </row>
    <row r="284" spans="37:42" ht="46.5" customHeight="1">
      <c r="AK284" s="3">
        <f t="shared" si="9"/>
        <v>0</v>
      </c>
      <c r="AL284" s="3">
        <f t="shared" si="9"/>
        <v>0</v>
      </c>
      <c r="AM284" s="3">
        <f t="shared" si="9"/>
        <v>0</v>
      </c>
      <c r="AN284" s="3">
        <f t="shared" si="8"/>
        <v>0</v>
      </c>
      <c r="AO284" s="3">
        <f t="shared" si="8"/>
        <v>0</v>
      </c>
      <c r="AP284" s="3">
        <f t="shared" si="8"/>
        <v>0</v>
      </c>
    </row>
    <row r="285" spans="37:42" ht="46.5" customHeight="1">
      <c r="AK285" s="3">
        <f t="shared" si="9"/>
        <v>0</v>
      </c>
      <c r="AL285" s="3">
        <f t="shared" si="9"/>
        <v>0</v>
      </c>
      <c r="AM285" s="3">
        <f t="shared" si="9"/>
        <v>0</v>
      </c>
      <c r="AN285" s="3">
        <f t="shared" si="8"/>
        <v>0</v>
      </c>
      <c r="AO285" s="3">
        <f t="shared" si="8"/>
        <v>0</v>
      </c>
      <c r="AP285" s="3">
        <f t="shared" si="8"/>
        <v>0</v>
      </c>
    </row>
    <row r="286" spans="37:42" ht="46.5" customHeight="1">
      <c r="AK286" s="3">
        <f t="shared" si="9"/>
        <v>0</v>
      </c>
      <c r="AL286" s="3">
        <f t="shared" si="9"/>
        <v>0</v>
      </c>
      <c r="AM286" s="3">
        <f t="shared" si="9"/>
        <v>0</v>
      </c>
      <c r="AN286" s="3">
        <f t="shared" si="8"/>
        <v>0</v>
      </c>
      <c r="AO286" s="3">
        <f t="shared" si="8"/>
        <v>0</v>
      </c>
      <c r="AP286" s="3">
        <f t="shared" si="8"/>
        <v>0</v>
      </c>
    </row>
    <row r="287" spans="37:42" ht="46.5" customHeight="1">
      <c r="AK287" s="3">
        <f t="shared" si="9"/>
        <v>0</v>
      </c>
      <c r="AL287" s="3">
        <f t="shared" si="9"/>
        <v>0</v>
      </c>
      <c r="AM287" s="3">
        <f t="shared" si="9"/>
        <v>0</v>
      </c>
      <c r="AN287" s="3">
        <f t="shared" si="8"/>
        <v>0</v>
      </c>
      <c r="AO287" s="3">
        <f t="shared" si="8"/>
        <v>0</v>
      </c>
      <c r="AP287" s="3">
        <f t="shared" si="8"/>
        <v>0</v>
      </c>
    </row>
    <row r="288" spans="37:42" ht="46.5" customHeight="1">
      <c r="AK288" s="3">
        <f t="shared" si="9"/>
        <v>0</v>
      </c>
      <c r="AL288" s="3">
        <f t="shared" si="9"/>
        <v>0</v>
      </c>
      <c r="AM288" s="3">
        <f t="shared" si="9"/>
        <v>0</v>
      </c>
      <c r="AN288" s="3">
        <f t="shared" si="8"/>
        <v>0</v>
      </c>
      <c r="AO288" s="3">
        <f t="shared" si="8"/>
        <v>0</v>
      </c>
      <c r="AP288" s="3">
        <f t="shared" si="8"/>
        <v>0</v>
      </c>
    </row>
    <row r="289" spans="37:42" ht="46.5" customHeight="1">
      <c r="AK289" s="3">
        <f t="shared" si="9"/>
        <v>0</v>
      </c>
      <c r="AL289" s="3">
        <f t="shared" si="9"/>
        <v>0</v>
      </c>
      <c r="AM289" s="3">
        <f t="shared" si="9"/>
        <v>0</v>
      </c>
      <c r="AN289" s="3">
        <f t="shared" si="8"/>
        <v>0</v>
      </c>
      <c r="AO289" s="3">
        <f t="shared" si="8"/>
        <v>0</v>
      </c>
      <c r="AP289" s="3">
        <f t="shared" si="8"/>
        <v>0</v>
      </c>
    </row>
    <row r="290" spans="37:42" ht="46.5" customHeight="1">
      <c r="AK290" s="3">
        <f t="shared" si="9"/>
        <v>0</v>
      </c>
      <c r="AL290" s="3">
        <f t="shared" si="9"/>
        <v>0</v>
      </c>
      <c r="AM290" s="3">
        <f t="shared" si="9"/>
        <v>0</v>
      </c>
      <c r="AN290" s="3">
        <f t="shared" si="8"/>
        <v>0</v>
      </c>
      <c r="AO290" s="3">
        <f t="shared" si="8"/>
        <v>0</v>
      </c>
      <c r="AP290" s="3">
        <f t="shared" si="8"/>
        <v>0</v>
      </c>
    </row>
    <row r="291" spans="37:42" ht="46.5" customHeight="1">
      <c r="AK291" s="3">
        <f t="shared" si="9"/>
        <v>0</v>
      </c>
      <c r="AL291" s="3">
        <f t="shared" si="9"/>
        <v>0</v>
      </c>
      <c r="AM291" s="3">
        <f t="shared" si="9"/>
        <v>0</v>
      </c>
      <c r="AN291" s="3">
        <f t="shared" si="8"/>
        <v>0</v>
      </c>
      <c r="AO291" s="3">
        <f t="shared" si="8"/>
        <v>0</v>
      </c>
      <c r="AP291" s="3">
        <f t="shared" si="8"/>
        <v>0</v>
      </c>
    </row>
    <row r="292" spans="37:42" ht="46.5" customHeight="1">
      <c r="AK292" s="3">
        <f t="shared" si="9"/>
        <v>0</v>
      </c>
      <c r="AL292" s="3">
        <f t="shared" si="9"/>
        <v>0</v>
      </c>
      <c r="AM292" s="3">
        <f t="shared" si="9"/>
        <v>0</v>
      </c>
      <c r="AN292" s="3">
        <f t="shared" si="8"/>
        <v>0</v>
      </c>
      <c r="AO292" s="3">
        <f t="shared" si="8"/>
        <v>0</v>
      </c>
      <c r="AP292" s="3">
        <f t="shared" si="8"/>
        <v>0</v>
      </c>
    </row>
    <row r="293" spans="37:42" ht="46.5" customHeight="1">
      <c r="AK293" s="3">
        <f t="shared" si="9"/>
        <v>0</v>
      </c>
      <c r="AL293" s="3">
        <f t="shared" si="9"/>
        <v>0</v>
      </c>
      <c r="AM293" s="3">
        <f t="shared" si="9"/>
        <v>0</v>
      </c>
      <c r="AN293" s="3">
        <f t="shared" si="8"/>
        <v>0</v>
      </c>
      <c r="AO293" s="3">
        <f t="shared" si="8"/>
        <v>0</v>
      </c>
      <c r="AP293" s="3">
        <f t="shared" si="8"/>
        <v>0</v>
      </c>
    </row>
    <row r="294" spans="37:42" ht="46.5" customHeight="1">
      <c r="AK294" s="3">
        <f t="shared" si="9"/>
        <v>0</v>
      </c>
      <c r="AL294" s="3">
        <f t="shared" si="9"/>
        <v>0</v>
      </c>
      <c r="AM294" s="3">
        <f t="shared" si="9"/>
        <v>0</v>
      </c>
      <c r="AN294" s="3">
        <f t="shared" si="8"/>
        <v>0</v>
      </c>
      <c r="AO294" s="3">
        <f t="shared" si="8"/>
        <v>0</v>
      </c>
      <c r="AP294" s="3">
        <f t="shared" si="8"/>
        <v>0</v>
      </c>
    </row>
    <row r="295" spans="37:42" ht="46.5" customHeight="1">
      <c r="AK295" s="3">
        <f t="shared" si="9"/>
        <v>0</v>
      </c>
      <c r="AL295" s="3">
        <f t="shared" si="9"/>
        <v>0</v>
      </c>
      <c r="AM295" s="3">
        <f t="shared" si="9"/>
        <v>0</v>
      </c>
      <c r="AN295" s="3">
        <f t="shared" si="8"/>
        <v>0</v>
      </c>
      <c r="AO295" s="3">
        <f t="shared" si="8"/>
        <v>0</v>
      </c>
      <c r="AP295" s="3">
        <f t="shared" si="8"/>
        <v>0</v>
      </c>
    </row>
    <row r="296" spans="37:42" ht="46.5" customHeight="1">
      <c r="AK296" s="3">
        <f t="shared" si="9"/>
        <v>0</v>
      </c>
      <c r="AL296" s="3">
        <f t="shared" si="9"/>
        <v>0</v>
      </c>
      <c r="AM296" s="3">
        <f t="shared" si="9"/>
        <v>0</v>
      </c>
      <c r="AN296" s="3">
        <f t="shared" si="8"/>
        <v>0</v>
      </c>
      <c r="AO296" s="3">
        <f t="shared" si="8"/>
        <v>0</v>
      </c>
      <c r="AP296" s="3">
        <f t="shared" si="8"/>
        <v>0</v>
      </c>
    </row>
    <row r="297" spans="37:42" ht="46.5" customHeight="1">
      <c r="AK297" s="3">
        <f t="shared" si="9"/>
        <v>0</v>
      </c>
      <c r="AL297" s="3">
        <f t="shared" si="9"/>
        <v>0</v>
      </c>
      <c r="AM297" s="3">
        <f t="shared" si="9"/>
        <v>0</v>
      </c>
      <c r="AN297" s="3">
        <f t="shared" si="8"/>
        <v>0</v>
      </c>
      <c r="AO297" s="3">
        <f t="shared" si="8"/>
        <v>0</v>
      </c>
      <c r="AP297" s="3">
        <f t="shared" si="8"/>
        <v>0</v>
      </c>
    </row>
    <row r="298" spans="37:42" ht="46.5" customHeight="1">
      <c r="AK298" s="3">
        <f t="shared" si="9"/>
        <v>0</v>
      </c>
      <c r="AL298" s="3">
        <f t="shared" si="9"/>
        <v>0</v>
      </c>
      <c r="AM298" s="3">
        <f t="shared" si="9"/>
        <v>0</v>
      </c>
      <c r="AN298" s="3">
        <f t="shared" si="8"/>
        <v>0</v>
      </c>
      <c r="AO298" s="3">
        <f t="shared" si="8"/>
        <v>0</v>
      </c>
      <c r="AP298" s="3">
        <f t="shared" si="8"/>
        <v>0</v>
      </c>
    </row>
    <row r="299" spans="37:42" ht="46.5" customHeight="1">
      <c r="AK299" s="3">
        <f t="shared" si="9"/>
        <v>0</v>
      </c>
      <c r="AL299" s="3">
        <f t="shared" si="9"/>
        <v>0</v>
      </c>
      <c r="AM299" s="3">
        <f t="shared" si="9"/>
        <v>0</v>
      </c>
      <c r="AN299" s="3">
        <f t="shared" si="8"/>
        <v>0</v>
      </c>
      <c r="AO299" s="3">
        <f t="shared" si="8"/>
        <v>0</v>
      </c>
      <c r="AP299" s="3">
        <f t="shared" si="8"/>
        <v>0</v>
      </c>
    </row>
    <row r="300" spans="37:42" ht="46.5" customHeight="1">
      <c r="AK300" s="3">
        <f t="shared" si="9"/>
        <v>0</v>
      </c>
      <c r="AL300" s="3">
        <f t="shared" si="9"/>
        <v>0</v>
      </c>
      <c r="AM300" s="3">
        <f t="shared" si="9"/>
        <v>0</v>
      </c>
      <c r="AN300" s="3">
        <f t="shared" si="8"/>
        <v>0</v>
      </c>
      <c r="AO300" s="3">
        <f t="shared" si="8"/>
        <v>0</v>
      </c>
      <c r="AP300" s="3">
        <f t="shared" si="8"/>
        <v>0</v>
      </c>
    </row>
    <row r="301" spans="37:42" ht="46.5" customHeight="1">
      <c r="AK301" s="3">
        <f t="shared" si="9"/>
        <v>0</v>
      </c>
      <c r="AL301" s="3">
        <f t="shared" si="9"/>
        <v>0</v>
      </c>
      <c r="AM301" s="3">
        <f t="shared" si="9"/>
        <v>0</v>
      </c>
      <c r="AN301" s="3">
        <f t="shared" si="8"/>
        <v>0</v>
      </c>
      <c r="AO301" s="3">
        <f t="shared" si="8"/>
        <v>0</v>
      </c>
      <c r="AP301" s="3">
        <f t="shared" si="8"/>
        <v>0</v>
      </c>
    </row>
    <row r="302" spans="37:42" ht="46.5" customHeight="1">
      <c r="AK302" s="3">
        <f t="shared" si="9"/>
        <v>0</v>
      </c>
      <c r="AL302" s="3">
        <f t="shared" si="9"/>
        <v>0</v>
      </c>
      <c r="AM302" s="3">
        <f t="shared" si="9"/>
        <v>0</v>
      </c>
      <c r="AN302" s="3">
        <f t="shared" si="8"/>
        <v>0</v>
      </c>
      <c r="AO302" s="3">
        <f t="shared" si="8"/>
        <v>0</v>
      </c>
      <c r="AP302" s="3">
        <f t="shared" si="8"/>
        <v>0</v>
      </c>
    </row>
    <row r="303" spans="37:42" ht="46.5" customHeight="1">
      <c r="AK303" s="3">
        <f t="shared" si="9"/>
        <v>0</v>
      </c>
      <c r="AL303" s="3">
        <f t="shared" si="9"/>
        <v>0</v>
      </c>
      <c r="AM303" s="3">
        <f t="shared" si="9"/>
        <v>0</v>
      </c>
      <c r="AN303" s="3">
        <f t="shared" si="8"/>
        <v>0</v>
      </c>
      <c r="AO303" s="3">
        <f t="shared" si="8"/>
        <v>0</v>
      </c>
      <c r="AP303" s="3">
        <f t="shared" si="8"/>
        <v>0</v>
      </c>
    </row>
    <row r="304" spans="37:42" ht="46.5" customHeight="1">
      <c r="AK304" s="3">
        <f t="shared" si="9"/>
        <v>0</v>
      </c>
      <c r="AL304" s="3">
        <f t="shared" si="9"/>
        <v>0</v>
      </c>
      <c r="AM304" s="3">
        <f t="shared" si="9"/>
        <v>0</v>
      </c>
      <c r="AN304" s="3">
        <f t="shared" si="8"/>
        <v>0</v>
      </c>
      <c r="AO304" s="3">
        <f t="shared" si="8"/>
        <v>0</v>
      </c>
      <c r="AP304" s="3">
        <f t="shared" si="8"/>
        <v>0</v>
      </c>
    </row>
    <row r="305" spans="37:42" ht="46.5" customHeight="1">
      <c r="AK305" s="3">
        <f t="shared" si="9"/>
        <v>0</v>
      </c>
      <c r="AL305" s="3">
        <f t="shared" si="9"/>
        <v>0</v>
      </c>
      <c r="AM305" s="3">
        <f t="shared" si="9"/>
        <v>0</v>
      </c>
      <c r="AN305" s="3">
        <f t="shared" si="8"/>
        <v>0</v>
      </c>
      <c r="AO305" s="3">
        <f t="shared" si="8"/>
        <v>0</v>
      </c>
      <c r="AP305" s="3">
        <f t="shared" si="8"/>
        <v>0</v>
      </c>
    </row>
    <row r="306" spans="37:42" ht="46.5" customHeight="1">
      <c r="AK306" s="3">
        <f t="shared" si="9"/>
        <v>0</v>
      </c>
      <c r="AL306" s="3">
        <f t="shared" si="9"/>
        <v>0</v>
      </c>
      <c r="AM306" s="3">
        <f t="shared" si="9"/>
        <v>0</v>
      </c>
      <c r="AN306" s="3">
        <f t="shared" si="8"/>
        <v>0</v>
      </c>
      <c r="AO306" s="3">
        <f t="shared" si="8"/>
        <v>0</v>
      </c>
      <c r="AP306" s="3">
        <f t="shared" si="8"/>
        <v>0</v>
      </c>
    </row>
    <row r="307" spans="37:42" ht="46.5" customHeight="1">
      <c r="AK307" s="3">
        <f t="shared" si="9"/>
        <v>0</v>
      </c>
      <c r="AL307" s="3">
        <f t="shared" si="9"/>
        <v>0</v>
      </c>
      <c r="AM307" s="3">
        <f t="shared" si="9"/>
        <v>0</v>
      </c>
      <c r="AN307" s="3">
        <f t="shared" si="8"/>
        <v>0</v>
      </c>
      <c r="AO307" s="3">
        <f t="shared" si="8"/>
        <v>0</v>
      </c>
      <c r="AP307" s="3">
        <f t="shared" si="8"/>
        <v>0</v>
      </c>
    </row>
    <row r="308" spans="37:42" ht="46.5" customHeight="1">
      <c r="AK308" s="3">
        <f t="shared" si="9"/>
        <v>0</v>
      </c>
      <c r="AL308" s="3">
        <f t="shared" si="9"/>
        <v>0</v>
      </c>
      <c r="AM308" s="3">
        <f t="shared" si="9"/>
        <v>0</v>
      </c>
      <c r="AN308" s="3">
        <f t="shared" si="8"/>
        <v>0</v>
      </c>
      <c r="AO308" s="3">
        <f t="shared" si="8"/>
        <v>0</v>
      </c>
      <c r="AP308" s="3">
        <f t="shared" si="8"/>
        <v>0</v>
      </c>
    </row>
    <row r="309" spans="37:42" ht="46.5" customHeight="1">
      <c r="AK309" s="3">
        <f t="shared" si="9"/>
        <v>0</v>
      </c>
      <c r="AL309" s="3">
        <f t="shared" si="9"/>
        <v>0</v>
      </c>
      <c r="AM309" s="3">
        <f t="shared" si="9"/>
        <v>0</v>
      </c>
      <c r="AN309" s="3">
        <f t="shared" si="8"/>
        <v>0</v>
      </c>
      <c r="AO309" s="3">
        <f t="shared" si="8"/>
        <v>0</v>
      </c>
      <c r="AP309" s="3">
        <f t="shared" si="8"/>
        <v>0</v>
      </c>
    </row>
    <row r="310" spans="37:42" ht="46.5" customHeight="1">
      <c r="AK310" s="3">
        <f t="shared" si="9"/>
        <v>0</v>
      </c>
      <c r="AL310" s="3">
        <f t="shared" si="9"/>
        <v>0</v>
      </c>
      <c r="AM310" s="3">
        <f t="shared" si="9"/>
        <v>0</v>
      </c>
      <c r="AN310" s="3">
        <f t="shared" si="8"/>
        <v>0</v>
      </c>
      <c r="AO310" s="3">
        <f t="shared" si="8"/>
        <v>0</v>
      </c>
      <c r="AP310" s="3">
        <f t="shared" si="8"/>
        <v>0</v>
      </c>
    </row>
    <row r="311" spans="37:42" ht="46.5" customHeight="1">
      <c r="AK311" s="3">
        <f t="shared" si="9"/>
        <v>0</v>
      </c>
      <c r="AL311" s="3">
        <f t="shared" si="9"/>
        <v>0</v>
      </c>
      <c r="AM311" s="3">
        <f t="shared" si="9"/>
        <v>0</v>
      </c>
      <c r="AN311" s="3">
        <f t="shared" si="8"/>
        <v>0</v>
      </c>
      <c r="AO311" s="3">
        <f t="shared" si="8"/>
        <v>0</v>
      </c>
      <c r="AP311" s="3">
        <f t="shared" si="8"/>
        <v>0</v>
      </c>
    </row>
    <row r="312" spans="37:42" ht="46.5" customHeight="1">
      <c r="AK312" s="3">
        <f t="shared" si="9"/>
        <v>0</v>
      </c>
      <c r="AL312" s="3">
        <f t="shared" si="9"/>
        <v>0</v>
      </c>
      <c r="AM312" s="3">
        <f t="shared" si="9"/>
        <v>0</v>
      </c>
      <c r="AN312" s="3">
        <f t="shared" si="8"/>
        <v>0</v>
      </c>
      <c r="AO312" s="3">
        <f t="shared" si="8"/>
        <v>0</v>
      </c>
      <c r="AP312" s="3">
        <f t="shared" si="8"/>
        <v>0</v>
      </c>
    </row>
    <row r="313" spans="37:42" ht="46.5" customHeight="1">
      <c r="AK313" s="3">
        <f t="shared" si="9"/>
        <v>0</v>
      </c>
      <c r="AL313" s="3">
        <f t="shared" si="9"/>
        <v>0</v>
      </c>
      <c r="AM313" s="3">
        <f t="shared" si="9"/>
        <v>0</v>
      </c>
      <c r="AN313" s="3">
        <f t="shared" si="8"/>
        <v>0</v>
      </c>
      <c r="AO313" s="3">
        <f t="shared" si="8"/>
        <v>0</v>
      </c>
      <c r="AP313" s="3">
        <f t="shared" si="8"/>
        <v>0</v>
      </c>
    </row>
    <row r="314" spans="37:42" ht="46.5" customHeight="1">
      <c r="AK314" s="3">
        <f t="shared" si="9"/>
        <v>0</v>
      </c>
      <c r="AL314" s="3">
        <f t="shared" si="9"/>
        <v>0</v>
      </c>
      <c r="AM314" s="3">
        <f t="shared" si="9"/>
        <v>0</v>
      </c>
      <c r="AN314" s="3">
        <f t="shared" si="8"/>
        <v>0</v>
      </c>
      <c r="AO314" s="3">
        <f t="shared" si="8"/>
        <v>0</v>
      </c>
      <c r="AP314" s="3">
        <f t="shared" si="8"/>
        <v>0</v>
      </c>
    </row>
    <row r="315" spans="37:42" ht="46.5" customHeight="1">
      <c r="AK315" s="3">
        <f t="shared" si="9"/>
        <v>0</v>
      </c>
      <c r="AL315" s="3">
        <f t="shared" si="9"/>
        <v>0</v>
      </c>
      <c r="AM315" s="3">
        <f t="shared" si="9"/>
        <v>0</v>
      </c>
      <c r="AN315" s="3">
        <f t="shared" si="8"/>
        <v>0</v>
      </c>
      <c r="AO315" s="3">
        <f t="shared" si="8"/>
        <v>0</v>
      </c>
      <c r="AP315" s="3">
        <f t="shared" si="8"/>
        <v>0</v>
      </c>
    </row>
    <row r="316" spans="37:42" ht="46.5" customHeight="1">
      <c r="AK316" s="3">
        <f t="shared" si="9"/>
        <v>0</v>
      </c>
      <c r="AL316" s="3">
        <f t="shared" si="9"/>
        <v>0</v>
      </c>
      <c r="AM316" s="3">
        <f t="shared" si="9"/>
        <v>0</v>
      </c>
      <c r="AN316" s="3">
        <f t="shared" si="8"/>
        <v>0</v>
      </c>
      <c r="AO316" s="3">
        <f t="shared" si="8"/>
        <v>0</v>
      </c>
      <c r="AP316" s="3">
        <f t="shared" si="8"/>
        <v>0</v>
      </c>
    </row>
    <row r="317" spans="37:42" ht="46.5" customHeight="1">
      <c r="AK317" s="3">
        <f t="shared" si="9"/>
        <v>0</v>
      </c>
      <c r="AL317" s="3">
        <f t="shared" si="9"/>
        <v>0</v>
      </c>
      <c r="AM317" s="3">
        <f t="shared" si="9"/>
        <v>0</v>
      </c>
      <c r="AN317" s="3">
        <f t="shared" si="8"/>
        <v>0</v>
      </c>
      <c r="AO317" s="3">
        <f t="shared" si="8"/>
        <v>0</v>
      </c>
      <c r="AP317" s="3">
        <f t="shared" si="8"/>
        <v>0</v>
      </c>
    </row>
    <row r="318" spans="37:42" ht="46.5" customHeight="1">
      <c r="AK318" s="3">
        <f t="shared" si="9"/>
        <v>0</v>
      </c>
      <c r="AL318" s="3">
        <f t="shared" si="9"/>
        <v>0</v>
      </c>
      <c r="AM318" s="3">
        <f t="shared" si="9"/>
        <v>0</v>
      </c>
      <c r="AN318" s="3">
        <f t="shared" si="8"/>
        <v>0</v>
      </c>
      <c r="AO318" s="3">
        <f t="shared" si="8"/>
        <v>0</v>
      </c>
      <c r="AP318" s="3">
        <f t="shared" si="8"/>
        <v>0</v>
      </c>
    </row>
    <row r="319" spans="37:42" ht="46.5" customHeight="1">
      <c r="AK319" s="3">
        <f t="shared" si="9"/>
        <v>0</v>
      </c>
      <c r="AL319" s="3">
        <f t="shared" si="9"/>
        <v>0</v>
      </c>
      <c r="AM319" s="3">
        <f t="shared" si="9"/>
        <v>0</v>
      </c>
      <c r="AN319" s="3">
        <f t="shared" si="8"/>
        <v>0</v>
      </c>
      <c r="AO319" s="3">
        <f t="shared" si="8"/>
        <v>0</v>
      </c>
      <c r="AP319" s="3">
        <f t="shared" si="8"/>
        <v>0</v>
      </c>
    </row>
    <row r="320" spans="37:42" ht="46.5" customHeight="1">
      <c r="AK320" s="3">
        <f t="shared" si="9"/>
        <v>0</v>
      </c>
      <c r="AL320" s="3">
        <f t="shared" si="9"/>
        <v>0</v>
      </c>
      <c r="AM320" s="3">
        <f t="shared" si="9"/>
        <v>0</v>
      </c>
      <c r="AN320" s="3">
        <f t="shared" si="8"/>
        <v>0</v>
      </c>
      <c r="AO320" s="3">
        <f t="shared" si="8"/>
        <v>0</v>
      </c>
      <c r="AP320" s="3">
        <f t="shared" si="8"/>
        <v>0</v>
      </c>
    </row>
    <row r="321" spans="37:42" ht="46.5" customHeight="1">
      <c r="AK321" s="3">
        <f t="shared" si="9"/>
        <v>0</v>
      </c>
      <c r="AL321" s="3">
        <f t="shared" si="9"/>
        <v>0</v>
      </c>
      <c r="AM321" s="3">
        <f t="shared" si="9"/>
        <v>0</v>
      </c>
      <c r="AN321" s="3">
        <f t="shared" si="8"/>
        <v>0</v>
      </c>
      <c r="AO321" s="3">
        <f t="shared" si="8"/>
        <v>0</v>
      </c>
      <c r="AP321" s="3">
        <f t="shared" si="8"/>
        <v>0</v>
      </c>
    </row>
    <row r="322" spans="37:42" ht="46.5" customHeight="1">
      <c r="AK322" s="3">
        <f t="shared" si="9"/>
        <v>0</v>
      </c>
      <c r="AL322" s="3">
        <f t="shared" si="9"/>
        <v>0</v>
      </c>
      <c r="AM322" s="3">
        <f t="shared" si="9"/>
        <v>0</v>
      </c>
      <c r="AN322" s="3">
        <f t="shared" si="8"/>
        <v>0</v>
      </c>
      <c r="AO322" s="3">
        <f t="shared" si="8"/>
        <v>0</v>
      </c>
      <c r="AP322" s="3">
        <f t="shared" si="8"/>
        <v>0</v>
      </c>
    </row>
    <row r="323" spans="37:42" ht="46.5" customHeight="1">
      <c r="AK323" s="3">
        <f t="shared" si="9"/>
        <v>0</v>
      </c>
      <c r="AL323" s="3">
        <f t="shared" si="9"/>
        <v>0</v>
      </c>
      <c r="AM323" s="3">
        <f t="shared" si="9"/>
        <v>0</v>
      </c>
      <c r="AN323" s="3">
        <f t="shared" si="8"/>
        <v>0</v>
      </c>
      <c r="AO323" s="3">
        <f t="shared" si="8"/>
        <v>0</v>
      </c>
      <c r="AP323" s="3">
        <f t="shared" si="8"/>
        <v>0</v>
      </c>
    </row>
    <row r="324" spans="37:42" ht="46.5" customHeight="1">
      <c r="AK324" s="3">
        <f t="shared" si="9"/>
        <v>0</v>
      </c>
      <c r="AL324" s="3">
        <f t="shared" si="9"/>
        <v>0</v>
      </c>
      <c r="AM324" s="3">
        <f t="shared" si="9"/>
        <v>0</v>
      </c>
      <c r="AN324" s="3">
        <f t="shared" si="8"/>
        <v>0</v>
      </c>
      <c r="AO324" s="3">
        <f t="shared" si="8"/>
        <v>0</v>
      </c>
      <c r="AP324" s="3">
        <f t="shared" si="8"/>
        <v>0</v>
      </c>
    </row>
    <row r="325" spans="37:42" ht="46.5" customHeight="1">
      <c r="AK325" s="3">
        <f t="shared" si="9"/>
        <v>0</v>
      </c>
      <c r="AL325" s="3">
        <f t="shared" si="9"/>
        <v>0</v>
      </c>
      <c r="AM325" s="3">
        <f t="shared" si="9"/>
        <v>0</v>
      </c>
      <c r="AN325" s="3">
        <f t="shared" si="8"/>
        <v>0</v>
      </c>
      <c r="AO325" s="3">
        <f t="shared" si="8"/>
        <v>0</v>
      </c>
      <c r="AP325" s="3">
        <f t="shared" si="8"/>
        <v>0</v>
      </c>
    </row>
    <row r="326" spans="37:42" ht="46.5" customHeight="1">
      <c r="AK326" s="3">
        <f t="shared" si="9"/>
        <v>0</v>
      </c>
      <c r="AL326" s="3">
        <f t="shared" si="9"/>
        <v>0</v>
      </c>
      <c r="AM326" s="3">
        <f t="shared" si="9"/>
        <v>0</v>
      </c>
      <c r="AN326" s="3">
        <f t="shared" si="8"/>
        <v>0</v>
      </c>
      <c r="AO326" s="3">
        <f t="shared" si="8"/>
        <v>0</v>
      </c>
      <c r="AP326" s="3">
        <f t="shared" si="8"/>
        <v>0</v>
      </c>
    </row>
    <row r="327" spans="37:42" ht="46.5" customHeight="1">
      <c r="AK327" s="3">
        <f t="shared" si="9"/>
        <v>0</v>
      </c>
      <c r="AL327" s="3">
        <f t="shared" si="9"/>
        <v>0</v>
      </c>
      <c r="AM327" s="3">
        <f t="shared" si="9"/>
        <v>0</v>
      </c>
      <c r="AN327" s="3">
        <f t="shared" si="8"/>
        <v>0</v>
      </c>
      <c r="AO327" s="3">
        <f t="shared" si="8"/>
        <v>0</v>
      </c>
      <c r="AP327" s="3">
        <f t="shared" si="8"/>
        <v>0</v>
      </c>
    </row>
    <row r="328" spans="37:42" ht="46.5" customHeight="1">
      <c r="AK328" s="3">
        <f t="shared" si="9"/>
        <v>0</v>
      </c>
      <c r="AL328" s="3">
        <f t="shared" si="9"/>
        <v>0</v>
      </c>
      <c r="AM328" s="3">
        <f t="shared" si="9"/>
        <v>0</v>
      </c>
      <c r="AN328" s="3">
        <f t="shared" si="8"/>
        <v>0</v>
      </c>
      <c r="AO328" s="3">
        <f t="shared" si="8"/>
        <v>0</v>
      </c>
      <c r="AP328" s="3">
        <f t="shared" si="8"/>
        <v>0</v>
      </c>
    </row>
    <row r="329" spans="37:42" ht="46.5" customHeight="1">
      <c r="AK329" s="3">
        <f t="shared" si="9"/>
        <v>0</v>
      </c>
      <c r="AL329" s="3">
        <f t="shared" si="9"/>
        <v>0</v>
      </c>
      <c r="AM329" s="3">
        <f t="shared" si="9"/>
        <v>0</v>
      </c>
      <c r="AN329" s="3">
        <f t="shared" si="8"/>
        <v>0</v>
      </c>
      <c r="AO329" s="3">
        <f t="shared" si="8"/>
        <v>0</v>
      </c>
      <c r="AP329" s="3">
        <f t="shared" si="8"/>
        <v>0</v>
      </c>
    </row>
    <row r="330" spans="37:42" ht="46.5" customHeight="1">
      <c r="AK330" s="3">
        <f t="shared" si="9"/>
        <v>0</v>
      </c>
      <c r="AL330" s="3">
        <f t="shared" si="9"/>
        <v>0</v>
      </c>
      <c r="AM330" s="3">
        <f t="shared" si="9"/>
        <v>0</v>
      </c>
      <c r="AN330" s="3">
        <f t="shared" si="8"/>
        <v>0</v>
      </c>
      <c r="AO330" s="3">
        <f t="shared" si="8"/>
        <v>0</v>
      </c>
      <c r="AP330" s="3">
        <f t="shared" si="8"/>
        <v>0</v>
      </c>
    </row>
    <row r="331" spans="37:42" ht="46.5" customHeight="1">
      <c r="AK331" s="3">
        <f t="shared" si="9"/>
        <v>0</v>
      </c>
      <c r="AL331" s="3">
        <f t="shared" si="9"/>
        <v>0</v>
      </c>
      <c r="AM331" s="3">
        <f t="shared" si="9"/>
        <v>0</v>
      </c>
      <c r="AN331" s="3">
        <f t="shared" si="8"/>
        <v>0</v>
      </c>
      <c r="AO331" s="3">
        <f t="shared" si="8"/>
        <v>0</v>
      </c>
      <c r="AP331" s="3">
        <f t="shared" si="8"/>
        <v>0</v>
      </c>
    </row>
    <row r="332" spans="37:42" ht="46.5" customHeight="1">
      <c r="AK332" s="3">
        <f t="shared" si="9"/>
        <v>0</v>
      </c>
      <c r="AL332" s="3">
        <f t="shared" si="9"/>
        <v>0</v>
      </c>
      <c r="AM332" s="3">
        <f t="shared" si="9"/>
        <v>0</v>
      </c>
      <c r="AN332" s="3">
        <f t="shared" si="8"/>
        <v>0</v>
      </c>
      <c r="AO332" s="3">
        <f t="shared" si="8"/>
        <v>0</v>
      </c>
      <c r="AP332" s="3">
        <f t="shared" si="8"/>
        <v>0</v>
      </c>
    </row>
    <row r="333" spans="37:42" ht="46.5" customHeight="1">
      <c r="AK333" s="3">
        <f t="shared" si="9"/>
        <v>0</v>
      </c>
      <c r="AL333" s="3">
        <f t="shared" si="9"/>
        <v>0</v>
      </c>
      <c r="AM333" s="3">
        <f t="shared" si="9"/>
        <v>0</v>
      </c>
      <c r="AN333" s="3">
        <f t="shared" si="8"/>
        <v>0</v>
      </c>
      <c r="AO333" s="3">
        <f t="shared" si="8"/>
        <v>0</v>
      </c>
      <c r="AP333" s="3">
        <f t="shared" si="8"/>
        <v>0</v>
      </c>
    </row>
    <row r="334" spans="37:42" ht="46.5" customHeight="1">
      <c r="AK334" s="3">
        <f t="shared" si="9"/>
        <v>0</v>
      </c>
      <c r="AL334" s="3">
        <f t="shared" si="9"/>
        <v>0</v>
      </c>
      <c r="AM334" s="3">
        <f t="shared" si="9"/>
        <v>0</v>
      </c>
      <c r="AN334" s="3">
        <f t="shared" si="8"/>
        <v>0</v>
      </c>
      <c r="AO334" s="3">
        <f t="shared" si="8"/>
        <v>0</v>
      </c>
      <c r="AP334" s="3">
        <f t="shared" si="8"/>
        <v>0</v>
      </c>
    </row>
    <row r="335" spans="37:42" ht="46.5" customHeight="1">
      <c r="AK335" s="3">
        <f t="shared" si="9"/>
        <v>0</v>
      </c>
      <c r="AL335" s="3">
        <f t="shared" si="9"/>
        <v>0</v>
      </c>
      <c r="AM335" s="3">
        <f t="shared" si="9"/>
        <v>0</v>
      </c>
      <c r="AN335" s="3">
        <f t="shared" si="8"/>
        <v>0</v>
      </c>
      <c r="AO335" s="3">
        <f t="shared" si="8"/>
        <v>0</v>
      </c>
      <c r="AP335" s="3">
        <f t="shared" si="8"/>
        <v>0</v>
      </c>
    </row>
    <row r="336" spans="37:42" ht="46.5" customHeight="1">
      <c r="AK336" s="3">
        <f t="shared" si="9"/>
        <v>0</v>
      </c>
      <c r="AL336" s="3">
        <f t="shared" si="9"/>
        <v>0</v>
      </c>
      <c r="AM336" s="3">
        <f t="shared" si="9"/>
        <v>0</v>
      </c>
      <c r="AN336" s="3">
        <f t="shared" si="8"/>
        <v>0</v>
      </c>
      <c r="AO336" s="3">
        <f t="shared" si="8"/>
        <v>0</v>
      </c>
      <c r="AP336" s="3">
        <f t="shared" si="8"/>
        <v>0</v>
      </c>
    </row>
    <row r="337" spans="37:42" ht="46.5" customHeight="1">
      <c r="AK337" s="3">
        <f t="shared" si="9"/>
        <v>0</v>
      </c>
      <c r="AL337" s="3">
        <f t="shared" si="9"/>
        <v>0</v>
      </c>
      <c r="AM337" s="3">
        <f t="shared" si="9"/>
        <v>0</v>
      </c>
      <c r="AN337" s="3">
        <f t="shared" si="8"/>
        <v>0</v>
      </c>
      <c r="AO337" s="3">
        <f t="shared" si="8"/>
        <v>0</v>
      </c>
      <c r="AP337" s="3">
        <f t="shared" si="8"/>
        <v>0</v>
      </c>
    </row>
    <row r="338" spans="37:42" ht="46.5" customHeight="1">
      <c r="AK338" s="3">
        <f t="shared" si="9"/>
        <v>0</v>
      </c>
      <c r="AL338" s="3">
        <f t="shared" si="9"/>
        <v>0</v>
      </c>
      <c r="AM338" s="3">
        <f t="shared" si="9"/>
        <v>0</v>
      </c>
      <c r="AN338" s="3">
        <f t="shared" si="9"/>
        <v>0</v>
      </c>
      <c r="AO338" s="3">
        <f t="shared" si="9"/>
        <v>0</v>
      </c>
      <c r="AP338" s="3">
        <f t="shared" si="9"/>
        <v>0</v>
      </c>
    </row>
    <row r="339" spans="37:42" ht="46.5" customHeight="1">
      <c r="AK339" s="3">
        <f t="shared" ref="AK339:AP381" si="10">+U339-AE339</f>
        <v>0</v>
      </c>
      <c r="AL339" s="3">
        <f t="shared" si="10"/>
        <v>0</v>
      </c>
      <c r="AM339" s="3">
        <f t="shared" si="10"/>
        <v>0</v>
      </c>
      <c r="AN339" s="3">
        <f t="shared" si="10"/>
        <v>0</v>
      </c>
      <c r="AO339" s="3">
        <f t="shared" si="10"/>
        <v>0</v>
      </c>
      <c r="AP339" s="3">
        <f t="shared" si="10"/>
        <v>0</v>
      </c>
    </row>
    <row r="340" spans="37:42" ht="46.5" customHeight="1">
      <c r="AK340" s="3">
        <f t="shared" si="10"/>
        <v>0</v>
      </c>
      <c r="AL340" s="3">
        <f t="shared" si="10"/>
        <v>0</v>
      </c>
      <c r="AM340" s="3">
        <f t="shared" si="10"/>
        <v>0</v>
      </c>
      <c r="AN340" s="3">
        <f t="shared" si="10"/>
        <v>0</v>
      </c>
      <c r="AO340" s="3">
        <f t="shared" si="10"/>
        <v>0</v>
      </c>
      <c r="AP340" s="3">
        <f t="shared" si="10"/>
        <v>0</v>
      </c>
    </row>
    <row r="341" spans="37:42" ht="46.5" customHeight="1">
      <c r="AK341" s="3">
        <f t="shared" si="10"/>
        <v>0</v>
      </c>
      <c r="AL341" s="3">
        <f t="shared" si="10"/>
        <v>0</v>
      </c>
      <c r="AM341" s="3">
        <f t="shared" si="10"/>
        <v>0</v>
      </c>
      <c r="AN341" s="3">
        <f t="shared" si="10"/>
        <v>0</v>
      </c>
      <c r="AO341" s="3">
        <f t="shared" si="10"/>
        <v>0</v>
      </c>
      <c r="AP341" s="3">
        <f t="shared" si="10"/>
        <v>0</v>
      </c>
    </row>
    <row r="342" spans="37:42" ht="46.5" customHeight="1">
      <c r="AK342" s="3">
        <f t="shared" si="10"/>
        <v>0</v>
      </c>
      <c r="AL342" s="3">
        <f t="shared" si="10"/>
        <v>0</v>
      </c>
      <c r="AM342" s="3">
        <f t="shared" si="10"/>
        <v>0</v>
      </c>
      <c r="AN342" s="3">
        <f t="shared" si="10"/>
        <v>0</v>
      </c>
      <c r="AO342" s="3">
        <f t="shared" si="10"/>
        <v>0</v>
      </c>
      <c r="AP342" s="3">
        <f t="shared" si="10"/>
        <v>0</v>
      </c>
    </row>
    <row r="343" spans="37:42" ht="46.5" customHeight="1">
      <c r="AK343" s="3">
        <f t="shared" si="10"/>
        <v>0</v>
      </c>
      <c r="AL343" s="3">
        <f t="shared" si="10"/>
        <v>0</v>
      </c>
      <c r="AM343" s="3">
        <f t="shared" si="10"/>
        <v>0</v>
      </c>
      <c r="AN343" s="3">
        <f t="shared" si="10"/>
        <v>0</v>
      </c>
      <c r="AO343" s="3">
        <f t="shared" si="10"/>
        <v>0</v>
      </c>
      <c r="AP343" s="3">
        <f t="shared" si="10"/>
        <v>0</v>
      </c>
    </row>
    <row r="344" spans="37:42" ht="46.5" customHeight="1">
      <c r="AK344" s="3">
        <f t="shared" si="10"/>
        <v>0</v>
      </c>
      <c r="AL344" s="3">
        <f t="shared" si="10"/>
        <v>0</v>
      </c>
      <c r="AM344" s="3">
        <f t="shared" si="10"/>
        <v>0</v>
      </c>
      <c r="AN344" s="3">
        <f t="shared" si="10"/>
        <v>0</v>
      </c>
      <c r="AO344" s="3">
        <f t="shared" si="10"/>
        <v>0</v>
      </c>
      <c r="AP344" s="3">
        <f t="shared" si="10"/>
        <v>0</v>
      </c>
    </row>
    <row r="345" spans="37:42" ht="46.5" customHeight="1">
      <c r="AK345" s="3">
        <f t="shared" si="10"/>
        <v>0</v>
      </c>
      <c r="AL345" s="3">
        <f t="shared" si="10"/>
        <v>0</v>
      </c>
      <c r="AM345" s="3">
        <f t="shared" si="10"/>
        <v>0</v>
      </c>
      <c r="AN345" s="3">
        <f t="shared" si="10"/>
        <v>0</v>
      </c>
      <c r="AO345" s="3">
        <f t="shared" si="10"/>
        <v>0</v>
      </c>
      <c r="AP345" s="3">
        <f t="shared" si="10"/>
        <v>0</v>
      </c>
    </row>
    <row r="346" spans="37:42" ht="46.5" customHeight="1">
      <c r="AK346" s="3">
        <f t="shared" si="10"/>
        <v>0</v>
      </c>
      <c r="AL346" s="3">
        <f t="shared" si="10"/>
        <v>0</v>
      </c>
      <c r="AM346" s="3">
        <f t="shared" si="10"/>
        <v>0</v>
      </c>
      <c r="AN346" s="3">
        <f t="shared" si="10"/>
        <v>0</v>
      </c>
      <c r="AO346" s="3">
        <f t="shared" si="10"/>
        <v>0</v>
      </c>
      <c r="AP346" s="3">
        <f t="shared" si="10"/>
        <v>0</v>
      </c>
    </row>
    <row r="347" spans="37:42" ht="46.5" customHeight="1">
      <c r="AK347" s="3">
        <f t="shared" si="10"/>
        <v>0</v>
      </c>
      <c r="AL347" s="3">
        <f t="shared" si="10"/>
        <v>0</v>
      </c>
      <c r="AM347" s="3">
        <f t="shared" si="10"/>
        <v>0</v>
      </c>
      <c r="AN347" s="3">
        <f t="shared" si="10"/>
        <v>0</v>
      </c>
      <c r="AO347" s="3">
        <f t="shared" si="10"/>
        <v>0</v>
      </c>
      <c r="AP347" s="3">
        <f t="shared" si="10"/>
        <v>0</v>
      </c>
    </row>
    <row r="348" spans="37:42" ht="46.5" customHeight="1">
      <c r="AK348" s="3">
        <f t="shared" si="10"/>
        <v>0</v>
      </c>
      <c r="AL348" s="3">
        <f t="shared" si="10"/>
        <v>0</v>
      </c>
      <c r="AM348" s="3">
        <f t="shared" si="10"/>
        <v>0</v>
      </c>
      <c r="AN348" s="3">
        <f t="shared" si="10"/>
        <v>0</v>
      </c>
      <c r="AO348" s="3">
        <f t="shared" si="10"/>
        <v>0</v>
      </c>
      <c r="AP348" s="3">
        <f t="shared" si="10"/>
        <v>0</v>
      </c>
    </row>
    <row r="349" spans="37:42" ht="46.5" customHeight="1">
      <c r="AK349" s="3">
        <f t="shared" si="10"/>
        <v>0</v>
      </c>
      <c r="AL349" s="3">
        <f t="shared" si="10"/>
        <v>0</v>
      </c>
      <c r="AM349" s="3">
        <f t="shared" si="10"/>
        <v>0</v>
      </c>
      <c r="AN349" s="3">
        <f t="shared" si="10"/>
        <v>0</v>
      </c>
      <c r="AO349" s="3">
        <f t="shared" si="10"/>
        <v>0</v>
      </c>
      <c r="AP349" s="3">
        <f t="shared" si="10"/>
        <v>0</v>
      </c>
    </row>
    <row r="350" spans="37:42" ht="46.5" customHeight="1">
      <c r="AK350" s="3">
        <f t="shared" si="10"/>
        <v>0</v>
      </c>
      <c r="AL350" s="3">
        <f t="shared" si="10"/>
        <v>0</v>
      </c>
      <c r="AM350" s="3">
        <f t="shared" si="10"/>
        <v>0</v>
      </c>
      <c r="AN350" s="3">
        <f t="shared" si="10"/>
        <v>0</v>
      </c>
      <c r="AO350" s="3">
        <f t="shared" si="10"/>
        <v>0</v>
      </c>
      <c r="AP350" s="3">
        <f t="shared" si="10"/>
        <v>0</v>
      </c>
    </row>
    <row r="351" spans="37:42" ht="46.5" customHeight="1">
      <c r="AK351" s="3">
        <f t="shared" si="10"/>
        <v>0</v>
      </c>
      <c r="AL351" s="3">
        <f t="shared" si="10"/>
        <v>0</v>
      </c>
      <c r="AM351" s="3">
        <f t="shared" si="10"/>
        <v>0</v>
      </c>
      <c r="AN351" s="3">
        <f t="shared" si="10"/>
        <v>0</v>
      </c>
      <c r="AO351" s="3">
        <f t="shared" si="10"/>
        <v>0</v>
      </c>
      <c r="AP351" s="3">
        <f t="shared" si="10"/>
        <v>0</v>
      </c>
    </row>
    <row r="352" spans="37:42" ht="46.5" customHeight="1">
      <c r="AK352" s="3">
        <f t="shared" si="10"/>
        <v>0</v>
      </c>
      <c r="AL352" s="3">
        <f t="shared" si="10"/>
        <v>0</v>
      </c>
      <c r="AM352" s="3">
        <f t="shared" si="10"/>
        <v>0</v>
      </c>
      <c r="AN352" s="3">
        <f t="shared" si="10"/>
        <v>0</v>
      </c>
      <c r="AO352" s="3">
        <f t="shared" si="10"/>
        <v>0</v>
      </c>
      <c r="AP352" s="3">
        <f t="shared" si="10"/>
        <v>0</v>
      </c>
    </row>
    <row r="353" spans="37:42" ht="46.5" customHeight="1">
      <c r="AK353" s="3">
        <f t="shared" si="10"/>
        <v>0</v>
      </c>
      <c r="AL353" s="3">
        <f t="shared" si="10"/>
        <v>0</v>
      </c>
      <c r="AM353" s="3">
        <f t="shared" si="10"/>
        <v>0</v>
      </c>
      <c r="AN353" s="3">
        <f t="shared" si="10"/>
        <v>0</v>
      </c>
      <c r="AO353" s="3">
        <f t="shared" si="10"/>
        <v>0</v>
      </c>
      <c r="AP353" s="3">
        <f t="shared" si="10"/>
        <v>0</v>
      </c>
    </row>
    <row r="354" spans="37:42" ht="46.5" customHeight="1">
      <c r="AK354" s="3">
        <f t="shared" si="10"/>
        <v>0</v>
      </c>
      <c r="AL354" s="3">
        <f t="shared" si="10"/>
        <v>0</v>
      </c>
      <c r="AM354" s="3">
        <f t="shared" si="10"/>
        <v>0</v>
      </c>
      <c r="AN354" s="3">
        <f t="shared" si="10"/>
        <v>0</v>
      </c>
      <c r="AO354" s="3">
        <f t="shared" si="10"/>
        <v>0</v>
      </c>
      <c r="AP354" s="3">
        <f t="shared" si="10"/>
        <v>0</v>
      </c>
    </row>
    <row r="355" spans="37:42" ht="46.5" customHeight="1">
      <c r="AK355" s="3">
        <f t="shared" si="10"/>
        <v>0</v>
      </c>
      <c r="AL355" s="3">
        <f t="shared" si="10"/>
        <v>0</v>
      </c>
      <c r="AM355" s="3">
        <f t="shared" si="10"/>
        <v>0</v>
      </c>
      <c r="AN355" s="3">
        <f t="shared" si="10"/>
        <v>0</v>
      </c>
      <c r="AO355" s="3">
        <f t="shared" si="10"/>
        <v>0</v>
      </c>
      <c r="AP355" s="3">
        <f t="shared" si="10"/>
        <v>0</v>
      </c>
    </row>
    <row r="356" spans="37:42" ht="46.5" customHeight="1">
      <c r="AK356" s="3">
        <f t="shared" si="10"/>
        <v>0</v>
      </c>
      <c r="AL356" s="3">
        <f t="shared" si="10"/>
        <v>0</v>
      </c>
      <c r="AM356" s="3">
        <f t="shared" si="10"/>
        <v>0</v>
      </c>
      <c r="AN356" s="3">
        <f t="shared" si="10"/>
        <v>0</v>
      </c>
      <c r="AO356" s="3">
        <f t="shared" si="10"/>
        <v>0</v>
      </c>
      <c r="AP356" s="3">
        <f t="shared" si="10"/>
        <v>0</v>
      </c>
    </row>
    <row r="357" spans="37:42" ht="46.5" customHeight="1">
      <c r="AK357" s="3">
        <f t="shared" si="10"/>
        <v>0</v>
      </c>
      <c r="AL357" s="3">
        <f t="shared" si="10"/>
        <v>0</v>
      </c>
      <c r="AM357" s="3">
        <f t="shared" si="10"/>
        <v>0</v>
      </c>
      <c r="AN357" s="3">
        <f t="shared" si="10"/>
        <v>0</v>
      </c>
      <c r="AO357" s="3">
        <f t="shared" si="10"/>
        <v>0</v>
      </c>
      <c r="AP357" s="3">
        <f t="shared" si="10"/>
        <v>0</v>
      </c>
    </row>
    <row r="358" spans="37:42" ht="46.5" customHeight="1">
      <c r="AK358" s="3">
        <f t="shared" si="10"/>
        <v>0</v>
      </c>
      <c r="AL358" s="3">
        <f t="shared" si="10"/>
        <v>0</v>
      </c>
      <c r="AM358" s="3">
        <f t="shared" si="10"/>
        <v>0</v>
      </c>
      <c r="AN358" s="3">
        <f t="shared" si="10"/>
        <v>0</v>
      </c>
      <c r="AO358" s="3">
        <f t="shared" si="10"/>
        <v>0</v>
      </c>
      <c r="AP358" s="3">
        <f t="shared" si="10"/>
        <v>0</v>
      </c>
    </row>
    <row r="359" spans="37:42" ht="46.5" customHeight="1">
      <c r="AK359" s="3">
        <f t="shared" si="10"/>
        <v>0</v>
      </c>
      <c r="AL359" s="3">
        <f t="shared" si="10"/>
        <v>0</v>
      </c>
      <c r="AM359" s="3">
        <f t="shared" si="10"/>
        <v>0</v>
      </c>
      <c r="AN359" s="3">
        <f t="shared" si="10"/>
        <v>0</v>
      </c>
      <c r="AO359" s="3">
        <f t="shared" si="10"/>
        <v>0</v>
      </c>
      <c r="AP359" s="3">
        <f t="shared" si="10"/>
        <v>0</v>
      </c>
    </row>
    <row r="360" spans="37:42" ht="46.5" customHeight="1">
      <c r="AK360" s="3">
        <f t="shared" si="10"/>
        <v>0</v>
      </c>
      <c r="AL360" s="3">
        <f t="shared" si="10"/>
        <v>0</v>
      </c>
      <c r="AM360" s="3">
        <f t="shared" si="10"/>
        <v>0</v>
      </c>
      <c r="AN360" s="3">
        <f t="shared" si="10"/>
        <v>0</v>
      </c>
      <c r="AO360" s="3">
        <f t="shared" si="10"/>
        <v>0</v>
      </c>
      <c r="AP360" s="3">
        <f t="shared" si="10"/>
        <v>0</v>
      </c>
    </row>
    <row r="361" spans="37:42" ht="46.5" customHeight="1">
      <c r="AK361" s="3">
        <f t="shared" si="10"/>
        <v>0</v>
      </c>
      <c r="AL361" s="3">
        <f t="shared" si="10"/>
        <v>0</v>
      </c>
      <c r="AM361" s="3">
        <f t="shared" si="10"/>
        <v>0</v>
      </c>
      <c r="AN361" s="3">
        <f t="shared" si="10"/>
        <v>0</v>
      </c>
      <c r="AO361" s="3">
        <f t="shared" si="10"/>
        <v>0</v>
      </c>
      <c r="AP361" s="3">
        <f t="shared" si="10"/>
        <v>0</v>
      </c>
    </row>
    <row r="362" spans="37:42" ht="46.5" customHeight="1">
      <c r="AK362" s="3">
        <f t="shared" si="10"/>
        <v>0</v>
      </c>
      <c r="AL362" s="3">
        <f t="shared" si="10"/>
        <v>0</v>
      </c>
      <c r="AM362" s="3">
        <f t="shared" si="10"/>
        <v>0</v>
      </c>
      <c r="AN362" s="3">
        <f t="shared" si="10"/>
        <v>0</v>
      </c>
      <c r="AO362" s="3">
        <f t="shared" si="10"/>
        <v>0</v>
      </c>
      <c r="AP362" s="3">
        <f t="shared" si="10"/>
        <v>0</v>
      </c>
    </row>
    <row r="363" spans="37:42" ht="46.5" customHeight="1">
      <c r="AK363" s="3">
        <f t="shared" si="10"/>
        <v>0</v>
      </c>
      <c r="AL363" s="3">
        <f t="shared" si="10"/>
        <v>0</v>
      </c>
      <c r="AM363" s="3">
        <f t="shared" si="10"/>
        <v>0</v>
      </c>
      <c r="AN363" s="3">
        <f t="shared" si="10"/>
        <v>0</v>
      </c>
      <c r="AO363" s="3">
        <f t="shared" si="10"/>
        <v>0</v>
      </c>
      <c r="AP363" s="3">
        <f t="shared" si="10"/>
        <v>0</v>
      </c>
    </row>
    <row r="364" spans="37:42" ht="46.5" customHeight="1">
      <c r="AK364" s="3">
        <f t="shared" si="10"/>
        <v>0</v>
      </c>
      <c r="AL364" s="3">
        <f t="shared" si="10"/>
        <v>0</v>
      </c>
      <c r="AM364" s="3">
        <f t="shared" si="10"/>
        <v>0</v>
      </c>
      <c r="AN364" s="3">
        <f t="shared" si="10"/>
        <v>0</v>
      </c>
      <c r="AO364" s="3">
        <f t="shared" si="10"/>
        <v>0</v>
      </c>
      <c r="AP364" s="3">
        <f t="shared" si="10"/>
        <v>0</v>
      </c>
    </row>
    <row r="365" spans="37:42" ht="46.5" customHeight="1">
      <c r="AK365" s="3">
        <f t="shared" si="10"/>
        <v>0</v>
      </c>
      <c r="AL365" s="3">
        <f t="shared" si="10"/>
        <v>0</v>
      </c>
      <c r="AM365" s="3">
        <f t="shared" si="10"/>
        <v>0</v>
      </c>
      <c r="AN365" s="3">
        <f t="shared" si="10"/>
        <v>0</v>
      </c>
      <c r="AO365" s="3">
        <f t="shared" si="10"/>
        <v>0</v>
      </c>
      <c r="AP365" s="3">
        <f t="shared" si="10"/>
        <v>0</v>
      </c>
    </row>
    <row r="366" spans="37:42" ht="46.5" customHeight="1">
      <c r="AK366" s="3">
        <f t="shared" si="10"/>
        <v>0</v>
      </c>
      <c r="AL366" s="3">
        <f t="shared" si="10"/>
        <v>0</v>
      </c>
      <c r="AM366" s="3">
        <f t="shared" si="10"/>
        <v>0</v>
      </c>
      <c r="AN366" s="3">
        <f t="shared" si="10"/>
        <v>0</v>
      </c>
      <c r="AO366" s="3">
        <f t="shared" si="10"/>
        <v>0</v>
      </c>
      <c r="AP366" s="3">
        <f t="shared" si="10"/>
        <v>0</v>
      </c>
    </row>
    <row r="367" spans="37:42" ht="46.5" customHeight="1">
      <c r="AK367" s="3">
        <f t="shared" si="10"/>
        <v>0</v>
      </c>
      <c r="AL367" s="3">
        <f t="shared" si="10"/>
        <v>0</v>
      </c>
      <c r="AM367" s="3">
        <f t="shared" si="10"/>
        <v>0</v>
      </c>
      <c r="AN367" s="3">
        <f t="shared" si="10"/>
        <v>0</v>
      </c>
      <c r="AO367" s="3">
        <f t="shared" si="10"/>
        <v>0</v>
      </c>
      <c r="AP367" s="3">
        <f t="shared" si="10"/>
        <v>0</v>
      </c>
    </row>
    <row r="368" spans="37:42" ht="46.5" customHeight="1">
      <c r="AK368" s="3">
        <f t="shared" si="10"/>
        <v>0</v>
      </c>
      <c r="AL368" s="3">
        <f t="shared" si="10"/>
        <v>0</v>
      </c>
      <c r="AM368" s="3">
        <f t="shared" si="10"/>
        <v>0</v>
      </c>
      <c r="AN368" s="3">
        <f t="shared" si="10"/>
        <v>0</v>
      </c>
      <c r="AO368" s="3">
        <f t="shared" si="10"/>
        <v>0</v>
      </c>
      <c r="AP368" s="3">
        <f t="shared" si="10"/>
        <v>0</v>
      </c>
    </row>
    <row r="369" spans="37:42" ht="46.5" customHeight="1">
      <c r="AK369" s="3">
        <f t="shared" si="10"/>
        <v>0</v>
      </c>
      <c r="AL369" s="3">
        <f t="shared" si="10"/>
        <v>0</v>
      </c>
      <c r="AM369" s="3">
        <f t="shared" si="10"/>
        <v>0</v>
      </c>
      <c r="AN369" s="3">
        <f t="shared" si="10"/>
        <v>0</v>
      </c>
      <c r="AO369" s="3">
        <f t="shared" si="10"/>
        <v>0</v>
      </c>
      <c r="AP369" s="3">
        <f t="shared" si="10"/>
        <v>0</v>
      </c>
    </row>
    <row r="370" spans="37:42" ht="46.5" customHeight="1">
      <c r="AK370" s="3">
        <f t="shared" si="10"/>
        <v>0</v>
      </c>
      <c r="AL370" s="3">
        <f t="shared" si="10"/>
        <v>0</v>
      </c>
      <c r="AM370" s="3">
        <f t="shared" si="10"/>
        <v>0</v>
      </c>
      <c r="AN370" s="3">
        <f t="shared" si="10"/>
        <v>0</v>
      </c>
      <c r="AO370" s="3">
        <f t="shared" si="10"/>
        <v>0</v>
      </c>
      <c r="AP370" s="3">
        <f t="shared" si="10"/>
        <v>0</v>
      </c>
    </row>
    <row r="371" spans="37:42" ht="46.5" customHeight="1">
      <c r="AK371" s="3">
        <f t="shared" si="10"/>
        <v>0</v>
      </c>
      <c r="AL371" s="3">
        <f t="shared" si="10"/>
        <v>0</v>
      </c>
      <c r="AM371" s="3">
        <f t="shared" si="10"/>
        <v>0</v>
      </c>
      <c r="AN371" s="3">
        <f t="shared" si="10"/>
        <v>0</v>
      </c>
      <c r="AO371" s="3">
        <f t="shared" si="10"/>
        <v>0</v>
      </c>
      <c r="AP371" s="3">
        <f t="shared" si="10"/>
        <v>0</v>
      </c>
    </row>
    <row r="372" spans="37:42" ht="46.5" customHeight="1">
      <c r="AK372" s="3">
        <f t="shared" si="10"/>
        <v>0</v>
      </c>
      <c r="AL372" s="3">
        <f t="shared" si="10"/>
        <v>0</v>
      </c>
      <c r="AM372" s="3">
        <f t="shared" si="10"/>
        <v>0</v>
      </c>
      <c r="AN372" s="3">
        <f t="shared" si="10"/>
        <v>0</v>
      </c>
      <c r="AO372" s="3">
        <f t="shared" si="10"/>
        <v>0</v>
      </c>
      <c r="AP372" s="3">
        <f t="shared" si="10"/>
        <v>0</v>
      </c>
    </row>
    <row r="373" spans="37:42" ht="46.5" customHeight="1">
      <c r="AK373" s="3">
        <f t="shared" si="10"/>
        <v>0</v>
      </c>
      <c r="AL373" s="3">
        <f t="shared" si="10"/>
        <v>0</v>
      </c>
      <c r="AM373" s="3">
        <f t="shared" si="10"/>
        <v>0</v>
      </c>
      <c r="AN373" s="3">
        <f t="shared" si="10"/>
        <v>0</v>
      </c>
      <c r="AO373" s="3">
        <f t="shared" si="10"/>
        <v>0</v>
      </c>
      <c r="AP373" s="3">
        <f t="shared" si="10"/>
        <v>0</v>
      </c>
    </row>
    <row r="374" spans="37:42" ht="46.5" customHeight="1">
      <c r="AK374" s="3">
        <f t="shared" si="10"/>
        <v>0</v>
      </c>
      <c r="AL374" s="3">
        <f t="shared" si="10"/>
        <v>0</v>
      </c>
      <c r="AM374" s="3">
        <f t="shared" si="10"/>
        <v>0</v>
      </c>
      <c r="AN374" s="3">
        <f t="shared" si="10"/>
        <v>0</v>
      </c>
      <c r="AO374" s="3">
        <f t="shared" si="10"/>
        <v>0</v>
      </c>
      <c r="AP374" s="3">
        <f t="shared" si="10"/>
        <v>0</v>
      </c>
    </row>
    <row r="375" spans="37:42" ht="46.5" customHeight="1">
      <c r="AK375" s="3">
        <f t="shared" si="10"/>
        <v>0</v>
      </c>
      <c r="AL375" s="3">
        <f t="shared" si="10"/>
        <v>0</v>
      </c>
      <c r="AM375" s="3">
        <f t="shared" si="10"/>
        <v>0</v>
      </c>
      <c r="AN375" s="3">
        <f t="shared" si="10"/>
        <v>0</v>
      </c>
      <c r="AO375" s="3">
        <f t="shared" si="10"/>
        <v>0</v>
      </c>
      <c r="AP375" s="3">
        <f t="shared" si="10"/>
        <v>0</v>
      </c>
    </row>
    <row r="376" spans="37:42" ht="46.5" customHeight="1">
      <c r="AK376" s="3">
        <f t="shared" si="10"/>
        <v>0</v>
      </c>
      <c r="AL376" s="3">
        <f t="shared" si="10"/>
        <v>0</v>
      </c>
      <c r="AM376" s="3">
        <f t="shared" si="10"/>
        <v>0</v>
      </c>
      <c r="AN376" s="3">
        <f t="shared" si="10"/>
        <v>0</v>
      </c>
      <c r="AO376" s="3">
        <f t="shared" si="10"/>
        <v>0</v>
      </c>
      <c r="AP376" s="3">
        <f t="shared" si="10"/>
        <v>0</v>
      </c>
    </row>
    <row r="377" spans="37:42" ht="46.5" customHeight="1">
      <c r="AK377" s="3">
        <f t="shared" si="10"/>
        <v>0</v>
      </c>
      <c r="AL377" s="3">
        <f t="shared" si="10"/>
        <v>0</v>
      </c>
      <c r="AM377" s="3">
        <f t="shared" si="10"/>
        <v>0</v>
      </c>
      <c r="AN377" s="3">
        <f t="shared" si="10"/>
        <v>0</v>
      </c>
      <c r="AO377" s="3">
        <f t="shared" si="10"/>
        <v>0</v>
      </c>
      <c r="AP377" s="3">
        <f t="shared" si="10"/>
        <v>0</v>
      </c>
    </row>
    <row r="378" spans="37:42" ht="46.5" customHeight="1">
      <c r="AK378" s="3">
        <f t="shared" si="10"/>
        <v>0</v>
      </c>
      <c r="AL378" s="3">
        <f t="shared" si="10"/>
        <v>0</v>
      </c>
      <c r="AM378" s="3">
        <f t="shared" si="10"/>
        <v>0</v>
      </c>
      <c r="AN378" s="3">
        <f t="shared" si="10"/>
        <v>0</v>
      </c>
      <c r="AO378" s="3">
        <f t="shared" si="10"/>
        <v>0</v>
      </c>
      <c r="AP378" s="3">
        <f t="shared" si="10"/>
        <v>0</v>
      </c>
    </row>
    <row r="379" spans="37:42" ht="46.5" customHeight="1">
      <c r="AK379" s="3">
        <f t="shared" si="10"/>
        <v>0</v>
      </c>
      <c r="AL379" s="3">
        <f t="shared" si="10"/>
        <v>0</v>
      </c>
      <c r="AM379" s="3">
        <f t="shared" si="10"/>
        <v>0</v>
      </c>
      <c r="AN379" s="3">
        <f t="shared" si="10"/>
        <v>0</v>
      </c>
      <c r="AO379" s="3">
        <f t="shared" si="10"/>
        <v>0</v>
      </c>
      <c r="AP379" s="3">
        <f t="shared" si="10"/>
        <v>0</v>
      </c>
    </row>
    <row r="380" spans="37:42" ht="46.5" customHeight="1">
      <c r="AK380" s="3">
        <f t="shared" si="10"/>
        <v>0</v>
      </c>
      <c r="AL380" s="3">
        <f t="shared" si="10"/>
        <v>0</v>
      </c>
      <c r="AM380" s="3">
        <f t="shared" si="10"/>
        <v>0</v>
      </c>
      <c r="AN380" s="3">
        <f t="shared" si="10"/>
        <v>0</v>
      </c>
      <c r="AO380" s="3">
        <f t="shared" si="10"/>
        <v>0</v>
      </c>
      <c r="AP380" s="3">
        <f t="shared" si="10"/>
        <v>0</v>
      </c>
    </row>
    <row r="381" spans="37:42" ht="46.5" customHeight="1">
      <c r="AK381" s="3">
        <f t="shared" si="10"/>
        <v>0</v>
      </c>
      <c r="AL381" s="3">
        <f t="shared" si="10"/>
        <v>0</v>
      </c>
      <c r="AM381" s="3">
        <f t="shared" si="10"/>
        <v>0</v>
      </c>
      <c r="AN381" s="3">
        <f t="shared" ref="AN381:AP444" si="11">+X381-AH381</f>
        <v>0</v>
      </c>
      <c r="AO381" s="3">
        <f t="shared" si="11"/>
        <v>0</v>
      </c>
      <c r="AP381" s="3">
        <f t="shared" si="11"/>
        <v>0</v>
      </c>
    </row>
    <row r="382" spans="37:42" ht="46.5" customHeight="1">
      <c r="AK382" s="3">
        <f t="shared" ref="AK382:AP445" si="12">+U382-AE382</f>
        <v>0</v>
      </c>
      <c r="AL382" s="3">
        <f t="shared" si="12"/>
        <v>0</v>
      </c>
      <c r="AM382" s="3">
        <f t="shared" si="12"/>
        <v>0</v>
      </c>
      <c r="AN382" s="3">
        <f t="shared" si="11"/>
        <v>0</v>
      </c>
      <c r="AO382" s="3">
        <f t="shared" si="11"/>
        <v>0</v>
      </c>
      <c r="AP382" s="3">
        <f t="shared" si="11"/>
        <v>0</v>
      </c>
    </row>
    <row r="383" spans="37:42" ht="46.5" customHeight="1">
      <c r="AK383" s="3">
        <f t="shared" si="12"/>
        <v>0</v>
      </c>
      <c r="AL383" s="3">
        <f t="shared" si="12"/>
        <v>0</v>
      </c>
      <c r="AM383" s="3">
        <f t="shared" si="12"/>
        <v>0</v>
      </c>
      <c r="AN383" s="3">
        <f t="shared" si="11"/>
        <v>0</v>
      </c>
      <c r="AO383" s="3">
        <f t="shared" si="11"/>
        <v>0</v>
      </c>
      <c r="AP383" s="3">
        <f t="shared" si="11"/>
        <v>0</v>
      </c>
    </row>
    <row r="384" spans="37:42" ht="46.5" customHeight="1">
      <c r="AK384" s="3">
        <f t="shared" si="12"/>
        <v>0</v>
      </c>
      <c r="AL384" s="3">
        <f t="shared" si="12"/>
        <v>0</v>
      </c>
      <c r="AM384" s="3">
        <f t="shared" si="12"/>
        <v>0</v>
      </c>
      <c r="AN384" s="3">
        <f t="shared" si="11"/>
        <v>0</v>
      </c>
      <c r="AO384" s="3">
        <f t="shared" si="11"/>
        <v>0</v>
      </c>
      <c r="AP384" s="3">
        <f t="shared" si="11"/>
        <v>0</v>
      </c>
    </row>
    <row r="385" spans="37:42" ht="46.5" customHeight="1">
      <c r="AK385" s="3">
        <f t="shared" si="12"/>
        <v>0</v>
      </c>
      <c r="AL385" s="3">
        <f t="shared" si="12"/>
        <v>0</v>
      </c>
      <c r="AM385" s="3">
        <f t="shared" si="12"/>
        <v>0</v>
      </c>
      <c r="AN385" s="3">
        <f t="shared" si="11"/>
        <v>0</v>
      </c>
      <c r="AO385" s="3">
        <f t="shared" si="11"/>
        <v>0</v>
      </c>
      <c r="AP385" s="3">
        <f t="shared" si="11"/>
        <v>0</v>
      </c>
    </row>
    <row r="386" spans="37:42" ht="46.5" customHeight="1">
      <c r="AK386" s="3">
        <f t="shared" si="12"/>
        <v>0</v>
      </c>
      <c r="AL386" s="3">
        <f t="shared" si="12"/>
        <v>0</v>
      </c>
      <c r="AM386" s="3">
        <f t="shared" si="12"/>
        <v>0</v>
      </c>
      <c r="AN386" s="3">
        <f t="shared" si="11"/>
        <v>0</v>
      </c>
      <c r="AO386" s="3">
        <f t="shared" si="11"/>
        <v>0</v>
      </c>
      <c r="AP386" s="3">
        <f t="shared" si="11"/>
        <v>0</v>
      </c>
    </row>
    <row r="387" spans="37:42" ht="46.5" customHeight="1">
      <c r="AK387" s="3">
        <f t="shared" si="12"/>
        <v>0</v>
      </c>
      <c r="AL387" s="3">
        <f t="shared" si="12"/>
        <v>0</v>
      </c>
      <c r="AM387" s="3">
        <f t="shared" si="12"/>
        <v>0</v>
      </c>
      <c r="AN387" s="3">
        <f t="shared" si="11"/>
        <v>0</v>
      </c>
      <c r="AO387" s="3">
        <f t="shared" si="11"/>
        <v>0</v>
      </c>
      <c r="AP387" s="3">
        <f t="shared" si="11"/>
        <v>0</v>
      </c>
    </row>
    <row r="388" spans="37:42" ht="46.5" customHeight="1">
      <c r="AK388" s="3">
        <f t="shared" si="12"/>
        <v>0</v>
      </c>
      <c r="AL388" s="3">
        <f t="shared" si="12"/>
        <v>0</v>
      </c>
      <c r="AM388" s="3">
        <f t="shared" si="12"/>
        <v>0</v>
      </c>
      <c r="AN388" s="3">
        <f t="shared" si="11"/>
        <v>0</v>
      </c>
      <c r="AO388" s="3">
        <f t="shared" si="11"/>
        <v>0</v>
      </c>
      <c r="AP388" s="3">
        <f t="shared" si="11"/>
        <v>0</v>
      </c>
    </row>
    <row r="389" spans="37:42" ht="46.5" customHeight="1">
      <c r="AK389" s="3">
        <f t="shared" si="12"/>
        <v>0</v>
      </c>
      <c r="AL389" s="3">
        <f t="shared" si="12"/>
        <v>0</v>
      </c>
      <c r="AM389" s="3">
        <f t="shared" si="12"/>
        <v>0</v>
      </c>
      <c r="AN389" s="3">
        <f t="shared" si="11"/>
        <v>0</v>
      </c>
      <c r="AO389" s="3">
        <f t="shared" si="11"/>
        <v>0</v>
      </c>
      <c r="AP389" s="3">
        <f t="shared" si="11"/>
        <v>0</v>
      </c>
    </row>
    <row r="390" spans="37:42" ht="46.5" customHeight="1">
      <c r="AK390" s="3">
        <f t="shared" si="12"/>
        <v>0</v>
      </c>
      <c r="AL390" s="3">
        <f t="shared" si="12"/>
        <v>0</v>
      </c>
      <c r="AM390" s="3">
        <f t="shared" si="12"/>
        <v>0</v>
      </c>
      <c r="AN390" s="3">
        <f t="shared" si="11"/>
        <v>0</v>
      </c>
      <c r="AO390" s="3">
        <f t="shared" si="11"/>
        <v>0</v>
      </c>
      <c r="AP390" s="3">
        <f t="shared" si="11"/>
        <v>0</v>
      </c>
    </row>
    <row r="391" spans="37:42" ht="46.5" customHeight="1">
      <c r="AK391" s="3">
        <f t="shared" si="12"/>
        <v>0</v>
      </c>
      <c r="AL391" s="3">
        <f t="shared" si="12"/>
        <v>0</v>
      </c>
      <c r="AM391" s="3">
        <f t="shared" si="12"/>
        <v>0</v>
      </c>
      <c r="AN391" s="3">
        <f t="shared" si="11"/>
        <v>0</v>
      </c>
      <c r="AO391" s="3">
        <f t="shared" si="11"/>
        <v>0</v>
      </c>
      <c r="AP391" s="3">
        <f t="shared" si="11"/>
        <v>0</v>
      </c>
    </row>
    <row r="392" spans="37:42" ht="46.5" customHeight="1">
      <c r="AK392" s="3">
        <f t="shared" si="12"/>
        <v>0</v>
      </c>
      <c r="AL392" s="3">
        <f t="shared" si="12"/>
        <v>0</v>
      </c>
      <c r="AM392" s="3">
        <f t="shared" si="12"/>
        <v>0</v>
      </c>
      <c r="AN392" s="3">
        <f t="shared" si="11"/>
        <v>0</v>
      </c>
      <c r="AO392" s="3">
        <f t="shared" si="11"/>
        <v>0</v>
      </c>
      <c r="AP392" s="3">
        <f t="shared" si="11"/>
        <v>0</v>
      </c>
    </row>
    <row r="393" spans="37:42" ht="46.5" customHeight="1">
      <c r="AK393" s="3">
        <f t="shared" si="12"/>
        <v>0</v>
      </c>
      <c r="AL393" s="3">
        <f t="shared" si="12"/>
        <v>0</v>
      </c>
      <c r="AM393" s="3">
        <f t="shared" si="12"/>
        <v>0</v>
      </c>
      <c r="AN393" s="3">
        <f t="shared" si="11"/>
        <v>0</v>
      </c>
      <c r="AO393" s="3">
        <f t="shared" si="11"/>
        <v>0</v>
      </c>
      <c r="AP393" s="3">
        <f t="shared" si="11"/>
        <v>0</v>
      </c>
    </row>
    <row r="394" spans="37:42" ht="46.5" customHeight="1">
      <c r="AK394" s="3">
        <f t="shared" si="12"/>
        <v>0</v>
      </c>
      <c r="AL394" s="3">
        <f t="shared" si="12"/>
        <v>0</v>
      </c>
      <c r="AM394" s="3">
        <f t="shared" si="12"/>
        <v>0</v>
      </c>
      <c r="AN394" s="3">
        <f t="shared" si="11"/>
        <v>0</v>
      </c>
      <c r="AO394" s="3">
        <f t="shared" si="11"/>
        <v>0</v>
      </c>
      <c r="AP394" s="3">
        <f t="shared" si="11"/>
        <v>0</v>
      </c>
    </row>
    <row r="395" spans="37:42" ht="46.5" customHeight="1">
      <c r="AK395" s="3">
        <f t="shared" si="12"/>
        <v>0</v>
      </c>
      <c r="AL395" s="3">
        <f t="shared" si="12"/>
        <v>0</v>
      </c>
      <c r="AM395" s="3">
        <f t="shared" si="12"/>
        <v>0</v>
      </c>
      <c r="AN395" s="3">
        <f t="shared" si="11"/>
        <v>0</v>
      </c>
      <c r="AO395" s="3">
        <f t="shared" si="11"/>
        <v>0</v>
      </c>
      <c r="AP395" s="3">
        <f t="shared" si="11"/>
        <v>0</v>
      </c>
    </row>
    <row r="396" spans="37:42" ht="46.5" customHeight="1">
      <c r="AK396" s="3">
        <f t="shared" si="12"/>
        <v>0</v>
      </c>
      <c r="AL396" s="3">
        <f t="shared" si="12"/>
        <v>0</v>
      </c>
      <c r="AM396" s="3">
        <f t="shared" si="12"/>
        <v>0</v>
      </c>
      <c r="AN396" s="3">
        <f t="shared" si="11"/>
        <v>0</v>
      </c>
      <c r="AO396" s="3">
        <f t="shared" si="11"/>
        <v>0</v>
      </c>
      <c r="AP396" s="3">
        <f t="shared" si="11"/>
        <v>0</v>
      </c>
    </row>
    <row r="397" spans="37:42" ht="46.5" customHeight="1">
      <c r="AK397" s="3">
        <f t="shared" si="12"/>
        <v>0</v>
      </c>
      <c r="AL397" s="3">
        <f t="shared" si="12"/>
        <v>0</v>
      </c>
      <c r="AM397" s="3">
        <f t="shared" si="12"/>
        <v>0</v>
      </c>
      <c r="AN397" s="3">
        <f t="shared" si="11"/>
        <v>0</v>
      </c>
      <c r="AO397" s="3">
        <f t="shared" si="11"/>
        <v>0</v>
      </c>
      <c r="AP397" s="3">
        <f t="shared" si="11"/>
        <v>0</v>
      </c>
    </row>
    <row r="398" spans="37:42" ht="46.5" customHeight="1">
      <c r="AK398" s="3">
        <f t="shared" si="12"/>
        <v>0</v>
      </c>
      <c r="AL398" s="3">
        <f t="shared" si="12"/>
        <v>0</v>
      </c>
      <c r="AM398" s="3">
        <f t="shared" si="12"/>
        <v>0</v>
      </c>
      <c r="AN398" s="3">
        <f t="shared" si="11"/>
        <v>0</v>
      </c>
      <c r="AO398" s="3">
        <f t="shared" si="11"/>
        <v>0</v>
      </c>
      <c r="AP398" s="3">
        <f t="shared" si="11"/>
        <v>0</v>
      </c>
    </row>
    <row r="399" spans="37:42" ht="46.5" customHeight="1">
      <c r="AK399" s="3">
        <f t="shared" si="12"/>
        <v>0</v>
      </c>
      <c r="AL399" s="3">
        <f t="shared" si="12"/>
        <v>0</v>
      </c>
      <c r="AM399" s="3">
        <f t="shared" si="12"/>
        <v>0</v>
      </c>
      <c r="AN399" s="3">
        <f t="shared" si="11"/>
        <v>0</v>
      </c>
      <c r="AO399" s="3">
        <f t="shared" si="11"/>
        <v>0</v>
      </c>
      <c r="AP399" s="3">
        <f t="shared" si="11"/>
        <v>0</v>
      </c>
    </row>
    <row r="400" spans="37:42" ht="46.5" customHeight="1">
      <c r="AK400" s="3">
        <f t="shared" si="12"/>
        <v>0</v>
      </c>
      <c r="AL400" s="3">
        <f t="shared" si="12"/>
        <v>0</v>
      </c>
      <c r="AM400" s="3">
        <f t="shared" si="12"/>
        <v>0</v>
      </c>
      <c r="AN400" s="3">
        <f t="shared" si="11"/>
        <v>0</v>
      </c>
      <c r="AO400" s="3">
        <f t="shared" si="11"/>
        <v>0</v>
      </c>
      <c r="AP400" s="3">
        <f t="shared" si="11"/>
        <v>0</v>
      </c>
    </row>
    <row r="401" spans="37:42" ht="46.5" customHeight="1">
      <c r="AK401" s="3">
        <f t="shared" si="12"/>
        <v>0</v>
      </c>
      <c r="AL401" s="3">
        <f t="shared" si="12"/>
        <v>0</v>
      </c>
      <c r="AM401" s="3">
        <f t="shared" si="12"/>
        <v>0</v>
      </c>
      <c r="AN401" s="3">
        <f t="shared" si="11"/>
        <v>0</v>
      </c>
      <c r="AO401" s="3">
        <f t="shared" si="11"/>
        <v>0</v>
      </c>
      <c r="AP401" s="3">
        <f t="shared" si="11"/>
        <v>0</v>
      </c>
    </row>
    <row r="402" spans="37:42" ht="46.5" customHeight="1">
      <c r="AK402" s="3">
        <f t="shared" si="12"/>
        <v>0</v>
      </c>
      <c r="AL402" s="3">
        <f t="shared" si="12"/>
        <v>0</v>
      </c>
      <c r="AM402" s="3">
        <f t="shared" si="12"/>
        <v>0</v>
      </c>
      <c r="AN402" s="3">
        <f t="shared" si="11"/>
        <v>0</v>
      </c>
      <c r="AO402" s="3">
        <f t="shared" si="11"/>
        <v>0</v>
      </c>
      <c r="AP402" s="3">
        <f t="shared" si="11"/>
        <v>0</v>
      </c>
    </row>
    <row r="403" spans="37:42" ht="46.5" customHeight="1">
      <c r="AK403" s="3">
        <f t="shared" si="12"/>
        <v>0</v>
      </c>
      <c r="AL403" s="3">
        <f t="shared" si="12"/>
        <v>0</v>
      </c>
      <c r="AM403" s="3">
        <f t="shared" si="12"/>
        <v>0</v>
      </c>
      <c r="AN403" s="3">
        <f t="shared" si="11"/>
        <v>0</v>
      </c>
      <c r="AO403" s="3">
        <f t="shared" si="11"/>
        <v>0</v>
      </c>
      <c r="AP403" s="3">
        <f t="shared" si="11"/>
        <v>0</v>
      </c>
    </row>
    <row r="404" spans="37:42" ht="46.5" customHeight="1">
      <c r="AK404" s="3">
        <f t="shared" si="12"/>
        <v>0</v>
      </c>
      <c r="AL404" s="3">
        <f t="shared" si="12"/>
        <v>0</v>
      </c>
      <c r="AM404" s="3">
        <f t="shared" si="12"/>
        <v>0</v>
      </c>
      <c r="AN404" s="3">
        <f t="shared" si="11"/>
        <v>0</v>
      </c>
      <c r="AO404" s="3">
        <f t="shared" si="11"/>
        <v>0</v>
      </c>
      <c r="AP404" s="3">
        <f t="shared" si="11"/>
        <v>0</v>
      </c>
    </row>
    <row r="405" spans="37:42" ht="46.5" customHeight="1">
      <c r="AK405" s="3">
        <f t="shared" si="12"/>
        <v>0</v>
      </c>
      <c r="AL405" s="3">
        <f t="shared" si="12"/>
        <v>0</v>
      </c>
      <c r="AM405" s="3">
        <f t="shared" si="12"/>
        <v>0</v>
      </c>
      <c r="AN405" s="3">
        <f t="shared" si="11"/>
        <v>0</v>
      </c>
      <c r="AO405" s="3">
        <f t="shared" si="11"/>
        <v>0</v>
      </c>
      <c r="AP405" s="3">
        <f t="shared" si="11"/>
        <v>0</v>
      </c>
    </row>
    <row r="406" spans="37:42" ht="46.5" customHeight="1">
      <c r="AK406" s="3">
        <f t="shared" si="12"/>
        <v>0</v>
      </c>
      <c r="AL406" s="3">
        <f t="shared" si="12"/>
        <v>0</v>
      </c>
      <c r="AM406" s="3">
        <f t="shared" si="12"/>
        <v>0</v>
      </c>
      <c r="AN406" s="3">
        <f t="shared" si="11"/>
        <v>0</v>
      </c>
      <c r="AO406" s="3">
        <f t="shared" si="11"/>
        <v>0</v>
      </c>
      <c r="AP406" s="3">
        <f t="shared" si="11"/>
        <v>0</v>
      </c>
    </row>
    <row r="407" spans="37:42" ht="46.5" customHeight="1">
      <c r="AK407" s="3">
        <f t="shared" si="12"/>
        <v>0</v>
      </c>
      <c r="AL407" s="3">
        <f t="shared" si="12"/>
        <v>0</v>
      </c>
      <c r="AM407" s="3">
        <f t="shared" si="12"/>
        <v>0</v>
      </c>
      <c r="AN407" s="3">
        <f t="shared" si="11"/>
        <v>0</v>
      </c>
      <c r="AO407" s="3">
        <f t="shared" si="11"/>
        <v>0</v>
      </c>
      <c r="AP407" s="3">
        <f t="shared" si="11"/>
        <v>0</v>
      </c>
    </row>
    <row r="408" spans="37:42" ht="46.5" customHeight="1">
      <c r="AK408" s="3">
        <f t="shared" si="12"/>
        <v>0</v>
      </c>
      <c r="AL408" s="3">
        <f t="shared" si="12"/>
        <v>0</v>
      </c>
      <c r="AM408" s="3">
        <f t="shared" si="12"/>
        <v>0</v>
      </c>
      <c r="AN408" s="3">
        <f t="shared" si="11"/>
        <v>0</v>
      </c>
      <c r="AO408" s="3">
        <f t="shared" si="11"/>
        <v>0</v>
      </c>
      <c r="AP408" s="3">
        <f t="shared" si="11"/>
        <v>0</v>
      </c>
    </row>
    <row r="409" spans="37:42" ht="46.5" customHeight="1">
      <c r="AK409" s="3">
        <f t="shared" si="12"/>
        <v>0</v>
      </c>
      <c r="AL409" s="3">
        <f t="shared" si="12"/>
        <v>0</v>
      </c>
      <c r="AM409" s="3">
        <f t="shared" si="12"/>
        <v>0</v>
      </c>
      <c r="AN409" s="3">
        <f t="shared" si="11"/>
        <v>0</v>
      </c>
      <c r="AO409" s="3">
        <f t="shared" si="11"/>
        <v>0</v>
      </c>
      <c r="AP409" s="3">
        <f t="shared" si="11"/>
        <v>0</v>
      </c>
    </row>
    <row r="410" spans="37:42" ht="46.5" customHeight="1">
      <c r="AK410" s="3">
        <f t="shared" si="12"/>
        <v>0</v>
      </c>
      <c r="AL410" s="3">
        <f t="shared" si="12"/>
        <v>0</v>
      </c>
      <c r="AM410" s="3">
        <f t="shared" si="12"/>
        <v>0</v>
      </c>
      <c r="AN410" s="3">
        <f t="shared" si="11"/>
        <v>0</v>
      </c>
      <c r="AO410" s="3">
        <f t="shared" si="11"/>
        <v>0</v>
      </c>
      <c r="AP410" s="3">
        <f t="shared" si="11"/>
        <v>0</v>
      </c>
    </row>
    <row r="411" spans="37:42" ht="46.5" customHeight="1">
      <c r="AK411" s="3">
        <f t="shared" si="12"/>
        <v>0</v>
      </c>
      <c r="AL411" s="3">
        <f t="shared" si="12"/>
        <v>0</v>
      </c>
      <c r="AM411" s="3">
        <f t="shared" si="12"/>
        <v>0</v>
      </c>
      <c r="AN411" s="3">
        <f t="shared" si="11"/>
        <v>0</v>
      </c>
      <c r="AO411" s="3">
        <f t="shared" si="11"/>
        <v>0</v>
      </c>
      <c r="AP411" s="3">
        <f t="shared" si="11"/>
        <v>0</v>
      </c>
    </row>
    <row r="412" spans="37:42" ht="46.5" customHeight="1">
      <c r="AK412" s="3">
        <f t="shared" si="12"/>
        <v>0</v>
      </c>
      <c r="AL412" s="3">
        <f t="shared" si="12"/>
        <v>0</v>
      </c>
      <c r="AM412" s="3">
        <f t="shared" si="12"/>
        <v>0</v>
      </c>
      <c r="AN412" s="3">
        <f t="shared" si="11"/>
        <v>0</v>
      </c>
      <c r="AO412" s="3">
        <f t="shared" si="11"/>
        <v>0</v>
      </c>
      <c r="AP412" s="3">
        <f t="shared" si="11"/>
        <v>0</v>
      </c>
    </row>
    <row r="413" spans="37:42" ht="46.5" customHeight="1">
      <c r="AK413" s="3">
        <f t="shared" si="12"/>
        <v>0</v>
      </c>
      <c r="AL413" s="3">
        <f t="shared" si="12"/>
        <v>0</v>
      </c>
      <c r="AM413" s="3">
        <f t="shared" si="12"/>
        <v>0</v>
      </c>
      <c r="AN413" s="3">
        <f t="shared" si="11"/>
        <v>0</v>
      </c>
      <c r="AO413" s="3">
        <f t="shared" si="11"/>
        <v>0</v>
      </c>
      <c r="AP413" s="3">
        <f t="shared" si="11"/>
        <v>0</v>
      </c>
    </row>
    <row r="414" spans="37:42" ht="46.5" customHeight="1">
      <c r="AK414" s="3">
        <f t="shared" si="12"/>
        <v>0</v>
      </c>
      <c r="AL414" s="3">
        <f t="shared" si="12"/>
        <v>0</v>
      </c>
      <c r="AM414" s="3">
        <f t="shared" si="12"/>
        <v>0</v>
      </c>
      <c r="AN414" s="3">
        <f t="shared" si="11"/>
        <v>0</v>
      </c>
      <c r="AO414" s="3">
        <f t="shared" si="11"/>
        <v>0</v>
      </c>
      <c r="AP414" s="3">
        <f t="shared" si="11"/>
        <v>0</v>
      </c>
    </row>
    <row r="415" spans="37:42" ht="46.5" customHeight="1">
      <c r="AK415" s="3">
        <f t="shared" si="12"/>
        <v>0</v>
      </c>
      <c r="AL415" s="3">
        <f t="shared" si="12"/>
        <v>0</v>
      </c>
      <c r="AM415" s="3">
        <f t="shared" si="12"/>
        <v>0</v>
      </c>
      <c r="AN415" s="3">
        <f t="shared" si="11"/>
        <v>0</v>
      </c>
      <c r="AO415" s="3">
        <f t="shared" si="11"/>
        <v>0</v>
      </c>
      <c r="AP415" s="3">
        <f t="shared" si="11"/>
        <v>0</v>
      </c>
    </row>
    <row r="416" spans="37:42" ht="46.5" customHeight="1">
      <c r="AK416" s="3">
        <f t="shared" si="12"/>
        <v>0</v>
      </c>
      <c r="AL416" s="3">
        <f t="shared" si="12"/>
        <v>0</v>
      </c>
      <c r="AM416" s="3">
        <f t="shared" si="12"/>
        <v>0</v>
      </c>
      <c r="AN416" s="3">
        <f t="shared" si="11"/>
        <v>0</v>
      </c>
      <c r="AO416" s="3">
        <f t="shared" si="11"/>
        <v>0</v>
      </c>
      <c r="AP416" s="3">
        <f t="shared" si="11"/>
        <v>0</v>
      </c>
    </row>
    <row r="417" spans="37:42" ht="46.5" customHeight="1">
      <c r="AK417" s="3">
        <f t="shared" si="12"/>
        <v>0</v>
      </c>
      <c r="AL417" s="3">
        <f t="shared" si="12"/>
        <v>0</v>
      </c>
      <c r="AM417" s="3">
        <f t="shared" si="12"/>
        <v>0</v>
      </c>
      <c r="AN417" s="3">
        <f t="shared" si="11"/>
        <v>0</v>
      </c>
      <c r="AO417" s="3">
        <f t="shared" si="11"/>
        <v>0</v>
      </c>
      <c r="AP417" s="3">
        <f t="shared" si="11"/>
        <v>0</v>
      </c>
    </row>
    <row r="418" spans="37:42" ht="46.5" customHeight="1">
      <c r="AK418" s="3">
        <f t="shared" si="12"/>
        <v>0</v>
      </c>
      <c r="AL418" s="3">
        <f t="shared" si="12"/>
        <v>0</v>
      </c>
      <c r="AM418" s="3">
        <f t="shared" si="12"/>
        <v>0</v>
      </c>
      <c r="AN418" s="3">
        <f t="shared" si="11"/>
        <v>0</v>
      </c>
      <c r="AO418" s="3">
        <f t="shared" si="11"/>
        <v>0</v>
      </c>
      <c r="AP418" s="3">
        <f t="shared" si="11"/>
        <v>0</v>
      </c>
    </row>
    <row r="419" spans="37:42" ht="46.5" customHeight="1">
      <c r="AK419" s="3">
        <f t="shared" si="12"/>
        <v>0</v>
      </c>
      <c r="AL419" s="3">
        <f t="shared" si="12"/>
        <v>0</v>
      </c>
      <c r="AM419" s="3">
        <f t="shared" si="12"/>
        <v>0</v>
      </c>
      <c r="AN419" s="3">
        <f t="shared" si="11"/>
        <v>0</v>
      </c>
      <c r="AO419" s="3">
        <f t="shared" si="11"/>
        <v>0</v>
      </c>
      <c r="AP419" s="3">
        <f t="shared" si="11"/>
        <v>0</v>
      </c>
    </row>
    <row r="420" spans="37:42" ht="46.5" customHeight="1">
      <c r="AK420" s="3">
        <f t="shared" si="12"/>
        <v>0</v>
      </c>
      <c r="AL420" s="3">
        <f t="shared" si="12"/>
        <v>0</v>
      </c>
      <c r="AM420" s="3">
        <f t="shared" si="12"/>
        <v>0</v>
      </c>
      <c r="AN420" s="3">
        <f t="shared" si="11"/>
        <v>0</v>
      </c>
      <c r="AO420" s="3">
        <f t="shared" si="11"/>
        <v>0</v>
      </c>
      <c r="AP420" s="3">
        <f t="shared" si="11"/>
        <v>0</v>
      </c>
    </row>
    <row r="421" spans="37:42" ht="46.5" customHeight="1">
      <c r="AK421" s="3">
        <f t="shared" si="12"/>
        <v>0</v>
      </c>
      <c r="AL421" s="3">
        <f t="shared" si="12"/>
        <v>0</v>
      </c>
      <c r="AM421" s="3">
        <f t="shared" si="12"/>
        <v>0</v>
      </c>
      <c r="AN421" s="3">
        <f t="shared" si="11"/>
        <v>0</v>
      </c>
      <c r="AO421" s="3">
        <f t="shared" si="11"/>
        <v>0</v>
      </c>
      <c r="AP421" s="3">
        <f t="shared" si="11"/>
        <v>0</v>
      </c>
    </row>
    <row r="422" spans="37:42" ht="46.5" customHeight="1">
      <c r="AK422" s="3">
        <f t="shared" si="12"/>
        <v>0</v>
      </c>
      <c r="AL422" s="3">
        <f t="shared" si="12"/>
        <v>0</v>
      </c>
      <c r="AM422" s="3">
        <f t="shared" si="12"/>
        <v>0</v>
      </c>
      <c r="AN422" s="3">
        <f t="shared" si="11"/>
        <v>0</v>
      </c>
      <c r="AO422" s="3">
        <f t="shared" si="11"/>
        <v>0</v>
      </c>
      <c r="AP422" s="3">
        <f t="shared" si="11"/>
        <v>0</v>
      </c>
    </row>
    <row r="423" spans="37:42" ht="46.5" customHeight="1">
      <c r="AK423" s="3">
        <f t="shared" si="12"/>
        <v>0</v>
      </c>
      <c r="AL423" s="3">
        <f t="shared" si="12"/>
        <v>0</v>
      </c>
      <c r="AM423" s="3">
        <f t="shared" si="12"/>
        <v>0</v>
      </c>
      <c r="AN423" s="3">
        <f t="shared" si="11"/>
        <v>0</v>
      </c>
      <c r="AO423" s="3">
        <f t="shared" si="11"/>
        <v>0</v>
      </c>
      <c r="AP423" s="3">
        <f t="shared" si="11"/>
        <v>0</v>
      </c>
    </row>
    <row r="424" spans="37:42" ht="46.5" customHeight="1">
      <c r="AK424" s="3">
        <f t="shared" si="12"/>
        <v>0</v>
      </c>
      <c r="AL424" s="3">
        <f t="shared" si="12"/>
        <v>0</v>
      </c>
      <c r="AM424" s="3">
        <f t="shared" si="12"/>
        <v>0</v>
      </c>
      <c r="AN424" s="3">
        <f t="shared" si="11"/>
        <v>0</v>
      </c>
      <c r="AO424" s="3">
        <f t="shared" si="11"/>
        <v>0</v>
      </c>
      <c r="AP424" s="3">
        <f t="shared" si="11"/>
        <v>0</v>
      </c>
    </row>
    <row r="425" spans="37:42" ht="46.5" customHeight="1">
      <c r="AK425" s="3">
        <f t="shared" si="12"/>
        <v>0</v>
      </c>
      <c r="AL425" s="3">
        <f t="shared" si="12"/>
        <v>0</v>
      </c>
      <c r="AM425" s="3">
        <f t="shared" si="12"/>
        <v>0</v>
      </c>
      <c r="AN425" s="3">
        <f t="shared" si="11"/>
        <v>0</v>
      </c>
      <c r="AO425" s="3">
        <f t="shared" si="11"/>
        <v>0</v>
      </c>
      <c r="AP425" s="3">
        <f t="shared" si="11"/>
        <v>0</v>
      </c>
    </row>
    <row r="426" spans="37:42" ht="46.5" customHeight="1">
      <c r="AK426" s="3">
        <f t="shared" si="12"/>
        <v>0</v>
      </c>
      <c r="AL426" s="3">
        <f t="shared" si="12"/>
        <v>0</v>
      </c>
      <c r="AM426" s="3">
        <f t="shared" si="12"/>
        <v>0</v>
      </c>
      <c r="AN426" s="3">
        <f t="shared" si="11"/>
        <v>0</v>
      </c>
      <c r="AO426" s="3">
        <f t="shared" si="11"/>
        <v>0</v>
      </c>
      <c r="AP426" s="3">
        <f t="shared" si="11"/>
        <v>0</v>
      </c>
    </row>
    <row r="427" spans="37:42" ht="46.5" customHeight="1">
      <c r="AK427" s="3">
        <f t="shared" si="12"/>
        <v>0</v>
      </c>
      <c r="AL427" s="3">
        <f t="shared" si="12"/>
        <v>0</v>
      </c>
      <c r="AM427" s="3">
        <f t="shared" si="12"/>
        <v>0</v>
      </c>
      <c r="AN427" s="3">
        <f t="shared" si="11"/>
        <v>0</v>
      </c>
      <c r="AO427" s="3">
        <f t="shared" si="11"/>
        <v>0</v>
      </c>
      <c r="AP427" s="3">
        <f t="shared" si="11"/>
        <v>0</v>
      </c>
    </row>
    <row r="428" spans="37:42" ht="46.5" customHeight="1">
      <c r="AK428" s="3">
        <f t="shared" si="12"/>
        <v>0</v>
      </c>
      <c r="AL428" s="3">
        <f t="shared" si="12"/>
        <v>0</v>
      </c>
      <c r="AM428" s="3">
        <f t="shared" si="12"/>
        <v>0</v>
      </c>
      <c r="AN428" s="3">
        <f t="shared" si="11"/>
        <v>0</v>
      </c>
      <c r="AO428" s="3">
        <f t="shared" si="11"/>
        <v>0</v>
      </c>
      <c r="AP428" s="3">
        <f t="shared" si="11"/>
        <v>0</v>
      </c>
    </row>
    <row r="429" spans="37:42" ht="46.5" customHeight="1">
      <c r="AK429" s="3">
        <f t="shared" si="12"/>
        <v>0</v>
      </c>
      <c r="AL429" s="3">
        <f t="shared" si="12"/>
        <v>0</v>
      </c>
      <c r="AM429" s="3">
        <f t="shared" si="12"/>
        <v>0</v>
      </c>
      <c r="AN429" s="3">
        <f t="shared" si="11"/>
        <v>0</v>
      </c>
      <c r="AO429" s="3">
        <f t="shared" si="11"/>
        <v>0</v>
      </c>
      <c r="AP429" s="3">
        <f t="shared" si="11"/>
        <v>0</v>
      </c>
    </row>
    <row r="430" spans="37:42" ht="46.5" customHeight="1">
      <c r="AK430" s="3">
        <f t="shared" si="12"/>
        <v>0</v>
      </c>
      <c r="AL430" s="3">
        <f t="shared" si="12"/>
        <v>0</v>
      </c>
      <c r="AM430" s="3">
        <f t="shared" si="12"/>
        <v>0</v>
      </c>
      <c r="AN430" s="3">
        <f t="shared" si="11"/>
        <v>0</v>
      </c>
      <c r="AO430" s="3">
        <f t="shared" si="11"/>
        <v>0</v>
      </c>
      <c r="AP430" s="3">
        <f t="shared" si="11"/>
        <v>0</v>
      </c>
    </row>
    <row r="431" spans="37:42" ht="46.5" customHeight="1">
      <c r="AK431" s="3">
        <f t="shared" si="12"/>
        <v>0</v>
      </c>
      <c r="AL431" s="3">
        <f t="shared" si="12"/>
        <v>0</v>
      </c>
      <c r="AM431" s="3">
        <f t="shared" si="12"/>
        <v>0</v>
      </c>
      <c r="AN431" s="3">
        <f t="shared" si="11"/>
        <v>0</v>
      </c>
      <c r="AO431" s="3">
        <f t="shared" si="11"/>
        <v>0</v>
      </c>
      <c r="AP431" s="3">
        <f t="shared" si="11"/>
        <v>0</v>
      </c>
    </row>
    <row r="432" spans="37:42" ht="46.5" customHeight="1">
      <c r="AK432" s="3">
        <f t="shared" si="12"/>
        <v>0</v>
      </c>
      <c r="AL432" s="3">
        <f t="shared" si="12"/>
        <v>0</v>
      </c>
      <c r="AM432" s="3">
        <f t="shared" si="12"/>
        <v>0</v>
      </c>
      <c r="AN432" s="3">
        <f t="shared" si="11"/>
        <v>0</v>
      </c>
      <c r="AO432" s="3">
        <f t="shared" si="11"/>
        <v>0</v>
      </c>
      <c r="AP432" s="3">
        <f t="shared" si="11"/>
        <v>0</v>
      </c>
    </row>
    <row r="433" spans="37:42" ht="46.5" customHeight="1">
      <c r="AK433" s="3">
        <f t="shared" si="12"/>
        <v>0</v>
      </c>
      <c r="AL433" s="3">
        <f t="shared" si="12"/>
        <v>0</v>
      </c>
      <c r="AM433" s="3">
        <f t="shared" si="12"/>
        <v>0</v>
      </c>
      <c r="AN433" s="3">
        <f t="shared" si="11"/>
        <v>0</v>
      </c>
      <c r="AO433" s="3">
        <f t="shared" si="11"/>
        <v>0</v>
      </c>
      <c r="AP433" s="3">
        <f t="shared" si="11"/>
        <v>0</v>
      </c>
    </row>
    <row r="434" spans="37:42" ht="46.5" customHeight="1">
      <c r="AK434" s="3">
        <f t="shared" si="12"/>
        <v>0</v>
      </c>
      <c r="AL434" s="3">
        <f t="shared" si="12"/>
        <v>0</v>
      </c>
      <c r="AM434" s="3">
        <f t="shared" si="12"/>
        <v>0</v>
      </c>
      <c r="AN434" s="3">
        <f t="shared" si="11"/>
        <v>0</v>
      </c>
      <c r="AO434" s="3">
        <f t="shared" si="11"/>
        <v>0</v>
      </c>
      <c r="AP434" s="3">
        <f t="shared" si="11"/>
        <v>0</v>
      </c>
    </row>
    <row r="435" spans="37:42" ht="46.5" customHeight="1">
      <c r="AK435" s="3">
        <f t="shared" si="12"/>
        <v>0</v>
      </c>
      <c r="AL435" s="3">
        <f t="shared" si="12"/>
        <v>0</v>
      </c>
      <c r="AM435" s="3">
        <f t="shared" si="12"/>
        <v>0</v>
      </c>
      <c r="AN435" s="3">
        <f t="shared" si="11"/>
        <v>0</v>
      </c>
      <c r="AO435" s="3">
        <f t="shared" si="11"/>
        <v>0</v>
      </c>
      <c r="AP435" s="3">
        <f t="shared" si="11"/>
        <v>0</v>
      </c>
    </row>
    <row r="436" spans="37:42" ht="46.5" customHeight="1">
      <c r="AK436" s="3">
        <f t="shared" si="12"/>
        <v>0</v>
      </c>
      <c r="AL436" s="3">
        <f t="shared" si="12"/>
        <v>0</v>
      </c>
      <c r="AM436" s="3">
        <f t="shared" si="12"/>
        <v>0</v>
      </c>
      <c r="AN436" s="3">
        <f t="shared" si="11"/>
        <v>0</v>
      </c>
      <c r="AO436" s="3">
        <f t="shared" si="11"/>
        <v>0</v>
      </c>
      <c r="AP436" s="3">
        <f t="shared" si="11"/>
        <v>0</v>
      </c>
    </row>
    <row r="437" spans="37:42" ht="46.5" customHeight="1">
      <c r="AK437" s="3">
        <f t="shared" si="12"/>
        <v>0</v>
      </c>
      <c r="AL437" s="3">
        <f t="shared" si="12"/>
        <v>0</v>
      </c>
      <c r="AM437" s="3">
        <f t="shared" si="12"/>
        <v>0</v>
      </c>
      <c r="AN437" s="3">
        <f t="shared" si="11"/>
        <v>0</v>
      </c>
      <c r="AO437" s="3">
        <f t="shared" si="11"/>
        <v>0</v>
      </c>
      <c r="AP437" s="3">
        <f t="shared" si="11"/>
        <v>0</v>
      </c>
    </row>
    <row r="438" spans="37:42" ht="46.5" customHeight="1">
      <c r="AK438" s="3">
        <f t="shared" si="12"/>
        <v>0</v>
      </c>
      <c r="AL438" s="3">
        <f t="shared" si="12"/>
        <v>0</v>
      </c>
      <c r="AM438" s="3">
        <f t="shared" si="12"/>
        <v>0</v>
      </c>
      <c r="AN438" s="3">
        <f t="shared" si="11"/>
        <v>0</v>
      </c>
      <c r="AO438" s="3">
        <f t="shared" si="11"/>
        <v>0</v>
      </c>
      <c r="AP438" s="3">
        <f t="shared" si="11"/>
        <v>0</v>
      </c>
    </row>
    <row r="439" spans="37:42" ht="46.5" customHeight="1">
      <c r="AK439" s="3">
        <f t="shared" si="12"/>
        <v>0</v>
      </c>
      <c r="AL439" s="3">
        <f t="shared" si="12"/>
        <v>0</v>
      </c>
      <c r="AM439" s="3">
        <f t="shared" si="12"/>
        <v>0</v>
      </c>
      <c r="AN439" s="3">
        <f t="shared" si="11"/>
        <v>0</v>
      </c>
      <c r="AO439" s="3">
        <f t="shared" si="11"/>
        <v>0</v>
      </c>
      <c r="AP439" s="3">
        <f t="shared" si="11"/>
        <v>0</v>
      </c>
    </row>
    <row r="440" spans="37:42" ht="46.5" customHeight="1">
      <c r="AK440" s="3">
        <f t="shared" si="12"/>
        <v>0</v>
      </c>
      <c r="AL440" s="3">
        <f t="shared" si="12"/>
        <v>0</v>
      </c>
      <c r="AM440" s="3">
        <f t="shared" si="12"/>
        <v>0</v>
      </c>
      <c r="AN440" s="3">
        <f t="shared" si="11"/>
        <v>0</v>
      </c>
      <c r="AO440" s="3">
        <f t="shared" si="11"/>
        <v>0</v>
      </c>
      <c r="AP440" s="3">
        <f t="shared" si="11"/>
        <v>0</v>
      </c>
    </row>
    <row r="441" spans="37:42" ht="46.5" customHeight="1">
      <c r="AK441" s="3">
        <f t="shared" si="12"/>
        <v>0</v>
      </c>
      <c r="AL441" s="3">
        <f t="shared" si="12"/>
        <v>0</v>
      </c>
      <c r="AM441" s="3">
        <f t="shared" si="12"/>
        <v>0</v>
      </c>
      <c r="AN441" s="3">
        <f t="shared" si="11"/>
        <v>0</v>
      </c>
      <c r="AO441" s="3">
        <f t="shared" si="11"/>
        <v>0</v>
      </c>
      <c r="AP441" s="3">
        <f t="shared" si="11"/>
        <v>0</v>
      </c>
    </row>
    <row r="442" spans="37:42" ht="46.5" customHeight="1">
      <c r="AK442" s="3">
        <f t="shared" si="12"/>
        <v>0</v>
      </c>
      <c r="AL442" s="3">
        <f t="shared" si="12"/>
        <v>0</v>
      </c>
      <c r="AM442" s="3">
        <f t="shared" si="12"/>
        <v>0</v>
      </c>
      <c r="AN442" s="3">
        <f t="shared" si="11"/>
        <v>0</v>
      </c>
      <c r="AO442" s="3">
        <f t="shared" si="11"/>
        <v>0</v>
      </c>
      <c r="AP442" s="3">
        <f t="shared" si="11"/>
        <v>0</v>
      </c>
    </row>
    <row r="443" spans="37:42" ht="46.5" customHeight="1">
      <c r="AK443" s="3">
        <f t="shared" si="12"/>
        <v>0</v>
      </c>
      <c r="AL443" s="3">
        <f t="shared" si="12"/>
        <v>0</v>
      </c>
      <c r="AM443" s="3">
        <f t="shared" si="12"/>
        <v>0</v>
      </c>
      <c r="AN443" s="3">
        <f t="shared" si="11"/>
        <v>0</v>
      </c>
      <c r="AO443" s="3">
        <f t="shared" si="11"/>
        <v>0</v>
      </c>
      <c r="AP443" s="3">
        <f t="shared" si="11"/>
        <v>0</v>
      </c>
    </row>
    <row r="444" spans="37:42" ht="46.5" customHeight="1">
      <c r="AK444" s="3">
        <f t="shared" si="12"/>
        <v>0</v>
      </c>
      <c r="AL444" s="3">
        <f t="shared" si="12"/>
        <v>0</v>
      </c>
      <c r="AM444" s="3">
        <f t="shared" si="12"/>
        <v>0</v>
      </c>
      <c r="AN444" s="3">
        <f t="shared" si="11"/>
        <v>0</v>
      </c>
      <c r="AO444" s="3">
        <f t="shared" si="11"/>
        <v>0</v>
      </c>
      <c r="AP444" s="3">
        <f t="shared" si="11"/>
        <v>0</v>
      </c>
    </row>
    <row r="445" spans="37:42" ht="46.5" customHeight="1">
      <c r="AK445" s="3">
        <f t="shared" si="12"/>
        <v>0</v>
      </c>
      <c r="AL445" s="3">
        <f t="shared" si="12"/>
        <v>0</v>
      </c>
      <c r="AM445" s="3">
        <f t="shared" si="12"/>
        <v>0</v>
      </c>
      <c r="AN445" s="3">
        <f t="shared" si="12"/>
        <v>0</v>
      </c>
      <c r="AO445" s="3">
        <f t="shared" si="12"/>
        <v>0</v>
      </c>
      <c r="AP445" s="3">
        <f t="shared" si="12"/>
        <v>0</v>
      </c>
    </row>
    <row r="446" spans="37:42" ht="46.5" customHeight="1">
      <c r="AK446" s="3">
        <f t="shared" ref="AK446:AP488" si="13">+U446-AE446</f>
        <v>0</v>
      </c>
      <c r="AL446" s="3">
        <f t="shared" si="13"/>
        <v>0</v>
      </c>
      <c r="AM446" s="3">
        <f t="shared" si="13"/>
        <v>0</v>
      </c>
      <c r="AN446" s="3">
        <f t="shared" si="13"/>
        <v>0</v>
      </c>
      <c r="AO446" s="3">
        <f t="shared" si="13"/>
        <v>0</v>
      </c>
      <c r="AP446" s="3">
        <f t="shared" si="13"/>
        <v>0</v>
      </c>
    </row>
    <row r="447" spans="37:42" ht="46.5" customHeight="1">
      <c r="AK447" s="3">
        <f t="shared" si="13"/>
        <v>0</v>
      </c>
      <c r="AL447" s="3">
        <f t="shared" si="13"/>
        <v>0</v>
      </c>
      <c r="AM447" s="3">
        <f t="shared" si="13"/>
        <v>0</v>
      </c>
      <c r="AN447" s="3">
        <f t="shared" si="13"/>
        <v>0</v>
      </c>
      <c r="AO447" s="3">
        <f t="shared" si="13"/>
        <v>0</v>
      </c>
      <c r="AP447" s="3">
        <f t="shared" si="13"/>
        <v>0</v>
      </c>
    </row>
    <row r="448" spans="37:42" ht="46.5" customHeight="1">
      <c r="AK448" s="3">
        <f t="shared" si="13"/>
        <v>0</v>
      </c>
      <c r="AL448" s="3">
        <f t="shared" si="13"/>
        <v>0</v>
      </c>
      <c r="AM448" s="3">
        <f t="shared" si="13"/>
        <v>0</v>
      </c>
      <c r="AN448" s="3">
        <f t="shared" si="13"/>
        <v>0</v>
      </c>
      <c r="AO448" s="3">
        <f t="shared" si="13"/>
        <v>0</v>
      </c>
      <c r="AP448" s="3">
        <f t="shared" si="13"/>
        <v>0</v>
      </c>
    </row>
    <row r="449" spans="37:42" ht="46.5" customHeight="1">
      <c r="AK449" s="3">
        <f t="shared" si="13"/>
        <v>0</v>
      </c>
      <c r="AL449" s="3">
        <f t="shared" si="13"/>
        <v>0</v>
      </c>
      <c r="AM449" s="3">
        <f t="shared" si="13"/>
        <v>0</v>
      </c>
      <c r="AN449" s="3">
        <f t="shared" si="13"/>
        <v>0</v>
      </c>
      <c r="AO449" s="3">
        <f t="shared" si="13"/>
        <v>0</v>
      </c>
      <c r="AP449" s="3">
        <f t="shared" si="13"/>
        <v>0</v>
      </c>
    </row>
    <row r="450" spans="37:42" ht="46.5" customHeight="1">
      <c r="AK450" s="3">
        <f t="shared" si="13"/>
        <v>0</v>
      </c>
      <c r="AL450" s="3">
        <f t="shared" si="13"/>
        <v>0</v>
      </c>
      <c r="AM450" s="3">
        <f t="shared" si="13"/>
        <v>0</v>
      </c>
      <c r="AN450" s="3">
        <f t="shared" si="13"/>
        <v>0</v>
      </c>
      <c r="AO450" s="3">
        <f t="shared" si="13"/>
        <v>0</v>
      </c>
      <c r="AP450" s="3">
        <f t="shared" si="13"/>
        <v>0</v>
      </c>
    </row>
    <row r="451" spans="37:42" ht="46.5" customHeight="1">
      <c r="AK451" s="3">
        <f t="shared" si="13"/>
        <v>0</v>
      </c>
      <c r="AL451" s="3">
        <f t="shared" si="13"/>
        <v>0</v>
      </c>
      <c r="AM451" s="3">
        <f t="shared" si="13"/>
        <v>0</v>
      </c>
      <c r="AN451" s="3">
        <f t="shared" si="13"/>
        <v>0</v>
      </c>
      <c r="AO451" s="3">
        <f t="shared" si="13"/>
        <v>0</v>
      </c>
      <c r="AP451" s="3">
        <f t="shared" si="13"/>
        <v>0</v>
      </c>
    </row>
    <row r="452" spans="37:42" ht="46.5" customHeight="1">
      <c r="AK452" s="3">
        <f t="shared" si="13"/>
        <v>0</v>
      </c>
      <c r="AL452" s="3">
        <f t="shared" si="13"/>
        <v>0</v>
      </c>
      <c r="AM452" s="3">
        <f t="shared" si="13"/>
        <v>0</v>
      </c>
      <c r="AN452" s="3">
        <f t="shared" si="13"/>
        <v>0</v>
      </c>
      <c r="AO452" s="3">
        <f t="shared" si="13"/>
        <v>0</v>
      </c>
      <c r="AP452" s="3">
        <f t="shared" si="13"/>
        <v>0</v>
      </c>
    </row>
    <row r="453" spans="37:42" ht="46.5" customHeight="1">
      <c r="AK453" s="3">
        <f t="shared" si="13"/>
        <v>0</v>
      </c>
      <c r="AL453" s="3">
        <f t="shared" si="13"/>
        <v>0</v>
      </c>
      <c r="AM453" s="3">
        <f t="shared" si="13"/>
        <v>0</v>
      </c>
      <c r="AN453" s="3">
        <f t="shared" si="13"/>
        <v>0</v>
      </c>
      <c r="AO453" s="3">
        <f t="shared" si="13"/>
        <v>0</v>
      </c>
      <c r="AP453" s="3">
        <f t="shared" si="13"/>
        <v>0</v>
      </c>
    </row>
    <row r="454" spans="37:42" ht="46.5" customHeight="1">
      <c r="AK454" s="3">
        <f t="shared" si="13"/>
        <v>0</v>
      </c>
      <c r="AL454" s="3">
        <f t="shared" si="13"/>
        <v>0</v>
      </c>
      <c r="AM454" s="3">
        <f t="shared" si="13"/>
        <v>0</v>
      </c>
      <c r="AN454" s="3">
        <f t="shared" si="13"/>
        <v>0</v>
      </c>
      <c r="AO454" s="3">
        <f t="shared" si="13"/>
        <v>0</v>
      </c>
      <c r="AP454" s="3">
        <f t="shared" si="13"/>
        <v>0</v>
      </c>
    </row>
    <row r="455" spans="37:42" ht="46.5" customHeight="1">
      <c r="AK455" s="3">
        <f t="shared" si="13"/>
        <v>0</v>
      </c>
      <c r="AL455" s="3">
        <f t="shared" si="13"/>
        <v>0</v>
      </c>
      <c r="AM455" s="3">
        <f t="shared" si="13"/>
        <v>0</v>
      </c>
      <c r="AN455" s="3">
        <f t="shared" si="13"/>
        <v>0</v>
      </c>
      <c r="AO455" s="3">
        <f t="shared" si="13"/>
        <v>0</v>
      </c>
      <c r="AP455" s="3">
        <f t="shared" si="13"/>
        <v>0</v>
      </c>
    </row>
    <row r="456" spans="37:42" ht="46.5" customHeight="1">
      <c r="AK456" s="3">
        <f t="shared" si="13"/>
        <v>0</v>
      </c>
      <c r="AL456" s="3">
        <f t="shared" si="13"/>
        <v>0</v>
      </c>
      <c r="AM456" s="3">
        <f t="shared" si="13"/>
        <v>0</v>
      </c>
      <c r="AN456" s="3">
        <f t="shared" si="13"/>
        <v>0</v>
      </c>
      <c r="AO456" s="3">
        <f t="shared" si="13"/>
        <v>0</v>
      </c>
      <c r="AP456" s="3">
        <f t="shared" si="13"/>
        <v>0</v>
      </c>
    </row>
    <row r="457" spans="37:42" ht="46.5" customHeight="1">
      <c r="AK457" s="3">
        <f t="shared" si="13"/>
        <v>0</v>
      </c>
      <c r="AL457" s="3">
        <f t="shared" si="13"/>
        <v>0</v>
      </c>
      <c r="AM457" s="3">
        <f t="shared" si="13"/>
        <v>0</v>
      </c>
      <c r="AN457" s="3">
        <f t="shared" si="13"/>
        <v>0</v>
      </c>
      <c r="AO457" s="3">
        <f t="shared" si="13"/>
        <v>0</v>
      </c>
      <c r="AP457" s="3">
        <f t="shared" si="13"/>
        <v>0</v>
      </c>
    </row>
    <row r="458" spans="37:42" ht="46.5" customHeight="1">
      <c r="AK458" s="3">
        <f t="shared" si="13"/>
        <v>0</v>
      </c>
      <c r="AL458" s="3">
        <f t="shared" si="13"/>
        <v>0</v>
      </c>
      <c r="AM458" s="3">
        <f t="shared" si="13"/>
        <v>0</v>
      </c>
      <c r="AN458" s="3">
        <f t="shared" si="13"/>
        <v>0</v>
      </c>
      <c r="AO458" s="3">
        <f t="shared" si="13"/>
        <v>0</v>
      </c>
      <c r="AP458" s="3">
        <f t="shared" si="13"/>
        <v>0</v>
      </c>
    </row>
    <row r="459" spans="37:42" ht="46.5" customHeight="1">
      <c r="AK459" s="3">
        <f t="shared" si="13"/>
        <v>0</v>
      </c>
      <c r="AL459" s="3">
        <f t="shared" si="13"/>
        <v>0</v>
      </c>
      <c r="AM459" s="3">
        <f t="shared" si="13"/>
        <v>0</v>
      </c>
      <c r="AN459" s="3">
        <f t="shared" si="13"/>
        <v>0</v>
      </c>
      <c r="AO459" s="3">
        <f t="shared" si="13"/>
        <v>0</v>
      </c>
      <c r="AP459" s="3">
        <f t="shared" si="13"/>
        <v>0</v>
      </c>
    </row>
    <row r="460" spans="37:42" ht="46.5" customHeight="1">
      <c r="AK460" s="3">
        <f t="shared" si="13"/>
        <v>0</v>
      </c>
      <c r="AL460" s="3">
        <f t="shared" si="13"/>
        <v>0</v>
      </c>
      <c r="AM460" s="3">
        <f t="shared" si="13"/>
        <v>0</v>
      </c>
      <c r="AN460" s="3">
        <f t="shared" si="13"/>
        <v>0</v>
      </c>
      <c r="AO460" s="3">
        <f t="shared" si="13"/>
        <v>0</v>
      </c>
      <c r="AP460" s="3">
        <f t="shared" si="13"/>
        <v>0</v>
      </c>
    </row>
    <row r="461" spans="37:42" ht="46.5" customHeight="1">
      <c r="AK461" s="3">
        <f t="shared" si="13"/>
        <v>0</v>
      </c>
      <c r="AL461" s="3">
        <f t="shared" si="13"/>
        <v>0</v>
      </c>
      <c r="AM461" s="3">
        <f t="shared" si="13"/>
        <v>0</v>
      </c>
      <c r="AN461" s="3">
        <f t="shared" si="13"/>
        <v>0</v>
      </c>
      <c r="AO461" s="3">
        <f t="shared" si="13"/>
        <v>0</v>
      </c>
      <c r="AP461" s="3">
        <f t="shared" si="13"/>
        <v>0</v>
      </c>
    </row>
    <row r="462" spans="37:42" ht="46.5" customHeight="1">
      <c r="AK462" s="3">
        <f t="shared" si="13"/>
        <v>0</v>
      </c>
      <c r="AL462" s="3">
        <f t="shared" si="13"/>
        <v>0</v>
      </c>
      <c r="AM462" s="3">
        <f t="shared" si="13"/>
        <v>0</v>
      </c>
      <c r="AN462" s="3">
        <f t="shared" si="13"/>
        <v>0</v>
      </c>
      <c r="AO462" s="3">
        <f t="shared" si="13"/>
        <v>0</v>
      </c>
      <c r="AP462" s="3">
        <f t="shared" si="13"/>
        <v>0</v>
      </c>
    </row>
    <row r="463" spans="37:42" ht="46.5" customHeight="1">
      <c r="AK463" s="3">
        <f t="shared" si="13"/>
        <v>0</v>
      </c>
      <c r="AL463" s="3">
        <f t="shared" si="13"/>
        <v>0</v>
      </c>
      <c r="AM463" s="3">
        <f t="shared" si="13"/>
        <v>0</v>
      </c>
      <c r="AN463" s="3">
        <f t="shared" si="13"/>
        <v>0</v>
      </c>
      <c r="AO463" s="3">
        <f t="shared" si="13"/>
        <v>0</v>
      </c>
      <c r="AP463" s="3">
        <f t="shared" si="13"/>
        <v>0</v>
      </c>
    </row>
    <row r="464" spans="37:42" ht="46.5" customHeight="1">
      <c r="AK464" s="3">
        <f t="shared" si="13"/>
        <v>0</v>
      </c>
      <c r="AL464" s="3">
        <f t="shared" si="13"/>
        <v>0</v>
      </c>
      <c r="AM464" s="3">
        <f t="shared" si="13"/>
        <v>0</v>
      </c>
      <c r="AN464" s="3">
        <f t="shared" si="13"/>
        <v>0</v>
      </c>
      <c r="AO464" s="3">
        <f t="shared" si="13"/>
        <v>0</v>
      </c>
      <c r="AP464" s="3">
        <f t="shared" si="13"/>
        <v>0</v>
      </c>
    </row>
    <row r="465" spans="37:42" ht="46.5" customHeight="1">
      <c r="AK465" s="3">
        <f t="shared" si="13"/>
        <v>0</v>
      </c>
      <c r="AL465" s="3">
        <f t="shared" si="13"/>
        <v>0</v>
      </c>
      <c r="AM465" s="3">
        <f t="shared" si="13"/>
        <v>0</v>
      </c>
      <c r="AN465" s="3">
        <f t="shared" si="13"/>
        <v>0</v>
      </c>
      <c r="AO465" s="3">
        <f t="shared" si="13"/>
        <v>0</v>
      </c>
      <c r="AP465" s="3">
        <f t="shared" si="13"/>
        <v>0</v>
      </c>
    </row>
    <row r="466" spans="37:42" ht="46.5" customHeight="1">
      <c r="AK466" s="3">
        <f t="shared" si="13"/>
        <v>0</v>
      </c>
      <c r="AL466" s="3">
        <f t="shared" si="13"/>
        <v>0</v>
      </c>
      <c r="AM466" s="3">
        <f t="shared" si="13"/>
        <v>0</v>
      </c>
      <c r="AN466" s="3">
        <f t="shared" si="13"/>
        <v>0</v>
      </c>
      <c r="AO466" s="3">
        <f t="shared" si="13"/>
        <v>0</v>
      </c>
      <c r="AP466" s="3">
        <f t="shared" si="13"/>
        <v>0</v>
      </c>
    </row>
    <row r="467" spans="37:42" ht="46.5" customHeight="1">
      <c r="AK467" s="3">
        <f t="shared" si="13"/>
        <v>0</v>
      </c>
      <c r="AL467" s="3">
        <f t="shared" si="13"/>
        <v>0</v>
      </c>
      <c r="AM467" s="3">
        <f t="shared" si="13"/>
        <v>0</v>
      </c>
      <c r="AN467" s="3">
        <f t="shared" si="13"/>
        <v>0</v>
      </c>
      <c r="AO467" s="3">
        <f t="shared" si="13"/>
        <v>0</v>
      </c>
      <c r="AP467" s="3">
        <f t="shared" si="13"/>
        <v>0</v>
      </c>
    </row>
    <row r="468" spans="37:42" ht="46.5" customHeight="1">
      <c r="AK468" s="3">
        <f t="shared" si="13"/>
        <v>0</v>
      </c>
      <c r="AL468" s="3">
        <f t="shared" si="13"/>
        <v>0</v>
      </c>
      <c r="AM468" s="3">
        <f t="shared" si="13"/>
        <v>0</v>
      </c>
      <c r="AN468" s="3">
        <f t="shared" si="13"/>
        <v>0</v>
      </c>
      <c r="AO468" s="3">
        <f t="shared" si="13"/>
        <v>0</v>
      </c>
      <c r="AP468" s="3">
        <f t="shared" si="13"/>
        <v>0</v>
      </c>
    </row>
    <row r="469" spans="37:42" ht="46.5" customHeight="1">
      <c r="AK469" s="3">
        <f t="shared" si="13"/>
        <v>0</v>
      </c>
      <c r="AL469" s="3">
        <f t="shared" si="13"/>
        <v>0</v>
      </c>
      <c r="AM469" s="3">
        <f t="shared" si="13"/>
        <v>0</v>
      </c>
      <c r="AN469" s="3">
        <f t="shared" si="13"/>
        <v>0</v>
      </c>
      <c r="AO469" s="3">
        <f t="shared" si="13"/>
        <v>0</v>
      </c>
      <c r="AP469" s="3">
        <f t="shared" si="13"/>
        <v>0</v>
      </c>
    </row>
    <row r="470" spans="37:42" ht="46.5" customHeight="1">
      <c r="AK470" s="3">
        <f t="shared" si="13"/>
        <v>0</v>
      </c>
      <c r="AL470" s="3">
        <f t="shared" si="13"/>
        <v>0</v>
      </c>
      <c r="AM470" s="3">
        <f t="shared" si="13"/>
        <v>0</v>
      </c>
      <c r="AN470" s="3">
        <f t="shared" si="13"/>
        <v>0</v>
      </c>
      <c r="AO470" s="3">
        <f t="shared" si="13"/>
        <v>0</v>
      </c>
      <c r="AP470" s="3">
        <f t="shared" si="13"/>
        <v>0</v>
      </c>
    </row>
    <row r="471" spans="37:42" ht="46.5" customHeight="1">
      <c r="AK471" s="3">
        <f t="shared" si="13"/>
        <v>0</v>
      </c>
      <c r="AL471" s="3">
        <f t="shared" si="13"/>
        <v>0</v>
      </c>
      <c r="AM471" s="3">
        <f t="shared" si="13"/>
        <v>0</v>
      </c>
      <c r="AN471" s="3">
        <f t="shared" si="13"/>
        <v>0</v>
      </c>
      <c r="AO471" s="3">
        <f t="shared" si="13"/>
        <v>0</v>
      </c>
      <c r="AP471" s="3">
        <f t="shared" si="13"/>
        <v>0</v>
      </c>
    </row>
    <row r="472" spans="37:42" ht="46.5" customHeight="1">
      <c r="AK472" s="3">
        <f t="shared" si="13"/>
        <v>0</v>
      </c>
      <c r="AL472" s="3">
        <f t="shared" si="13"/>
        <v>0</v>
      </c>
      <c r="AM472" s="3">
        <f t="shared" si="13"/>
        <v>0</v>
      </c>
      <c r="AN472" s="3">
        <f t="shared" si="13"/>
        <v>0</v>
      </c>
      <c r="AO472" s="3">
        <f t="shared" si="13"/>
        <v>0</v>
      </c>
      <c r="AP472" s="3">
        <f t="shared" si="13"/>
        <v>0</v>
      </c>
    </row>
    <row r="473" spans="37:42" ht="46.5" customHeight="1">
      <c r="AK473" s="3">
        <f t="shared" si="13"/>
        <v>0</v>
      </c>
      <c r="AL473" s="3">
        <f t="shared" si="13"/>
        <v>0</v>
      </c>
      <c r="AM473" s="3">
        <f t="shared" si="13"/>
        <v>0</v>
      </c>
      <c r="AN473" s="3">
        <f t="shared" si="13"/>
        <v>0</v>
      </c>
      <c r="AO473" s="3">
        <f t="shared" si="13"/>
        <v>0</v>
      </c>
      <c r="AP473" s="3">
        <f t="shared" si="13"/>
        <v>0</v>
      </c>
    </row>
    <row r="474" spans="37:42" ht="46.5" customHeight="1">
      <c r="AK474" s="3">
        <f t="shared" si="13"/>
        <v>0</v>
      </c>
      <c r="AL474" s="3">
        <f t="shared" si="13"/>
        <v>0</v>
      </c>
      <c r="AM474" s="3">
        <f t="shared" si="13"/>
        <v>0</v>
      </c>
      <c r="AN474" s="3">
        <f t="shared" si="13"/>
        <v>0</v>
      </c>
      <c r="AO474" s="3">
        <f t="shared" si="13"/>
        <v>0</v>
      </c>
      <c r="AP474" s="3">
        <f t="shared" si="13"/>
        <v>0</v>
      </c>
    </row>
    <row r="475" spans="37:42" ht="46.5" customHeight="1">
      <c r="AK475" s="3">
        <f t="shared" si="13"/>
        <v>0</v>
      </c>
      <c r="AL475" s="3">
        <f t="shared" si="13"/>
        <v>0</v>
      </c>
      <c r="AM475" s="3">
        <f t="shared" si="13"/>
        <v>0</v>
      </c>
      <c r="AN475" s="3">
        <f t="shared" si="13"/>
        <v>0</v>
      </c>
      <c r="AO475" s="3">
        <f t="shared" si="13"/>
        <v>0</v>
      </c>
      <c r="AP475" s="3">
        <f t="shared" si="13"/>
        <v>0</v>
      </c>
    </row>
    <row r="476" spans="37:42" ht="46.5" customHeight="1">
      <c r="AK476" s="3">
        <f t="shared" si="13"/>
        <v>0</v>
      </c>
      <c r="AL476" s="3">
        <f t="shared" si="13"/>
        <v>0</v>
      </c>
      <c r="AM476" s="3">
        <f t="shared" si="13"/>
        <v>0</v>
      </c>
      <c r="AN476" s="3">
        <f t="shared" si="13"/>
        <v>0</v>
      </c>
      <c r="AO476" s="3">
        <f t="shared" si="13"/>
        <v>0</v>
      </c>
      <c r="AP476" s="3">
        <f t="shared" si="13"/>
        <v>0</v>
      </c>
    </row>
    <row r="477" spans="37:42" ht="46.5" customHeight="1">
      <c r="AK477" s="3">
        <f t="shared" si="13"/>
        <v>0</v>
      </c>
      <c r="AL477" s="3">
        <f t="shared" si="13"/>
        <v>0</v>
      </c>
      <c r="AM477" s="3">
        <f t="shared" si="13"/>
        <v>0</v>
      </c>
      <c r="AN477" s="3">
        <f t="shared" si="13"/>
        <v>0</v>
      </c>
      <c r="AO477" s="3">
        <f t="shared" si="13"/>
        <v>0</v>
      </c>
      <c r="AP477" s="3">
        <f t="shared" si="13"/>
        <v>0</v>
      </c>
    </row>
    <row r="478" spans="37:42" ht="46.5" customHeight="1">
      <c r="AK478" s="3">
        <f t="shared" si="13"/>
        <v>0</v>
      </c>
      <c r="AL478" s="3">
        <f t="shared" si="13"/>
        <v>0</v>
      </c>
      <c r="AM478" s="3">
        <f t="shared" si="13"/>
        <v>0</v>
      </c>
      <c r="AN478" s="3">
        <f t="shared" si="13"/>
        <v>0</v>
      </c>
      <c r="AO478" s="3">
        <f t="shared" si="13"/>
        <v>0</v>
      </c>
      <c r="AP478" s="3">
        <f t="shared" si="13"/>
        <v>0</v>
      </c>
    </row>
    <row r="479" spans="37:42" ht="46.5" customHeight="1">
      <c r="AK479" s="3">
        <f t="shared" si="13"/>
        <v>0</v>
      </c>
      <c r="AL479" s="3">
        <f t="shared" si="13"/>
        <v>0</v>
      </c>
      <c r="AM479" s="3">
        <f t="shared" si="13"/>
        <v>0</v>
      </c>
      <c r="AN479" s="3">
        <f t="shared" si="13"/>
        <v>0</v>
      </c>
      <c r="AO479" s="3">
        <f t="shared" si="13"/>
        <v>0</v>
      </c>
      <c r="AP479" s="3">
        <f t="shared" si="13"/>
        <v>0</v>
      </c>
    </row>
    <row r="480" spans="37:42" ht="46.5" customHeight="1">
      <c r="AK480" s="3">
        <f t="shared" si="13"/>
        <v>0</v>
      </c>
      <c r="AL480" s="3">
        <f t="shared" si="13"/>
        <v>0</v>
      </c>
      <c r="AM480" s="3">
        <f t="shared" si="13"/>
        <v>0</v>
      </c>
      <c r="AN480" s="3">
        <f t="shared" si="13"/>
        <v>0</v>
      </c>
      <c r="AO480" s="3">
        <f t="shared" si="13"/>
        <v>0</v>
      </c>
      <c r="AP480" s="3">
        <f t="shared" si="13"/>
        <v>0</v>
      </c>
    </row>
    <row r="481" spans="37:42" ht="46.5" customHeight="1">
      <c r="AK481" s="3">
        <f t="shared" si="13"/>
        <v>0</v>
      </c>
      <c r="AL481" s="3">
        <f t="shared" si="13"/>
        <v>0</v>
      </c>
      <c r="AM481" s="3">
        <f t="shared" si="13"/>
        <v>0</v>
      </c>
      <c r="AN481" s="3">
        <f t="shared" si="13"/>
        <v>0</v>
      </c>
      <c r="AO481" s="3">
        <f t="shared" si="13"/>
        <v>0</v>
      </c>
      <c r="AP481" s="3">
        <f t="shared" si="13"/>
        <v>0</v>
      </c>
    </row>
    <row r="482" spans="37:42" ht="46.5" customHeight="1">
      <c r="AK482" s="3">
        <f t="shared" si="13"/>
        <v>0</v>
      </c>
      <c r="AL482" s="3">
        <f t="shared" si="13"/>
        <v>0</v>
      </c>
      <c r="AM482" s="3">
        <f t="shared" si="13"/>
        <v>0</v>
      </c>
      <c r="AN482" s="3">
        <f t="shared" si="13"/>
        <v>0</v>
      </c>
      <c r="AO482" s="3">
        <f t="shared" si="13"/>
        <v>0</v>
      </c>
      <c r="AP482" s="3">
        <f t="shared" si="13"/>
        <v>0</v>
      </c>
    </row>
    <row r="483" spans="37:42" ht="46.5" customHeight="1">
      <c r="AK483" s="3">
        <f t="shared" si="13"/>
        <v>0</v>
      </c>
      <c r="AL483" s="3">
        <f t="shared" si="13"/>
        <v>0</v>
      </c>
      <c r="AM483" s="3">
        <f t="shared" si="13"/>
        <v>0</v>
      </c>
      <c r="AN483" s="3">
        <f t="shared" si="13"/>
        <v>0</v>
      </c>
      <c r="AO483" s="3">
        <f t="shared" si="13"/>
        <v>0</v>
      </c>
      <c r="AP483" s="3">
        <f t="shared" si="13"/>
        <v>0</v>
      </c>
    </row>
    <row r="484" spans="37:42" ht="46.5" customHeight="1">
      <c r="AK484" s="3">
        <f t="shared" si="13"/>
        <v>0</v>
      </c>
      <c r="AL484" s="3">
        <f t="shared" si="13"/>
        <v>0</v>
      </c>
      <c r="AM484" s="3">
        <f t="shared" si="13"/>
        <v>0</v>
      </c>
      <c r="AN484" s="3">
        <f t="shared" si="13"/>
        <v>0</v>
      </c>
      <c r="AO484" s="3">
        <f t="shared" si="13"/>
        <v>0</v>
      </c>
      <c r="AP484" s="3">
        <f t="shared" si="13"/>
        <v>0</v>
      </c>
    </row>
    <row r="485" spans="37:42" ht="46.5" customHeight="1">
      <c r="AK485" s="3">
        <f t="shared" si="13"/>
        <v>0</v>
      </c>
      <c r="AL485" s="3">
        <f t="shared" si="13"/>
        <v>0</v>
      </c>
      <c r="AM485" s="3">
        <f t="shared" si="13"/>
        <v>0</v>
      </c>
      <c r="AN485" s="3">
        <f t="shared" si="13"/>
        <v>0</v>
      </c>
      <c r="AO485" s="3">
        <f t="shared" si="13"/>
        <v>0</v>
      </c>
      <c r="AP485" s="3">
        <f t="shared" si="13"/>
        <v>0</v>
      </c>
    </row>
    <row r="486" spans="37:42" ht="46.5" customHeight="1">
      <c r="AK486" s="3">
        <f t="shared" si="13"/>
        <v>0</v>
      </c>
      <c r="AL486" s="3">
        <f t="shared" si="13"/>
        <v>0</v>
      </c>
      <c r="AM486" s="3">
        <f t="shared" si="13"/>
        <v>0</v>
      </c>
      <c r="AN486" s="3">
        <f t="shared" si="13"/>
        <v>0</v>
      </c>
      <c r="AO486" s="3">
        <f t="shared" si="13"/>
        <v>0</v>
      </c>
      <c r="AP486" s="3">
        <f t="shared" si="13"/>
        <v>0</v>
      </c>
    </row>
    <row r="487" spans="37:42" ht="46.5" customHeight="1">
      <c r="AK487" s="3">
        <f t="shared" si="13"/>
        <v>0</v>
      </c>
      <c r="AL487" s="3">
        <f t="shared" si="13"/>
        <v>0</v>
      </c>
      <c r="AM487" s="3">
        <f t="shared" si="13"/>
        <v>0</v>
      </c>
      <c r="AN487" s="3">
        <f t="shared" si="13"/>
        <v>0</v>
      </c>
      <c r="AO487" s="3">
        <f t="shared" si="13"/>
        <v>0</v>
      </c>
      <c r="AP487" s="3">
        <f t="shared" si="13"/>
        <v>0</v>
      </c>
    </row>
    <row r="488" spans="37:42" ht="46.5" customHeight="1">
      <c r="AK488" s="3">
        <f t="shared" si="13"/>
        <v>0</v>
      </c>
      <c r="AL488" s="3">
        <f t="shared" si="13"/>
        <v>0</v>
      </c>
      <c r="AM488" s="3">
        <f t="shared" si="13"/>
        <v>0</v>
      </c>
      <c r="AN488" s="3">
        <f t="shared" ref="AN488:AP499" si="14">+X488-AH488</f>
        <v>0</v>
      </c>
      <c r="AO488" s="3">
        <f t="shared" si="14"/>
        <v>0</v>
      </c>
      <c r="AP488" s="3">
        <f t="shared" si="14"/>
        <v>0</v>
      </c>
    </row>
    <row r="489" spans="37:42" ht="46.5" customHeight="1">
      <c r="AK489" s="3">
        <f t="shared" ref="AK489:AM499" si="15">+U489-AE489</f>
        <v>0</v>
      </c>
      <c r="AL489" s="3">
        <f t="shared" si="15"/>
        <v>0</v>
      </c>
      <c r="AM489" s="3">
        <f t="shared" si="15"/>
        <v>0</v>
      </c>
      <c r="AN489" s="3">
        <f t="shared" si="14"/>
        <v>0</v>
      </c>
      <c r="AO489" s="3">
        <f t="shared" si="14"/>
        <v>0</v>
      </c>
      <c r="AP489" s="3">
        <f t="shared" si="14"/>
        <v>0</v>
      </c>
    </row>
    <row r="490" spans="37:42" ht="46.5" customHeight="1">
      <c r="AK490" s="3">
        <f t="shared" si="15"/>
        <v>0</v>
      </c>
      <c r="AL490" s="3">
        <f t="shared" si="15"/>
        <v>0</v>
      </c>
      <c r="AM490" s="3">
        <f t="shared" si="15"/>
        <v>0</v>
      </c>
      <c r="AN490" s="3">
        <f t="shared" si="14"/>
        <v>0</v>
      </c>
      <c r="AO490" s="3">
        <f t="shared" si="14"/>
        <v>0</v>
      </c>
      <c r="AP490" s="3">
        <f t="shared" si="14"/>
        <v>0</v>
      </c>
    </row>
    <row r="491" spans="37:42" ht="46.5" customHeight="1">
      <c r="AK491" s="3">
        <f t="shared" si="15"/>
        <v>0</v>
      </c>
      <c r="AL491" s="3">
        <f t="shared" si="15"/>
        <v>0</v>
      </c>
      <c r="AM491" s="3">
        <f t="shared" si="15"/>
        <v>0</v>
      </c>
      <c r="AN491" s="3">
        <f t="shared" si="14"/>
        <v>0</v>
      </c>
      <c r="AO491" s="3">
        <f t="shared" si="14"/>
        <v>0</v>
      </c>
      <c r="AP491" s="3">
        <f t="shared" si="14"/>
        <v>0</v>
      </c>
    </row>
    <row r="492" spans="37:42" ht="46.5" customHeight="1">
      <c r="AK492" s="3">
        <f t="shared" si="15"/>
        <v>0</v>
      </c>
      <c r="AL492" s="3">
        <f t="shared" si="15"/>
        <v>0</v>
      </c>
      <c r="AM492" s="3">
        <f t="shared" si="15"/>
        <v>0</v>
      </c>
      <c r="AN492" s="3">
        <f t="shared" si="14"/>
        <v>0</v>
      </c>
      <c r="AO492" s="3">
        <f t="shared" si="14"/>
        <v>0</v>
      </c>
      <c r="AP492" s="3">
        <f t="shared" si="14"/>
        <v>0</v>
      </c>
    </row>
    <row r="493" spans="37:42" ht="46.5" customHeight="1">
      <c r="AK493" s="3">
        <f t="shared" si="15"/>
        <v>0</v>
      </c>
      <c r="AL493" s="3">
        <f t="shared" si="15"/>
        <v>0</v>
      </c>
      <c r="AM493" s="3">
        <f t="shared" si="15"/>
        <v>0</v>
      </c>
      <c r="AN493" s="3">
        <f t="shared" si="14"/>
        <v>0</v>
      </c>
      <c r="AO493" s="3">
        <f t="shared" si="14"/>
        <v>0</v>
      </c>
      <c r="AP493" s="3">
        <f t="shared" si="14"/>
        <v>0</v>
      </c>
    </row>
    <row r="494" spans="37:42" ht="46.5" customHeight="1">
      <c r="AK494" s="3">
        <f t="shared" si="15"/>
        <v>0</v>
      </c>
      <c r="AL494" s="3">
        <f t="shared" si="15"/>
        <v>0</v>
      </c>
      <c r="AM494" s="3">
        <f t="shared" si="15"/>
        <v>0</v>
      </c>
      <c r="AN494" s="3">
        <f t="shared" si="14"/>
        <v>0</v>
      </c>
      <c r="AO494" s="3">
        <f t="shared" si="14"/>
        <v>0</v>
      </c>
      <c r="AP494" s="3">
        <f t="shared" si="14"/>
        <v>0</v>
      </c>
    </row>
    <row r="495" spans="37:42" ht="46.5" customHeight="1">
      <c r="AK495" s="3">
        <f t="shared" si="15"/>
        <v>0</v>
      </c>
      <c r="AL495" s="3">
        <f t="shared" si="15"/>
        <v>0</v>
      </c>
      <c r="AM495" s="3">
        <f t="shared" si="15"/>
        <v>0</v>
      </c>
      <c r="AN495" s="3">
        <f t="shared" si="14"/>
        <v>0</v>
      </c>
      <c r="AO495" s="3">
        <f t="shared" si="14"/>
        <v>0</v>
      </c>
      <c r="AP495" s="3">
        <f t="shared" si="14"/>
        <v>0</v>
      </c>
    </row>
    <row r="496" spans="37:42" ht="46.5" customHeight="1">
      <c r="AK496" s="3">
        <f t="shared" si="15"/>
        <v>0</v>
      </c>
      <c r="AL496" s="3">
        <f t="shared" si="15"/>
        <v>0</v>
      </c>
      <c r="AM496" s="3">
        <f t="shared" si="15"/>
        <v>0</v>
      </c>
      <c r="AN496" s="3">
        <f t="shared" si="14"/>
        <v>0</v>
      </c>
      <c r="AO496" s="3">
        <f t="shared" si="14"/>
        <v>0</v>
      </c>
      <c r="AP496" s="3">
        <f t="shared" si="14"/>
        <v>0</v>
      </c>
    </row>
    <row r="497" spans="37:42" ht="46.5" customHeight="1">
      <c r="AK497" s="3">
        <f t="shared" si="15"/>
        <v>0</v>
      </c>
      <c r="AL497" s="3">
        <f t="shared" si="15"/>
        <v>0</v>
      </c>
      <c r="AM497" s="3">
        <f t="shared" si="15"/>
        <v>0</v>
      </c>
      <c r="AN497" s="3">
        <f t="shared" si="14"/>
        <v>0</v>
      </c>
      <c r="AO497" s="3">
        <f t="shared" si="14"/>
        <v>0</v>
      </c>
      <c r="AP497" s="3">
        <f t="shared" si="14"/>
        <v>0</v>
      </c>
    </row>
    <row r="498" spans="37:42" ht="46.5" customHeight="1">
      <c r="AK498" s="3">
        <f t="shared" si="15"/>
        <v>0</v>
      </c>
      <c r="AL498" s="3">
        <f t="shared" si="15"/>
        <v>0</v>
      </c>
      <c r="AM498" s="3">
        <f t="shared" si="15"/>
        <v>0</v>
      </c>
      <c r="AN498" s="3">
        <f t="shared" si="14"/>
        <v>0</v>
      </c>
      <c r="AO498" s="3">
        <f t="shared" si="14"/>
        <v>0</v>
      </c>
      <c r="AP498" s="3">
        <f t="shared" si="14"/>
        <v>0</v>
      </c>
    </row>
    <row r="499" spans="37:42" ht="46.5" customHeight="1">
      <c r="AK499" s="3">
        <f t="shared" si="15"/>
        <v>0</v>
      </c>
      <c r="AL499" s="3">
        <f t="shared" si="15"/>
        <v>0</v>
      </c>
      <c r="AM499" s="3">
        <f t="shared" si="15"/>
        <v>0</v>
      </c>
      <c r="AN499" s="3">
        <f t="shared" si="14"/>
        <v>0</v>
      </c>
      <c r="AO499" s="3">
        <f t="shared" si="14"/>
        <v>0</v>
      </c>
      <c r="AP499" s="3">
        <f t="shared" si="14"/>
        <v>0</v>
      </c>
    </row>
  </sheetData>
  <mergeCells count="2">
    <mergeCell ref="A9:I9"/>
    <mergeCell ref="A10:I10"/>
  </mergeCells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8F2CA-63F0-48D3-8F70-8E9E3A7B27FC}">
  <dimension ref="A1:AG56"/>
  <sheetViews>
    <sheetView zoomScale="110" zoomScaleNormal="110" zoomScaleSheetLayoutView="70" workbookViewId="0">
      <pane xSplit="1" ySplit="4" topLeftCell="B5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7.75" defaultRowHeight="12" customHeight="1"/>
  <cols>
    <col min="1" max="1" width="44.375" style="43" bestFit="1" customWidth="1"/>
    <col min="2" max="18" width="6.875" style="43" hidden="1" customWidth="1"/>
    <col min="19" max="20" width="7.375" style="43" hidden="1" customWidth="1"/>
    <col min="21" max="25" width="7.25" style="43" hidden="1" customWidth="1"/>
    <col min="26" max="33" width="7.25" style="43" customWidth="1"/>
    <col min="34" max="16384" width="7.75" style="8"/>
  </cols>
  <sheetData>
    <row r="1" spans="1:33" ht="12" customHeight="1">
      <c r="A1" s="7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2" customHeight="1">
      <c r="A2" s="7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12" customHeight="1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8"/>
      <c r="R3" s="8"/>
      <c r="S3" s="8"/>
      <c r="T3" s="8"/>
      <c r="U3" s="8"/>
      <c r="V3" s="10"/>
      <c r="W3" s="8"/>
      <c r="X3" s="9"/>
      <c r="Y3" s="9"/>
      <c r="Z3" s="9"/>
      <c r="AA3" s="9"/>
      <c r="AB3" s="9"/>
      <c r="AC3" s="9"/>
      <c r="AD3" s="9"/>
      <c r="AE3" s="9"/>
      <c r="AF3" s="9"/>
      <c r="AG3" s="9" t="s">
        <v>5</v>
      </c>
    </row>
    <row r="4" spans="1:33" s="14" customFormat="1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f>'[1]Table36-37.2'!X4</f>
        <v>2012</v>
      </c>
      <c r="Y4" s="13">
        <f>'[1]Table36-37.2'!Y4</f>
        <v>2013</v>
      </c>
      <c r="Z4" s="13">
        <f>'[1]Table36-37.2'!Z4</f>
        <v>2014</v>
      </c>
      <c r="AA4" s="13">
        <f>'[1]Table36-37.2'!AA4</f>
        <v>2015</v>
      </c>
      <c r="AB4" s="13">
        <v>2016</v>
      </c>
      <c r="AC4" s="13">
        <v>2017</v>
      </c>
      <c r="AD4" s="13" t="str">
        <f>'[1]Table36-37.2'!AD4</f>
        <v>2018r</v>
      </c>
      <c r="AE4" s="13" t="str">
        <f>'[1]Table36-37.2'!AE4</f>
        <v>2019r</v>
      </c>
      <c r="AF4" s="13" t="str">
        <f>'[1]Table36-37.2'!AF4</f>
        <v>2020r</v>
      </c>
      <c r="AG4" s="13" t="str">
        <f>'[1]Table36-37.2'!AG4</f>
        <v>2021p</v>
      </c>
    </row>
    <row r="5" spans="1:33" ht="12" customHeight="1">
      <c r="A5" s="15" t="s">
        <v>12</v>
      </c>
      <c r="B5" s="16">
        <v>1243377</v>
      </c>
      <c r="C5" s="16">
        <v>1380091</v>
      </c>
      <c r="D5" s="16">
        <v>1550902</v>
      </c>
      <c r="E5" s="16">
        <v>1730327</v>
      </c>
      <c r="F5" s="16">
        <v>1944920</v>
      </c>
      <c r="G5" s="16">
        <v>2225475</v>
      </c>
      <c r="H5" s="16">
        <v>2480486</v>
      </c>
      <c r="I5" s="16">
        <v>2583060</v>
      </c>
      <c r="J5" s="16">
        <v>2553494</v>
      </c>
      <c r="K5" s="16">
        <v>2664293</v>
      </c>
      <c r="L5" s="16">
        <v>2871699</v>
      </c>
      <c r="M5" s="16">
        <v>3114579</v>
      </c>
      <c r="N5" s="16">
        <v>3350549</v>
      </c>
      <c r="O5" s="16">
        <v>3650320</v>
      </c>
      <c r="P5" s="16">
        <v>4042635</v>
      </c>
      <c r="Q5" s="16">
        <v>4398762</v>
      </c>
      <c r="R5" s="16">
        <v>4792041</v>
      </c>
      <c r="S5" s="16">
        <v>5040909</v>
      </c>
      <c r="T5" s="16">
        <v>5486253</v>
      </c>
      <c r="U5" s="16">
        <v>5406500</v>
      </c>
      <c r="V5" s="16">
        <v>5967198</v>
      </c>
      <c r="W5" s="16">
        <v>6476051</v>
      </c>
      <c r="X5" s="16">
        <v>7117384</v>
      </c>
      <c r="Y5" s="16">
        <v>7502260</v>
      </c>
      <c r="Z5" s="16">
        <v>7643857</v>
      </c>
      <c r="AA5" s="16">
        <v>7959989</v>
      </c>
      <c r="AB5" s="16">
        <v>8310891</v>
      </c>
      <c r="AC5" s="16">
        <v>8811308</v>
      </c>
      <c r="AD5" s="16">
        <v>9237853</v>
      </c>
      <c r="AE5" s="16">
        <v>9676340</v>
      </c>
      <c r="AF5" s="16">
        <v>8384808</v>
      </c>
      <c r="AG5" s="16">
        <v>8321382</v>
      </c>
    </row>
    <row r="6" spans="1:33" s="19" customFormat="1" ht="12" customHeight="1">
      <c r="A6" s="17" t="s">
        <v>13</v>
      </c>
      <c r="B6" s="18">
        <v>284506</v>
      </c>
      <c r="C6" s="18">
        <v>316396</v>
      </c>
      <c r="D6" s="18">
        <v>351231</v>
      </c>
      <c r="E6" s="18">
        <v>366708</v>
      </c>
      <c r="F6" s="18">
        <v>407628</v>
      </c>
      <c r="G6" s="18">
        <v>463214</v>
      </c>
      <c r="H6" s="18">
        <v>524150</v>
      </c>
      <c r="I6" s="18">
        <v>585803</v>
      </c>
      <c r="J6" s="18">
        <v>627985</v>
      </c>
      <c r="K6" s="18">
        <v>620942</v>
      </c>
      <c r="L6" s="18">
        <v>635041</v>
      </c>
      <c r="M6" s="18">
        <v>672981</v>
      </c>
      <c r="N6" s="18">
        <v>723926</v>
      </c>
      <c r="O6" s="18">
        <v>812393</v>
      </c>
      <c r="P6" s="18">
        <v>901436</v>
      </c>
      <c r="Q6" s="18">
        <v>1012416</v>
      </c>
      <c r="R6" s="18">
        <v>1109595</v>
      </c>
      <c r="S6" s="18">
        <v>1198416</v>
      </c>
      <c r="T6" s="18">
        <v>1401644</v>
      </c>
      <c r="U6" s="18">
        <v>1418110</v>
      </c>
      <c r="V6" s="18">
        <v>1589711</v>
      </c>
      <c r="W6" s="18">
        <v>1726426</v>
      </c>
      <c r="X6" s="18">
        <v>1800731</v>
      </c>
      <c r="Y6" s="18">
        <v>1858282</v>
      </c>
      <c r="Z6" s="18">
        <v>1917188</v>
      </c>
      <c r="AA6" s="18">
        <v>1961940</v>
      </c>
      <c r="AB6" s="18">
        <v>2038672</v>
      </c>
      <c r="AC6" s="18">
        <v>2061402</v>
      </c>
      <c r="AD6" s="18">
        <v>2091895</v>
      </c>
      <c r="AE6" s="18">
        <v>2210373</v>
      </c>
      <c r="AF6" s="18">
        <v>2291399</v>
      </c>
      <c r="AG6" s="18">
        <v>2356753</v>
      </c>
    </row>
    <row r="7" spans="1:33" s="22" customFormat="1" ht="12" customHeight="1">
      <c r="A7" s="20" t="s">
        <v>14</v>
      </c>
      <c r="B7" s="21">
        <v>245806</v>
      </c>
      <c r="C7" s="21">
        <v>275673</v>
      </c>
      <c r="D7" s="21">
        <v>306008</v>
      </c>
      <c r="E7" s="21">
        <v>316119</v>
      </c>
      <c r="F7" s="21">
        <v>352659</v>
      </c>
      <c r="G7" s="21">
        <v>398337</v>
      </c>
      <c r="H7" s="21">
        <v>453616</v>
      </c>
      <c r="I7" s="21">
        <v>499714</v>
      </c>
      <c r="J7" s="21">
        <v>558570</v>
      </c>
      <c r="K7" s="21">
        <v>539799</v>
      </c>
      <c r="L7" s="21">
        <v>548060</v>
      </c>
      <c r="M7" s="21">
        <v>580313</v>
      </c>
      <c r="N7" s="21">
        <v>615883</v>
      </c>
      <c r="O7" s="21">
        <v>696855</v>
      </c>
      <c r="P7" s="21">
        <v>768815</v>
      </c>
      <c r="Q7" s="21">
        <v>858101</v>
      </c>
      <c r="R7" s="21">
        <v>939432</v>
      </c>
      <c r="S7" s="21">
        <v>1032013</v>
      </c>
      <c r="T7" s="21">
        <v>1223637</v>
      </c>
      <c r="U7" s="21">
        <v>1230376</v>
      </c>
      <c r="V7" s="21">
        <v>1381456</v>
      </c>
      <c r="W7" s="21">
        <v>1513100</v>
      </c>
      <c r="X7" s="21">
        <v>1568172</v>
      </c>
      <c r="Y7" s="21">
        <v>1616657</v>
      </c>
      <c r="Z7" s="21">
        <v>1669734</v>
      </c>
      <c r="AA7" s="21">
        <v>1710676</v>
      </c>
      <c r="AB7" s="21">
        <v>1784477</v>
      </c>
      <c r="AC7" s="21">
        <v>1804992</v>
      </c>
      <c r="AD7" s="21">
        <v>1825223</v>
      </c>
      <c r="AE7" s="21">
        <v>1933921</v>
      </c>
      <c r="AF7" s="21">
        <v>2016982</v>
      </c>
      <c r="AG7" s="21">
        <v>2080433</v>
      </c>
    </row>
    <row r="8" spans="1:33" s="22" customFormat="1" ht="12" customHeight="1">
      <c r="A8" s="23" t="s">
        <v>15</v>
      </c>
      <c r="B8" s="24">
        <v>70210</v>
      </c>
      <c r="C8" s="24">
        <v>77273</v>
      </c>
      <c r="D8" s="24">
        <v>84951</v>
      </c>
      <c r="E8" s="24">
        <v>83815</v>
      </c>
      <c r="F8" s="24">
        <v>89317</v>
      </c>
      <c r="G8" s="24">
        <v>95828</v>
      </c>
      <c r="H8" s="24">
        <v>110752</v>
      </c>
      <c r="I8" s="24">
        <v>135127</v>
      </c>
      <c r="J8" s="24">
        <v>165822</v>
      </c>
      <c r="K8" s="24">
        <v>143557</v>
      </c>
      <c r="L8" s="24">
        <v>149898</v>
      </c>
      <c r="M8" s="24">
        <v>151077</v>
      </c>
      <c r="N8" s="24">
        <v>148645</v>
      </c>
      <c r="O8" s="24">
        <v>165454</v>
      </c>
      <c r="P8" s="24">
        <v>181908</v>
      </c>
      <c r="Q8" s="24">
        <v>185736</v>
      </c>
      <c r="R8" s="24">
        <v>201382</v>
      </c>
      <c r="S8" s="24">
        <v>238258</v>
      </c>
      <c r="T8" s="24">
        <v>280208</v>
      </c>
      <c r="U8" s="24">
        <v>264311</v>
      </c>
      <c r="V8" s="24">
        <v>307124</v>
      </c>
      <c r="W8" s="24">
        <v>334982</v>
      </c>
      <c r="X8" s="24">
        <v>359854</v>
      </c>
      <c r="Y8" s="24">
        <v>361517</v>
      </c>
      <c r="Z8" s="24">
        <v>376621</v>
      </c>
      <c r="AA8" s="24">
        <v>380171</v>
      </c>
      <c r="AB8" s="24">
        <v>387110</v>
      </c>
      <c r="AC8" s="24">
        <v>386122</v>
      </c>
      <c r="AD8" s="24">
        <v>394248</v>
      </c>
      <c r="AE8" s="24">
        <v>419529</v>
      </c>
      <c r="AF8" s="24">
        <v>444552</v>
      </c>
      <c r="AG8" s="24">
        <v>446898</v>
      </c>
    </row>
    <row r="9" spans="1:33" s="22" customFormat="1" ht="12" customHeight="1">
      <c r="A9" s="25" t="s">
        <v>16</v>
      </c>
      <c r="B9" s="24">
        <v>43274</v>
      </c>
      <c r="C9" s="24">
        <v>48236</v>
      </c>
      <c r="D9" s="24">
        <v>54898</v>
      </c>
      <c r="E9" s="24">
        <v>55239</v>
      </c>
      <c r="F9" s="24">
        <v>60387</v>
      </c>
      <c r="G9" s="24">
        <v>66996</v>
      </c>
      <c r="H9" s="24">
        <v>75316</v>
      </c>
      <c r="I9" s="24">
        <v>78670</v>
      </c>
      <c r="J9" s="24">
        <v>81154</v>
      </c>
      <c r="K9" s="24">
        <v>81190</v>
      </c>
      <c r="L9" s="24">
        <v>75902</v>
      </c>
      <c r="M9" s="24">
        <v>79792</v>
      </c>
      <c r="N9" s="24">
        <v>86627</v>
      </c>
      <c r="O9" s="24">
        <v>85668</v>
      </c>
      <c r="P9" s="24">
        <v>81554</v>
      </c>
      <c r="Q9" s="24">
        <v>101832</v>
      </c>
      <c r="R9" s="24">
        <v>106438</v>
      </c>
      <c r="S9" s="24">
        <v>115076</v>
      </c>
      <c r="T9" s="24">
        <v>151436</v>
      </c>
      <c r="U9" s="24">
        <v>157046</v>
      </c>
      <c r="V9" s="24">
        <v>166705</v>
      </c>
      <c r="W9" s="24">
        <v>188477</v>
      </c>
      <c r="X9" s="24">
        <v>182280</v>
      </c>
      <c r="Y9" s="24">
        <v>194167</v>
      </c>
      <c r="Z9" s="24">
        <v>212389</v>
      </c>
      <c r="AA9" s="24">
        <v>215353</v>
      </c>
      <c r="AB9" s="24">
        <v>221986</v>
      </c>
      <c r="AC9" s="24">
        <v>222618</v>
      </c>
      <c r="AD9" s="24">
        <v>218083</v>
      </c>
      <c r="AE9" s="24">
        <v>230891</v>
      </c>
      <c r="AF9" s="24">
        <v>245115</v>
      </c>
      <c r="AG9" s="24">
        <v>252675</v>
      </c>
    </row>
    <row r="10" spans="1:33" s="22" customFormat="1" ht="12" customHeight="1">
      <c r="A10" s="23" t="s">
        <v>17</v>
      </c>
      <c r="B10" s="24">
        <v>24438</v>
      </c>
      <c r="C10" s="24">
        <v>27814</v>
      </c>
      <c r="D10" s="24">
        <v>29699</v>
      </c>
      <c r="E10" s="24">
        <v>32391</v>
      </c>
      <c r="F10" s="24">
        <v>37982</v>
      </c>
      <c r="G10" s="24">
        <v>41055</v>
      </c>
      <c r="H10" s="24">
        <v>43085</v>
      </c>
      <c r="I10" s="24">
        <v>45425</v>
      </c>
      <c r="J10" s="24">
        <v>54020</v>
      </c>
      <c r="K10" s="24">
        <v>57900</v>
      </c>
      <c r="L10" s="24">
        <v>67916</v>
      </c>
      <c r="M10" s="24">
        <v>70195</v>
      </c>
      <c r="N10" s="24">
        <v>78858</v>
      </c>
      <c r="O10" s="24">
        <v>92968</v>
      </c>
      <c r="P10" s="24">
        <v>100988</v>
      </c>
      <c r="Q10" s="24">
        <v>111629</v>
      </c>
      <c r="R10" s="24">
        <v>121261</v>
      </c>
      <c r="S10" s="24">
        <v>119866</v>
      </c>
      <c r="T10" s="24">
        <v>144659</v>
      </c>
      <c r="U10" s="24">
        <v>156982</v>
      </c>
      <c r="V10" s="24">
        <v>164787</v>
      </c>
      <c r="W10" s="24">
        <v>189259</v>
      </c>
      <c r="X10" s="24">
        <v>194336</v>
      </c>
      <c r="Y10" s="24">
        <v>202566</v>
      </c>
      <c r="Z10" s="24">
        <v>195350</v>
      </c>
      <c r="AA10" s="24">
        <v>199793</v>
      </c>
      <c r="AB10" s="24">
        <v>208266</v>
      </c>
      <c r="AC10" s="24">
        <v>215204</v>
      </c>
      <c r="AD10" s="24">
        <v>215800</v>
      </c>
      <c r="AE10" s="24">
        <v>222767</v>
      </c>
      <c r="AF10" s="24">
        <v>231665</v>
      </c>
      <c r="AG10" s="24">
        <v>233400</v>
      </c>
    </row>
    <row r="11" spans="1:33" s="22" customFormat="1" ht="12" customHeight="1">
      <c r="A11" s="25" t="s">
        <v>18</v>
      </c>
      <c r="B11" s="24">
        <v>20386</v>
      </c>
      <c r="C11" s="24">
        <v>22481</v>
      </c>
      <c r="D11" s="24">
        <v>24233</v>
      </c>
      <c r="E11" s="24">
        <v>28236</v>
      </c>
      <c r="F11" s="24">
        <v>31362</v>
      </c>
      <c r="G11" s="24">
        <v>40564</v>
      </c>
      <c r="H11" s="24">
        <v>46928</v>
      </c>
      <c r="I11" s="24">
        <v>55877</v>
      </c>
      <c r="J11" s="24">
        <v>59523</v>
      </c>
      <c r="K11" s="24">
        <v>58278</v>
      </c>
      <c r="L11" s="24">
        <v>58528</v>
      </c>
      <c r="M11" s="24">
        <v>67103</v>
      </c>
      <c r="N11" s="24">
        <v>71269</v>
      </c>
      <c r="O11" s="24">
        <v>75732</v>
      </c>
      <c r="P11" s="24">
        <v>90260</v>
      </c>
      <c r="Q11" s="24">
        <v>94493</v>
      </c>
      <c r="R11" s="24">
        <v>90511</v>
      </c>
      <c r="S11" s="24">
        <v>90348</v>
      </c>
      <c r="T11" s="24">
        <v>95974</v>
      </c>
      <c r="U11" s="24">
        <v>113641</v>
      </c>
      <c r="V11" s="24">
        <v>124607</v>
      </c>
      <c r="W11" s="24">
        <v>128819</v>
      </c>
      <c r="X11" s="24">
        <v>126582</v>
      </c>
      <c r="Y11" s="24">
        <v>141814</v>
      </c>
      <c r="Z11" s="24">
        <v>144778</v>
      </c>
      <c r="AA11" s="24">
        <v>140695</v>
      </c>
      <c r="AB11" s="24">
        <v>147765</v>
      </c>
      <c r="AC11" s="24">
        <v>151743</v>
      </c>
      <c r="AD11" s="24">
        <v>156611</v>
      </c>
      <c r="AE11" s="24">
        <v>157910</v>
      </c>
      <c r="AF11" s="24">
        <v>165018</v>
      </c>
      <c r="AG11" s="24">
        <v>172620</v>
      </c>
    </row>
    <row r="12" spans="1:33" s="22" customFormat="1" ht="12" customHeight="1">
      <c r="A12" s="25" t="s">
        <v>19</v>
      </c>
      <c r="B12" s="24">
        <v>10040</v>
      </c>
      <c r="C12" s="24">
        <v>11038</v>
      </c>
      <c r="D12" s="24">
        <v>12370</v>
      </c>
      <c r="E12" s="24">
        <v>13344</v>
      </c>
      <c r="F12" s="24">
        <v>14120</v>
      </c>
      <c r="G12" s="24">
        <v>16042</v>
      </c>
      <c r="H12" s="24">
        <v>17690</v>
      </c>
      <c r="I12" s="24">
        <v>18687</v>
      </c>
      <c r="J12" s="24">
        <v>17572</v>
      </c>
      <c r="K12" s="24">
        <v>21628</v>
      </c>
      <c r="L12" s="24">
        <v>19753</v>
      </c>
      <c r="M12" s="24">
        <v>20506</v>
      </c>
      <c r="N12" s="24">
        <v>20882</v>
      </c>
      <c r="O12" s="24">
        <v>28124</v>
      </c>
      <c r="P12" s="24">
        <v>30641</v>
      </c>
      <c r="Q12" s="24">
        <v>29056</v>
      </c>
      <c r="R12" s="24">
        <v>29157</v>
      </c>
      <c r="S12" s="24">
        <v>32919</v>
      </c>
      <c r="T12" s="24">
        <v>47934</v>
      </c>
      <c r="U12" s="24">
        <v>51306</v>
      </c>
      <c r="V12" s="24">
        <v>59593</v>
      </c>
      <c r="W12" s="24">
        <v>82162</v>
      </c>
      <c r="X12" s="24">
        <v>85604</v>
      </c>
      <c r="Y12" s="24">
        <v>85098</v>
      </c>
      <c r="Z12" s="24">
        <v>91302</v>
      </c>
      <c r="AA12" s="24">
        <v>89637</v>
      </c>
      <c r="AB12" s="24">
        <v>83462</v>
      </c>
      <c r="AC12" s="24">
        <v>85254</v>
      </c>
      <c r="AD12" s="24">
        <v>82732</v>
      </c>
      <c r="AE12" s="24">
        <v>82142</v>
      </c>
      <c r="AF12" s="24">
        <v>88148</v>
      </c>
      <c r="AG12" s="24">
        <v>99873</v>
      </c>
    </row>
    <row r="13" spans="1:33" s="22" customFormat="1" ht="12" customHeight="1">
      <c r="A13" s="23" t="s">
        <v>20</v>
      </c>
      <c r="B13" s="24">
        <v>23028</v>
      </c>
      <c r="C13" s="24">
        <v>24864</v>
      </c>
      <c r="D13" s="24">
        <v>29255</v>
      </c>
      <c r="E13" s="24">
        <v>28785</v>
      </c>
      <c r="F13" s="24">
        <v>33070</v>
      </c>
      <c r="G13" s="24">
        <v>36594</v>
      </c>
      <c r="H13" s="24">
        <v>44655</v>
      </c>
      <c r="I13" s="24">
        <v>49227</v>
      </c>
      <c r="J13" s="24">
        <v>43332</v>
      </c>
      <c r="K13" s="24">
        <v>40291</v>
      </c>
      <c r="L13" s="24">
        <v>42265</v>
      </c>
      <c r="M13" s="24">
        <v>48051</v>
      </c>
      <c r="N13" s="24">
        <v>54481</v>
      </c>
      <c r="O13" s="24">
        <v>62178</v>
      </c>
      <c r="P13" s="24">
        <v>70979</v>
      </c>
      <c r="Q13" s="24">
        <v>72327</v>
      </c>
      <c r="R13" s="24">
        <v>85569</v>
      </c>
      <c r="S13" s="24">
        <v>92987</v>
      </c>
      <c r="T13" s="24">
        <v>102497</v>
      </c>
      <c r="U13" s="24">
        <v>100705</v>
      </c>
      <c r="V13" s="24">
        <v>123608</v>
      </c>
      <c r="W13" s="24">
        <v>133727</v>
      </c>
      <c r="X13" s="24">
        <v>147069</v>
      </c>
      <c r="Y13" s="24">
        <v>153732</v>
      </c>
      <c r="Z13" s="24">
        <v>158888</v>
      </c>
      <c r="AA13" s="24">
        <v>163158</v>
      </c>
      <c r="AB13" s="24">
        <v>171016</v>
      </c>
      <c r="AC13" s="24">
        <v>178307</v>
      </c>
      <c r="AD13" s="24">
        <v>187984</v>
      </c>
      <c r="AE13" s="24">
        <v>199970</v>
      </c>
      <c r="AF13" s="24">
        <v>203664</v>
      </c>
      <c r="AG13" s="24">
        <v>210914</v>
      </c>
    </row>
    <row r="14" spans="1:33" s="22" customFormat="1" ht="12" customHeight="1">
      <c r="A14" s="25" t="s">
        <v>21</v>
      </c>
      <c r="B14" s="24">
        <v>30535</v>
      </c>
      <c r="C14" s="24">
        <v>37486</v>
      </c>
      <c r="D14" s="24">
        <v>40710</v>
      </c>
      <c r="E14" s="24">
        <v>42133</v>
      </c>
      <c r="F14" s="24">
        <v>49973</v>
      </c>
      <c r="G14" s="24">
        <v>60650</v>
      </c>
      <c r="H14" s="24">
        <v>67450</v>
      </c>
      <c r="I14" s="24">
        <v>64593</v>
      </c>
      <c r="J14" s="24">
        <v>80671</v>
      </c>
      <c r="K14" s="24">
        <v>79191</v>
      </c>
      <c r="L14" s="24">
        <v>73436</v>
      </c>
      <c r="M14" s="24">
        <v>79759</v>
      </c>
      <c r="N14" s="24">
        <v>87623</v>
      </c>
      <c r="O14" s="24">
        <v>116446</v>
      </c>
      <c r="P14" s="24">
        <v>138925</v>
      </c>
      <c r="Q14" s="24">
        <v>187895</v>
      </c>
      <c r="R14" s="24">
        <v>225848</v>
      </c>
      <c r="S14" s="24">
        <v>257850</v>
      </c>
      <c r="T14" s="24">
        <v>312078</v>
      </c>
      <c r="U14" s="24">
        <v>294999</v>
      </c>
      <c r="V14" s="24">
        <v>340143</v>
      </c>
      <c r="W14" s="24">
        <v>355753</v>
      </c>
      <c r="X14" s="24">
        <v>369611</v>
      </c>
      <c r="Y14" s="24">
        <v>372524</v>
      </c>
      <c r="Z14" s="24">
        <v>380903</v>
      </c>
      <c r="AA14" s="24">
        <v>408782</v>
      </c>
      <c r="AB14" s="24">
        <v>449152</v>
      </c>
      <c r="AC14" s="24">
        <v>446836</v>
      </c>
      <c r="AD14" s="24">
        <v>446885</v>
      </c>
      <c r="AE14" s="24">
        <v>489669</v>
      </c>
      <c r="AF14" s="24">
        <v>503616</v>
      </c>
      <c r="AG14" s="24">
        <v>525108</v>
      </c>
    </row>
    <row r="15" spans="1:33" s="22" customFormat="1" ht="12" customHeight="1">
      <c r="A15" s="25" t="s">
        <v>22</v>
      </c>
      <c r="B15" s="24">
        <v>7585</v>
      </c>
      <c r="C15" s="24">
        <v>8728</v>
      </c>
      <c r="D15" s="24">
        <v>10166</v>
      </c>
      <c r="E15" s="24">
        <v>12118</v>
      </c>
      <c r="F15" s="24">
        <v>14823</v>
      </c>
      <c r="G15" s="24">
        <v>16024</v>
      </c>
      <c r="H15" s="24">
        <v>17332</v>
      </c>
      <c r="I15" s="24">
        <v>18800</v>
      </c>
      <c r="J15" s="24">
        <v>20670</v>
      </c>
      <c r="K15" s="24">
        <v>21974</v>
      </c>
      <c r="L15" s="24">
        <v>23080</v>
      </c>
      <c r="M15" s="24">
        <v>24493</v>
      </c>
      <c r="N15" s="24">
        <v>25904</v>
      </c>
      <c r="O15" s="24">
        <v>27322</v>
      </c>
      <c r="P15" s="24">
        <v>28997</v>
      </c>
      <c r="Q15" s="24">
        <v>30905</v>
      </c>
      <c r="R15" s="24">
        <v>33009</v>
      </c>
      <c r="S15" s="24">
        <v>36357</v>
      </c>
      <c r="T15" s="24">
        <v>38409</v>
      </c>
      <c r="U15" s="24">
        <v>40086</v>
      </c>
      <c r="V15" s="24">
        <v>44011</v>
      </c>
      <c r="W15" s="24">
        <v>47194</v>
      </c>
      <c r="X15" s="24">
        <v>49568</v>
      </c>
      <c r="Y15" s="24">
        <v>51098</v>
      </c>
      <c r="Z15" s="24">
        <v>52807</v>
      </c>
      <c r="AA15" s="24">
        <v>53958</v>
      </c>
      <c r="AB15" s="24">
        <v>53915</v>
      </c>
      <c r="AC15" s="24">
        <v>54987</v>
      </c>
      <c r="AD15" s="24">
        <v>55660</v>
      </c>
      <c r="AE15" s="24">
        <v>57957</v>
      </c>
      <c r="AF15" s="24">
        <v>58951</v>
      </c>
      <c r="AG15" s="24">
        <v>59360</v>
      </c>
    </row>
    <row r="16" spans="1:33" s="22" customFormat="1" ht="12" customHeight="1">
      <c r="A16" s="23" t="s">
        <v>23</v>
      </c>
      <c r="B16" s="24">
        <v>16310</v>
      </c>
      <c r="C16" s="24">
        <v>17753</v>
      </c>
      <c r="D16" s="24">
        <v>19726</v>
      </c>
      <c r="E16" s="24">
        <v>20058</v>
      </c>
      <c r="F16" s="24">
        <v>21625</v>
      </c>
      <c r="G16" s="24">
        <v>24584</v>
      </c>
      <c r="H16" s="24">
        <v>30408</v>
      </c>
      <c r="I16" s="24">
        <v>33308</v>
      </c>
      <c r="J16" s="24">
        <v>35806</v>
      </c>
      <c r="K16" s="24">
        <v>35790</v>
      </c>
      <c r="L16" s="24">
        <v>37282</v>
      </c>
      <c r="M16" s="24">
        <v>39337</v>
      </c>
      <c r="N16" s="24">
        <v>41594</v>
      </c>
      <c r="O16" s="24">
        <v>42963</v>
      </c>
      <c r="P16" s="24">
        <v>44563</v>
      </c>
      <c r="Q16" s="24">
        <v>44228</v>
      </c>
      <c r="R16" s="24">
        <v>46257</v>
      </c>
      <c r="S16" s="24">
        <v>48352</v>
      </c>
      <c r="T16" s="24">
        <v>50442</v>
      </c>
      <c r="U16" s="24">
        <v>51300</v>
      </c>
      <c r="V16" s="24">
        <v>50878</v>
      </c>
      <c r="W16" s="24">
        <v>52727</v>
      </c>
      <c r="X16" s="24">
        <v>53268</v>
      </c>
      <c r="Y16" s="24">
        <v>54141</v>
      </c>
      <c r="Z16" s="24">
        <v>56696</v>
      </c>
      <c r="AA16" s="24">
        <v>59129</v>
      </c>
      <c r="AB16" s="24">
        <v>61805</v>
      </c>
      <c r="AC16" s="24">
        <v>63921</v>
      </c>
      <c r="AD16" s="24">
        <v>67220</v>
      </c>
      <c r="AE16" s="24">
        <v>73086</v>
      </c>
      <c r="AF16" s="24">
        <v>76253</v>
      </c>
      <c r="AG16" s="24">
        <v>79585</v>
      </c>
    </row>
    <row r="17" spans="1:33" s="22" customFormat="1" ht="12" customHeight="1">
      <c r="A17" s="26" t="s">
        <v>24</v>
      </c>
      <c r="B17" s="21">
        <v>38700</v>
      </c>
      <c r="C17" s="21">
        <v>40723</v>
      </c>
      <c r="D17" s="21">
        <v>45223</v>
      </c>
      <c r="E17" s="21">
        <v>50589</v>
      </c>
      <c r="F17" s="21">
        <v>54969</v>
      </c>
      <c r="G17" s="21">
        <v>64877</v>
      </c>
      <c r="H17" s="21">
        <v>70534</v>
      </c>
      <c r="I17" s="21">
        <v>86089</v>
      </c>
      <c r="J17" s="21">
        <v>69415</v>
      </c>
      <c r="K17" s="21">
        <v>81143</v>
      </c>
      <c r="L17" s="21">
        <v>86981</v>
      </c>
      <c r="M17" s="21">
        <v>92668</v>
      </c>
      <c r="N17" s="21">
        <v>108043</v>
      </c>
      <c r="O17" s="21">
        <v>115538</v>
      </c>
      <c r="P17" s="21">
        <v>132621</v>
      </c>
      <c r="Q17" s="21">
        <v>154315</v>
      </c>
      <c r="R17" s="21">
        <v>170163</v>
      </c>
      <c r="S17" s="21">
        <v>166403</v>
      </c>
      <c r="T17" s="21">
        <v>178007</v>
      </c>
      <c r="U17" s="21">
        <v>187734</v>
      </c>
      <c r="V17" s="21">
        <v>208255</v>
      </c>
      <c r="W17" s="21">
        <v>213326</v>
      </c>
      <c r="X17" s="21">
        <v>232559</v>
      </c>
      <c r="Y17" s="21">
        <v>241625</v>
      </c>
      <c r="Z17" s="21">
        <v>247454</v>
      </c>
      <c r="AA17" s="21">
        <v>251264</v>
      </c>
      <c r="AB17" s="21">
        <v>254195</v>
      </c>
      <c r="AC17" s="21">
        <v>256410</v>
      </c>
      <c r="AD17" s="21">
        <v>266672</v>
      </c>
      <c r="AE17" s="21">
        <v>276452</v>
      </c>
      <c r="AF17" s="21">
        <v>274417</v>
      </c>
      <c r="AG17" s="21">
        <v>276320</v>
      </c>
    </row>
    <row r="18" spans="1:33" s="29" customFormat="1" ht="12" customHeight="1">
      <c r="A18" s="27" t="s">
        <v>25</v>
      </c>
      <c r="B18" s="28">
        <v>60855</v>
      </c>
      <c r="C18" s="28">
        <v>68096</v>
      </c>
      <c r="D18" s="28">
        <v>74424</v>
      </c>
      <c r="E18" s="28">
        <v>82610</v>
      </c>
      <c r="F18" s="28">
        <v>89094</v>
      </c>
      <c r="G18" s="28">
        <v>106154</v>
      </c>
      <c r="H18" s="28">
        <v>120026</v>
      </c>
      <c r="I18" s="28">
        <v>132913</v>
      </c>
      <c r="J18" s="28">
        <v>145378</v>
      </c>
      <c r="K18" s="28">
        <v>140689</v>
      </c>
      <c r="L18" s="28">
        <v>152972</v>
      </c>
      <c r="M18" s="28">
        <v>168824</v>
      </c>
      <c r="N18" s="28">
        <v>171973</v>
      </c>
      <c r="O18" s="28">
        <v>183168</v>
      </c>
      <c r="P18" s="28">
        <v>185390</v>
      </c>
      <c r="Q18" s="28">
        <v>205050</v>
      </c>
      <c r="R18" s="28">
        <v>219626</v>
      </c>
      <c r="S18" s="28">
        <v>228904</v>
      </c>
      <c r="T18" s="28">
        <v>243621</v>
      </c>
      <c r="U18" s="28">
        <v>232766</v>
      </c>
      <c r="V18" s="28">
        <v>235068</v>
      </c>
      <c r="W18" s="28">
        <v>235457</v>
      </c>
      <c r="X18" s="28">
        <v>249956</v>
      </c>
      <c r="Y18" s="28">
        <v>255988</v>
      </c>
      <c r="Z18" s="28">
        <v>264832</v>
      </c>
      <c r="AA18" s="28">
        <v>270515</v>
      </c>
      <c r="AB18" s="28">
        <v>281891</v>
      </c>
      <c r="AC18" s="28">
        <v>287214</v>
      </c>
      <c r="AD18" s="28">
        <v>289185</v>
      </c>
      <c r="AE18" s="28">
        <v>291797</v>
      </c>
      <c r="AF18" s="28">
        <v>278123</v>
      </c>
      <c r="AG18" s="28">
        <v>275265</v>
      </c>
    </row>
    <row r="19" spans="1:33" s="32" customFormat="1" ht="12" customHeight="1">
      <c r="A19" s="30" t="s">
        <v>26</v>
      </c>
      <c r="B19" s="31">
        <v>33944</v>
      </c>
      <c r="C19" s="31">
        <v>38624</v>
      </c>
      <c r="D19" s="31">
        <v>43305</v>
      </c>
      <c r="E19" s="31">
        <v>49132</v>
      </c>
      <c r="F19" s="31">
        <v>48455</v>
      </c>
      <c r="G19" s="31">
        <v>63948</v>
      </c>
      <c r="H19" s="31">
        <v>72764</v>
      </c>
      <c r="I19" s="31">
        <v>79705</v>
      </c>
      <c r="J19" s="31">
        <v>94749</v>
      </c>
      <c r="K19" s="31">
        <v>94267</v>
      </c>
      <c r="L19" s="31">
        <v>103715</v>
      </c>
      <c r="M19" s="31">
        <v>113180</v>
      </c>
      <c r="N19" s="31">
        <v>115394</v>
      </c>
      <c r="O19" s="31">
        <v>125972</v>
      </c>
      <c r="P19" s="31">
        <v>125438</v>
      </c>
      <c r="Q19" s="31">
        <v>142255</v>
      </c>
      <c r="R19" s="31">
        <v>158663</v>
      </c>
      <c r="S19" s="31">
        <v>167328</v>
      </c>
      <c r="T19" s="31">
        <v>176981</v>
      </c>
      <c r="U19" s="31">
        <v>164385</v>
      </c>
      <c r="V19" s="31">
        <v>164581</v>
      </c>
      <c r="W19" s="31">
        <v>160724</v>
      </c>
      <c r="X19" s="31">
        <v>174266</v>
      </c>
      <c r="Y19" s="31">
        <v>172575</v>
      </c>
      <c r="Z19" s="31">
        <v>178588</v>
      </c>
      <c r="AA19" s="31">
        <v>184085</v>
      </c>
      <c r="AB19" s="31">
        <v>181524</v>
      </c>
      <c r="AC19" s="31">
        <v>180667</v>
      </c>
      <c r="AD19" s="31">
        <v>176742</v>
      </c>
      <c r="AE19" s="31">
        <v>181263</v>
      </c>
      <c r="AF19" s="31">
        <v>169946</v>
      </c>
      <c r="AG19" s="31">
        <v>167775</v>
      </c>
    </row>
    <row r="20" spans="1:33" s="32" customFormat="1" ht="12" customHeight="1">
      <c r="A20" s="30" t="s">
        <v>27</v>
      </c>
      <c r="B20" s="31">
        <v>26911</v>
      </c>
      <c r="C20" s="31">
        <v>29472</v>
      </c>
      <c r="D20" s="31">
        <v>31119</v>
      </c>
      <c r="E20" s="31">
        <v>33478</v>
      </c>
      <c r="F20" s="31">
        <v>40639</v>
      </c>
      <c r="G20" s="31">
        <v>42206</v>
      </c>
      <c r="H20" s="31">
        <v>47262</v>
      </c>
      <c r="I20" s="31">
        <v>53208</v>
      </c>
      <c r="J20" s="31">
        <v>50629</v>
      </c>
      <c r="K20" s="31">
        <v>46422</v>
      </c>
      <c r="L20" s="31">
        <v>49257</v>
      </c>
      <c r="M20" s="31">
        <v>55644</v>
      </c>
      <c r="N20" s="31">
        <v>56579</v>
      </c>
      <c r="O20" s="31">
        <v>57196</v>
      </c>
      <c r="P20" s="31">
        <v>59952</v>
      </c>
      <c r="Q20" s="31">
        <v>62795</v>
      </c>
      <c r="R20" s="31">
        <v>60963</v>
      </c>
      <c r="S20" s="31">
        <v>61576</v>
      </c>
      <c r="T20" s="31">
        <v>66640</v>
      </c>
      <c r="U20" s="31">
        <v>68381</v>
      </c>
      <c r="V20" s="31">
        <v>70487</v>
      </c>
      <c r="W20" s="31">
        <v>74733</v>
      </c>
      <c r="X20" s="31">
        <v>75690</v>
      </c>
      <c r="Y20" s="31">
        <v>83413</v>
      </c>
      <c r="Z20" s="31">
        <v>86244</v>
      </c>
      <c r="AA20" s="31">
        <v>86430</v>
      </c>
      <c r="AB20" s="31">
        <v>100367</v>
      </c>
      <c r="AC20" s="31">
        <v>106547</v>
      </c>
      <c r="AD20" s="31">
        <v>112443</v>
      </c>
      <c r="AE20" s="31">
        <v>110534</v>
      </c>
      <c r="AF20" s="31">
        <v>108177</v>
      </c>
      <c r="AG20" s="31">
        <v>107490</v>
      </c>
    </row>
    <row r="21" spans="1:33" s="29" customFormat="1" ht="12" customHeight="1">
      <c r="A21" s="27" t="s">
        <v>28</v>
      </c>
      <c r="B21" s="28">
        <v>91348</v>
      </c>
      <c r="C21" s="28">
        <v>91808</v>
      </c>
      <c r="D21" s="28">
        <v>105570</v>
      </c>
      <c r="E21" s="28">
        <v>124013</v>
      </c>
      <c r="F21" s="28">
        <v>142115</v>
      </c>
      <c r="G21" s="28">
        <v>163210</v>
      </c>
      <c r="H21" s="28">
        <v>181429</v>
      </c>
      <c r="I21" s="28">
        <v>184400</v>
      </c>
      <c r="J21" s="28">
        <v>184933</v>
      </c>
      <c r="K21" s="28">
        <v>204974</v>
      </c>
      <c r="L21" s="28">
        <v>215855</v>
      </c>
      <c r="M21" s="28">
        <v>231237</v>
      </c>
      <c r="N21" s="28">
        <v>237638</v>
      </c>
      <c r="O21" s="28">
        <v>247024</v>
      </c>
      <c r="P21" s="28">
        <v>254572</v>
      </c>
      <c r="Q21" s="28">
        <v>275755</v>
      </c>
      <c r="R21" s="28">
        <v>295033</v>
      </c>
      <c r="S21" s="28">
        <v>306011</v>
      </c>
      <c r="T21" s="28">
        <v>321705</v>
      </c>
      <c r="U21" s="28">
        <v>304013</v>
      </c>
      <c r="V21" s="28">
        <v>311625</v>
      </c>
      <c r="W21" s="28">
        <v>329516</v>
      </c>
      <c r="X21" s="28">
        <v>337151</v>
      </c>
      <c r="Y21" s="28">
        <v>333514</v>
      </c>
      <c r="Z21" s="28">
        <v>333965</v>
      </c>
      <c r="AA21" s="28">
        <v>348188</v>
      </c>
      <c r="AB21" s="28">
        <v>363489</v>
      </c>
      <c r="AC21" s="28">
        <v>371511</v>
      </c>
      <c r="AD21" s="28">
        <v>382354</v>
      </c>
      <c r="AE21" s="28">
        <v>392746</v>
      </c>
      <c r="AF21" s="28">
        <v>318973</v>
      </c>
      <c r="AG21" s="28">
        <v>291122</v>
      </c>
    </row>
    <row r="22" spans="1:33" s="22" customFormat="1" ht="12" customHeight="1">
      <c r="A22" s="33" t="s">
        <v>29</v>
      </c>
      <c r="B22" s="21">
        <v>82699</v>
      </c>
      <c r="C22" s="21">
        <v>81533</v>
      </c>
      <c r="D22" s="21">
        <v>93364</v>
      </c>
      <c r="E22" s="21">
        <v>110579</v>
      </c>
      <c r="F22" s="21">
        <v>127146</v>
      </c>
      <c r="G22" s="21">
        <v>147146</v>
      </c>
      <c r="H22" s="21">
        <v>164263</v>
      </c>
      <c r="I22" s="21">
        <v>168055</v>
      </c>
      <c r="J22" s="21">
        <v>169843</v>
      </c>
      <c r="K22" s="21">
        <v>189266</v>
      </c>
      <c r="L22" s="21">
        <v>199177</v>
      </c>
      <c r="M22" s="21">
        <v>214518</v>
      </c>
      <c r="N22" s="21">
        <v>220923</v>
      </c>
      <c r="O22" s="21">
        <v>229181</v>
      </c>
      <c r="P22" s="21">
        <v>235396</v>
      </c>
      <c r="Q22" s="21">
        <v>255472</v>
      </c>
      <c r="R22" s="21">
        <v>273807</v>
      </c>
      <c r="S22" s="21">
        <v>285562</v>
      </c>
      <c r="T22" s="21">
        <v>300302</v>
      </c>
      <c r="U22" s="21">
        <v>281613</v>
      </c>
      <c r="V22" s="21">
        <v>287948</v>
      </c>
      <c r="W22" s="21">
        <v>303322</v>
      </c>
      <c r="X22" s="21">
        <v>310476</v>
      </c>
      <c r="Y22" s="21">
        <v>304331</v>
      </c>
      <c r="Z22" s="21">
        <v>303211</v>
      </c>
      <c r="AA22" s="21">
        <v>315305</v>
      </c>
      <c r="AB22" s="21">
        <v>329545</v>
      </c>
      <c r="AC22" s="21">
        <v>336975</v>
      </c>
      <c r="AD22" s="21">
        <v>347092</v>
      </c>
      <c r="AE22" s="21">
        <v>356725</v>
      </c>
      <c r="AF22" s="21">
        <v>289059</v>
      </c>
      <c r="AG22" s="21">
        <v>264935</v>
      </c>
    </row>
    <row r="23" spans="1:33" s="32" customFormat="1" ht="12" customHeight="1">
      <c r="A23" s="20" t="s">
        <v>30</v>
      </c>
      <c r="B23" s="21">
        <v>8649</v>
      </c>
      <c r="C23" s="21">
        <v>10275</v>
      </c>
      <c r="D23" s="21">
        <v>12206</v>
      </c>
      <c r="E23" s="21">
        <v>13434</v>
      </c>
      <c r="F23" s="21">
        <v>14969</v>
      </c>
      <c r="G23" s="21">
        <v>16064</v>
      </c>
      <c r="H23" s="21">
        <v>17166</v>
      </c>
      <c r="I23" s="21">
        <v>16345</v>
      </c>
      <c r="J23" s="21">
        <v>15090</v>
      </c>
      <c r="K23" s="21">
        <v>15708</v>
      </c>
      <c r="L23" s="21">
        <v>16678</v>
      </c>
      <c r="M23" s="21">
        <v>16719</v>
      </c>
      <c r="N23" s="21">
        <v>16715</v>
      </c>
      <c r="O23" s="21">
        <v>17843</v>
      </c>
      <c r="P23" s="21">
        <v>19176</v>
      </c>
      <c r="Q23" s="21">
        <v>20283</v>
      </c>
      <c r="R23" s="21">
        <v>21226</v>
      </c>
      <c r="S23" s="21">
        <v>20449</v>
      </c>
      <c r="T23" s="21">
        <v>21403</v>
      </c>
      <c r="U23" s="21">
        <v>22400</v>
      </c>
      <c r="V23" s="21">
        <v>23677</v>
      </c>
      <c r="W23" s="21">
        <v>26194</v>
      </c>
      <c r="X23" s="21">
        <v>26675</v>
      </c>
      <c r="Y23" s="21">
        <v>29183</v>
      </c>
      <c r="Z23" s="21">
        <v>30754</v>
      </c>
      <c r="AA23" s="21">
        <v>32883</v>
      </c>
      <c r="AB23" s="21">
        <v>33944</v>
      </c>
      <c r="AC23" s="21">
        <v>34536</v>
      </c>
      <c r="AD23" s="21">
        <v>35262</v>
      </c>
      <c r="AE23" s="21">
        <v>36021</v>
      </c>
      <c r="AF23" s="21">
        <v>29914</v>
      </c>
      <c r="AG23" s="21">
        <v>26187</v>
      </c>
    </row>
    <row r="24" spans="1:33" s="29" customFormat="1" ht="12" customHeight="1">
      <c r="A24" s="27" t="s">
        <v>31</v>
      </c>
      <c r="B24" s="28">
        <v>112156</v>
      </c>
      <c r="C24" s="28">
        <v>128555</v>
      </c>
      <c r="D24" s="28">
        <v>152465</v>
      </c>
      <c r="E24" s="28">
        <v>169638</v>
      </c>
      <c r="F24" s="28">
        <v>187243</v>
      </c>
      <c r="G24" s="28">
        <v>217099</v>
      </c>
      <c r="H24" s="28">
        <v>243381</v>
      </c>
      <c r="I24" s="28">
        <v>278212</v>
      </c>
      <c r="J24" s="28">
        <v>315830</v>
      </c>
      <c r="K24" s="28">
        <v>323662</v>
      </c>
      <c r="L24" s="28">
        <v>341391</v>
      </c>
      <c r="M24" s="28">
        <v>359155</v>
      </c>
      <c r="N24" s="28">
        <v>380007</v>
      </c>
      <c r="O24" s="28">
        <v>400489</v>
      </c>
      <c r="P24" s="28">
        <v>420998</v>
      </c>
      <c r="Q24" s="28">
        <v>442559</v>
      </c>
      <c r="R24" s="28">
        <v>469667</v>
      </c>
      <c r="S24" s="28">
        <v>493534</v>
      </c>
      <c r="T24" s="28">
        <v>501996</v>
      </c>
      <c r="U24" s="28">
        <v>511415</v>
      </c>
      <c r="V24" s="28">
        <v>541654</v>
      </c>
      <c r="W24" s="28">
        <v>559203</v>
      </c>
      <c r="X24" s="28">
        <v>620357</v>
      </c>
      <c r="Y24" s="28">
        <v>646148</v>
      </c>
      <c r="Z24" s="28">
        <v>687411</v>
      </c>
      <c r="AA24" s="28">
        <v>718604</v>
      </c>
      <c r="AB24" s="28">
        <v>737130</v>
      </c>
      <c r="AC24" s="28">
        <v>766719</v>
      </c>
      <c r="AD24" s="28">
        <v>799986</v>
      </c>
      <c r="AE24" s="28">
        <v>839689</v>
      </c>
      <c r="AF24" s="28">
        <v>857802</v>
      </c>
      <c r="AG24" s="28">
        <v>885338</v>
      </c>
    </row>
    <row r="25" spans="1:33" s="32" customFormat="1" ht="12" customHeight="1">
      <c r="A25" s="30" t="s">
        <v>32</v>
      </c>
      <c r="B25" s="31">
        <v>86441</v>
      </c>
      <c r="C25" s="31">
        <v>100693</v>
      </c>
      <c r="D25" s="31">
        <v>120879</v>
      </c>
      <c r="E25" s="31">
        <v>133796</v>
      </c>
      <c r="F25" s="31">
        <v>148485</v>
      </c>
      <c r="G25" s="31">
        <v>171463</v>
      </c>
      <c r="H25" s="31">
        <v>192701</v>
      </c>
      <c r="I25" s="31">
        <v>220772</v>
      </c>
      <c r="J25" s="31">
        <v>249419</v>
      </c>
      <c r="K25" s="31">
        <v>264401</v>
      </c>
      <c r="L25" s="31">
        <v>274625</v>
      </c>
      <c r="M25" s="31">
        <v>279390</v>
      </c>
      <c r="N25" s="31">
        <v>295763</v>
      </c>
      <c r="O25" s="31">
        <v>310170</v>
      </c>
      <c r="P25" s="31">
        <v>321672</v>
      </c>
      <c r="Q25" s="31">
        <v>335573</v>
      </c>
      <c r="R25" s="31">
        <v>347280</v>
      </c>
      <c r="S25" s="31">
        <v>367032</v>
      </c>
      <c r="T25" s="31">
        <v>375303</v>
      </c>
      <c r="U25" s="31">
        <v>377427</v>
      </c>
      <c r="V25" s="31">
        <v>392224</v>
      </c>
      <c r="W25" s="31">
        <v>408547</v>
      </c>
      <c r="X25" s="31">
        <v>429903</v>
      </c>
      <c r="Y25" s="31">
        <v>441515</v>
      </c>
      <c r="Z25" s="31">
        <v>465375</v>
      </c>
      <c r="AA25" s="31">
        <v>490782</v>
      </c>
      <c r="AB25" s="31">
        <v>512892</v>
      </c>
      <c r="AC25" s="31">
        <v>542686</v>
      </c>
      <c r="AD25" s="31">
        <v>566643</v>
      </c>
      <c r="AE25" s="31">
        <v>586248</v>
      </c>
      <c r="AF25" s="31">
        <v>600007</v>
      </c>
      <c r="AG25" s="31">
        <v>616663</v>
      </c>
    </row>
    <row r="26" spans="1:33" s="22" customFormat="1" ht="12" customHeight="1">
      <c r="A26" s="33" t="s">
        <v>33</v>
      </c>
      <c r="B26" s="21">
        <v>25715</v>
      </c>
      <c r="C26" s="21">
        <v>27862</v>
      </c>
      <c r="D26" s="21">
        <v>31586</v>
      </c>
      <c r="E26" s="21">
        <v>35842</v>
      </c>
      <c r="F26" s="21">
        <v>38758</v>
      </c>
      <c r="G26" s="21">
        <v>45636</v>
      </c>
      <c r="H26" s="21">
        <v>50680</v>
      </c>
      <c r="I26" s="21">
        <v>57440</v>
      </c>
      <c r="J26" s="21">
        <v>66411</v>
      </c>
      <c r="K26" s="21">
        <v>59261</v>
      </c>
      <c r="L26" s="21">
        <v>66766</v>
      </c>
      <c r="M26" s="21">
        <v>79765</v>
      </c>
      <c r="N26" s="21">
        <v>84244</v>
      </c>
      <c r="O26" s="21">
        <v>90319</v>
      </c>
      <c r="P26" s="21">
        <v>99326</v>
      </c>
      <c r="Q26" s="21">
        <v>106986</v>
      </c>
      <c r="R26" s="21">
        <v>122387</v>
      </c>
      <c r="S26" s="21">
        <v>126502</v>
      </c>
      <c r="T26" s="21">
        <v>126693</v>
      </c>
      <c r="U26" s="21">
        <v>133988</v>
      </c>
      <c r="V26" s="21">
        <v>149430</v>
      </c>
      <c r="W26" s="21">
        <v>150656</v>
      </c>
      <c r="X26" s="21">
        <v>190454</v>
      </c>
      <c r="Y26" s="21">
        <v>204633</v>
      </c>
      <c r="Z26" s="21">
        <v>222036</v>
      </c>
      <c r="AA26" s="21">
        <v>227822</v>
      </c>
      <c r="AB26" s="21">
        <v>224238</v>
      </c>
      <c r="AC26" s="21">
        <v>224033</v>
      </c>
      <c r="AD26" s="21">
        <v>233343</v>
      </c>
      <c r="AE26" s="21">
        <v>253441</v>
      </c>
      <c r="AF26" s="21">
        <v>257795</v>
      </c>
      <c r="AG26" s="21">
        <v>268675</v>
      </c>
    </row>
    <row r="27" spans="1:33" s="29" customFormat="1" ht="12" customHeight="1">
      <c r="A27" s="27" t="s">
        <v>34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s="29" customFormat="1" ht="12" customHeight="1">
      <c r="A28" s="27" t="s">
        <v>35</v>
      </c>
      <c r="B28" s="28">
        <v>77194</v>
      </c>
      <c r="C28" s="28">
        <v>88385</v>
      </c>
      <c r="D28" s="28">
        <v>98217</v>
      </c>
      <c r="E28" s="28">
        <v>107667</v>
      </c>
      <c r="F28" s="28">
        <v>117743</v>
      </c>
      <c r="G28" s="28">
        <v>130042</v>
      </c>
      <c r="H28" s="28">
        <v>137953</v>
      </c>
      <c r="I28" s="28">
        <v>132337</v>
      </c>
      <c r="J28" s="28">
        <v>125189</v>
      </c>
      <c r="K28" s="28">
        <v>124019</v>
      </c>
      <c r="L28" s="28">
        <v>135966</v>
      </c>
      <c r="M28" s="28">
        <v>148676</v>
      </c>
      <c r="N28" s="28">
        <v>155261</v>
      </c>
      <c r="O28" s="28">
        <v>166436</v>
      </c>
      <c r="P28" s="28">
        <v>183754</v>
      </c>
      <c r="Q28" s="28">
        <v>197680</v>
      </c>
      <c r="R28" s="28">
        <v>211926</v>
      </c>
      <c r="S28" s="28">
        <v>225823</v>
      </c>
      <c r="T28" s="28">
        <v>241889</v>
      </c>
      <c r="U28" s="28">
        <v>230206</v>
      </c>
      <c r="V28" s="28">
        <v>258052</v>
      </c>
      <c r="W28" s="28">
        <v>283522</v>
      </c>
      <c r="X28" s="28">
        <v>307570</v>
      </c>
      <c r="Y28" s="28">
        <v>308190</v>
      </c>
      <c r="Z28" s="28">
        <v>318740</v>
      </c>
      <c r="AA28" s="28">
        <v>332920</v>
      </c>
      <c r="AB28" s="28">
        <v>334813</v>
      </c>
      <c r="AC28" s="28">
        <v>342918</v>
      </c>
      <c r="AD28" s="28">
        <v>359610</v>
      </c>
      <c r="AE28" s="28">
        <v>369194</v>
      </c>
      <c r="AF28" s="28">
        <v>353630</v>
      </c>
      <c r="AG28" s="28">
        <v>355775</v>
      </c>
    </row>
    <row r="29" spans="1:33" s="32" customFormat="1" ht="12" customHeight="1">
      <c r="A29" s="30" t="s">
        <v>36</v>
      </c>
      <c r="B29" s="31">
        <v>25187</v>
      </c>
      <c r="C29" s="31">
        <v>29901</v>
      </c>
      <c r="D29" s="31">
        <v>31177</v>
      </c>
      <c r="E29" s="31">
        <v>34467</v>
      </c>
      <c r="F29" s="31">
        <v>37842</v>
      </c>
      <c r="G29" s="31">
        <v>37365</v>
      </c>
      <c r="H29" s="31">
        <v>37890</v>
      </c>
      <c r="I29" s="31">
        <v>29256</v>
      </c>
      <c r="J29" s="31">
        <v>22573</v>
      </c>
      <c r="K29" s="31">
        <v>19372</v>
      </c>
      <c r="L29" s="31">
        <v>21205</v>
      </c>
      <c r="M29" s="31">
        <v>26155</v>
      </c>
      <c r="N29" s="31">
        <v>26871</v>
      </c>
      <c r="O29" s="31">
        <v>27708</v>
      </c>
      <c r="P29" s="31">
        <v>31432</v>
      </c>
      <c r="Q29" s="31">
        <v>24077</v>
      </c>
      <c r="R29" s="31">
        <v>24157</v>
      </c>
      <c r="S29" s="31">
        <v>25263</v>
      </c>
      <c r="T29" s="31">
        <v>26075</v>
      </c>
      <c r="U29" s="31">
        <v>24433</v>
      </c>
      <c r="V29" s="31">
        <v>24517</v>
      </c>
      <c r="W29" s="31">
        <v>23916</v>
      </c>
      <c r="X29" s="31">
        <v>25215</v>
      </c>
      <c r="Y29" s="31">
        <v>25390</v>
      </c>
      <c r="Z29" s="31">
        <v>25469</v>
      </c>
      <c r="AA29" s="31">
        <v>26686</v>
      </c>
      <c r="AB29" s="31">
        <v>26572</v>
      </c>
      <c r="AC29" s="31">
        <v>27117</v>
      </c>
      <c r="AD29" s="31">
        <v>28798</v>
      </c>
      <c r="AE29" s="31">
        <v>29101</v>
      </c>
      <c r="AF29" s="31">
        <v>27918</v>
      </c>
      <c r="AG29" s="31">
        <v>27757</v>
      </c>
    </row>
    <row r="30" spans="1:33" s="32" customFormat="1" ht="12" customHeight="1">
      <c r="A30" s="30" t="s">
        <v>37</v>
      </c>
      <c r="B30" s="31">
        <v>52007</v>
      </c>
      <c r="C30" s="31">
        <v>58484</v>
      </c>
      <c r="D30" s="31">
        <v>67040</v>
      </c>
      <c r="E30" s="31">
        <v>73200</v>
      </c>
      <c r="F30" s="31">
        <v>79901</v>
      </c>
      <c r="G30" s="31">
        <v>92677</v>
      </c>
      <c r="H30" s="31">
        <v>100063</v>
      </c>
      <c r="I30" s="31">
        <v>103081</v>
      </c>
      <c r="J30" s="31">
        <v>102616</v>
      </c>
      <c r="K30" s="31">
        <v>104647</v>
      </c>
      <c r="L30" s="31">
        <v>114761</v>
      </c>
      <c r="M30" s="31">
        <v>122521</v>
      </c>
      <c r="N30" s="31">
        <v>128390</v>
      </c>
      <c r="O30" s="31">
        <v>138728</v>
      </c>
      <c r="P30" s="31">
        <v>152322</v>
      </c>
      <c r="Q30" s="31">
        <v>173603</v>
      </c>
      <c r="R30" s="31">
        <v>187769</v>
      </c>
      <c r="S30" s="31">
        <v>200560</v>
      </c>
      <c r="T30" s="31">
        <v>215814</v>
      </c>
      <c r="U30" s="31">
        <v>205773</v>
      </c>
      <c r="V30" s="31">
        <v>233535</v>
      </c>
      <c r="W30" s="31">
        <v>259606</v>
      </c>
      <c r="X30" s="31">
        <v>282355</v>
      </c>
      <c r="Y30" s="31">
        <v>282800</v>
      </c>
      <c r="Z30" s="31">
        <v>293271</v>
      </c>
      <c r="AA30" s="31">
        <v>306234</v>
      </c>
      <c r="AB30" s="31">
        <v>308241</v>
      </c>
      <c r="AC30" s="31">
        <v>315801</v>
      </c>
      <c r="AD30" s="31">
        <v>330812</v>
      </c>
      <c r="AE30" s="31">
        <v>340093</v>
      </c>
      <c r="AF30" s="31">
        <v>325712</v>
      </c>
      <c r="AG30" s="31">
        <v>328018</v>
      </c>
    </row>
    <row r="31" spans="1:33" s="19" customFormat="1" ht="12" customHeight="1">
      <c r="A31" s="34" t="s">
        <v>38</v>
      </c>
      <c r="B31" s="18">
        <v>49492</v>
      </c>
      <c r="C31" s="18">
        <v>55740</v>
      </c>
      <c r="D31" s="18">
        <v>65201</v>
      </c>
      <c r="E31" s="18">
        <v>70064</v>
      </c>
      <c r="F31" s="18">
        <v>78273</v>
      </c>
      <c r="G31" s="18">
        <v>94621</v>
      </c>
      <c r="H31" s="18">
        <v>108608</v>
      </c>
      <c r="I31" s="18">
        <v>115705</v>
      </c>
      <c r="J31" s="18">
        <v>107228</v>
      </c>
      <c r="K31" s="18">
        <v>124000</v>
      </c>
      <c r="L31" s="18">
        <v>137583</v>
      </c>
      <c r="M31" s="18">
        <v>160037</v>
      </c>
      <c r="N31" s="18">
        <v>157549</v>
      </c>
      <c r="O31" s="18">
        <v>168541</v>
      </c>
      <c r="P31" s="18">
        <v>197422</v>
      </c>
      <c r="Q31" s="18">
        <v>207440</v>
      </c>
      <c r="R31" s="18">
        <v>224535</v>
      </c>
      <c r="S31" s="18">
        <v>221491</v>
      </c>
      <c r="T31" s="18">
        <v>229607</v>
      </c>
      <c r="U31" s="18">
        <v>225465</v>
      </c>
      <c r="V31" s="18">
        <v>256202</v>
      </c>
      <c r="W31" s="18">
        <v>296608</v>
      </c>
      <c r="X31" s="18">
        <v>310393</v>
      </c>
      <c r="Y31" s="18">
        <v>329353</v>
      </c>
      <c r="Z31" s="18">
        <v>343909</v>
      </c>
      <c r="AA31" s="18">
        <v>358763</v>
      </c>
      <c r="AB31" s="18">
        <v>378323</v>
      </c>
      <c r="AC31" s="18">
        <v>393782</v>
      </c>
      <c r="AD31" s="18">
        <v>414681</v>
      </c>
      <c r="AE31" s="18">
        <v>435494</v>
      </c>
      <c r="AF31" s="18">
        <v>463344</v>
      </c>
      <c r="AG31" s="18">
        <v>505318</v>
      </c>
    </row>
    <row r="32" spans="1:33" s="29" customFormat="1" ht="12" customHeight="1">
      <c r="A32" s="27" t="s">
        <v>39</v>
      </c>
      <c r="B32" s="18">
        <v>155276</v>
      </c>
      <c r="C32" s="18">
        <v>168609</v>
      </c>
      <c r="D32" s="18">
        <v>202743</v>
      </c>
      <c r="E32" s="18">
        <v>246190</v>
      </c>
      <c r="F32" s="18">
        <v>269348</v>
      </c>
      <c r="G32" s="18">
        <v>306720</v>
      </c>
      <c r="H32" s="18">
        <v>326959</v>
      </c>
      <c r="I32" s="18">
        <v>315344</v>
      </c>
      <c r="J32" s="18">
        <v>294599</v>
      </c>
      <c r="K32" s="18">
        <v>326521</v>
      </c>
      <c r="L32" s="18">
        <v>375263</v>
      </c>
      <c r="M32" s="18">
        <v>412857</v>
      </c>
      <c r="N32" s="18">
        <v>455606</v>
      </c>
      <c r="O32" s="18">
        <v>528086</v>
      </c>
      <c r="P32" s="18">
        <v>600988</v>
      </c>
      <c r="Q32" s="18">
        <v>672635</v>
      </c>
      <c r="R32" s="18">
        <v>763813</v>
      </c>
      <c r="S32" s="18">
        <v>775204</v>
      </c>
      <c r="T32" s="18">
        <v>840319</v>
      </c>
      <c r="U32" s="18">
        <v>804848</v>
      </c>
      <c r="V32" s="18">
        <v>958221</v>
      </c>
      <c r="W32" s="18">
        <v>1015093</v>
      </c>
      <c r="X32" s="18">
        <v>1235889</v>
      </c>
      <c r="Y32" s="18">
        <v>1265225</v>
      </c>
      <c r="Z32" s="18">
        <v>1129091</v>
      </c>
      <c r="AA32" s="18">
        <v>1065411</v>
      </c>
      <c r="AB32" s="18">
        <v>1069580</v>
      </c>
      <c r="AC32" s="18">
        <v>1191956</v>
      </c>
      <c r="AD32" s="18">
        <v>1298115</v>
      </c>
      <c r="AE32" s="18">
        <v>1315799</v>
      </c>
      <c r="AF32" s="18">
        <v>1045950</v>
      </c>
      <c r="AG32" s="18">
        <v>1060175</v>
      </c>
    </row>
    <row r="33" spans="1:33" s="32" customFormat="1" ht="12" customHeight="1">
      <c r="A33" s="30" t="s">
        <v>40</v>
      </c>
      <c r="B33" s="31">
        <v>60731</v>
      </c>
      <c r="C33" s="31">
        <v>55734</v>
      </c>
      <c r="D33" s="31">
        <v>73288</v>
      </c>
      <c r="E33" s="31">
        <v>94988</v>
      </c>
      <c r="F33" s="31">
        <v>103169</v>
      </c>
      <c r="G33" s="31">
        <v>125936</v>
      </c>
      <c r="H33" s="31">
        <v>127992</v>
      </c>
      <c r="I33" s="31">
        <v>96713</v>
      </c>
      <c r="J33" s="31">
        <v>47199</v>
      </c>
      <c r="K33" s="31">
        <v>64617</v>
      </c>
      <c r="L33" s="31">
        <v>80335</v>
      </c>
      <c r="M33" s="31">
        <v>97652</v>
      </c>
      <c r="N33" s="31">
        <v>130737</v>
      </c>
      <c r="O33" s="31">
        <v>183246</v>
      </c>
      <c r="P33" s="31">
        <v>219851</v>
      </c>
      <c r="Q33" s="31">
        <v>216653</v>
      </c>
      <c r="R33" s="31">
        <v>217897</v>
      </c>
      <c r="S33" s="31">
        <v>194593</v>
      </c>
      <c r="T33" s="31">
        <v>222002</v>
      </c>
      <c r="U33" s="31">
        <v>206694</v>
      </c>
      <c r="V33" s="31">
        <v>290255</v>
      </c>
      <c r="W33" s="31">
        <v>312060</v>
      </c>
      <c r="X33" s="31">
        <v>484882</v>
      </c>
      <c r="Y33" s="31">
        <v>480754</v>
      </c>
      <c r="Z33" s="31">
        <v>331077</v>
      </c>
      <c r="AA33" s="31">
        <v>302467</v>
      </c>
      <c r="AB33" s="31">
        <v>307901</v>
      </c>
      <c r="AC33" s="31">
        <v>369883</v>
      </c>
      <c r="AD33" s="31">
        <v>420017</v>
      </c>
      <c r="AE33" s="31">
        <v>422130</v>
      </c>
      <c r="AF33" s="31">
        <v>340213</v>
      </c>
      <c r="AG33" s="31">
        <v>327826</v>
      </c>
    </row>
    <row r="34" spans="1:33" s="22" customFormat="1" ht="12" customHeight="1">
      <c r="A34" s="33" t="s">
        <v>41</v>
      </c>
      <c r="B34" s="21">
        <v>35667</v>
      </c>
      <c r="C34" s="21">
        <v>42208</v>
      </c>
      <c r="D34" s="21">
        <v>44835</v>
      </c>
      <c r="E34" s="21">
        <v>53146</v>
      </c>
      <c r="F34" s="21">
        <v>59129</v>
      </c>
      <c r="G34" s="21">
        <v>67665</v>
      </c>
      <c r="H34" s="21">
        <v>77298</v>
      </c>
      <c r="I34" s="21">
        <v>91813</v>
      </c>
      <c r="J34" s="21">
        <v>105394</v>
      </c>
      <c r="K34" s="21">
        <v>110364</v>
      </c>
      <c r="L34" s="21">
        <v>136159</v>
      </c>
      <c r="M34" s="21">
        <v>148070</v>
      </c>
      <c r="N34" s="21">
        <v>158502</v>
      </c>
      <c r="O34" s="21">
        <v>173395</v>
      </c>
      <c r="P34" s="21">
        <v>198529</v>
      </c>
      <c r="Q34" s="21">
        <v>245497</v>
      </c>
      <c r="R34" s="21">
        <v>296360</v>
      </c>
      <c r="S34" s="21">
        <v>314843</v>
      </c>
      <c r="T34" s="21">
        <v>335910</v>
      </c>
      <c r="U34" s="21">
        <v>314737</v>
      </c>
      <c r="V34" s="21">
        <v>364087</v>
      </c>
      <c r="W34" s="21">
        <v>387606</v>
      </c>
      <c r="X34" s="21">
        <v>426781</v>
      </c>
      <c r="Y34" s="21">
        <v>447849</v>
      </c>
      <c r="Z34" s="21">
        <v>456596</v>
      </c>
      <c r="AA34" s="21">
        <v>408970</v>
      </c>
      <c r="AB34" s="21">
        <v>407185</v>
      </c>
      <c r="AC34" s="21">
        <v>452859</v>
      </c>
      <c r="AD34" s="21">
        <v>494306</v>
      </c>
      <c r="AE34" s="21">
        <v>496593</v>
      </c>
      <c r="AF34" s="21">
        <v>432922</v>
      </c>
      <c r="AG34" s="21">
        <v>492153</v>
      </c>
    </row>
    <row r="35" spans="1:33" s="32" customFormat="1" ht="12" customHeight="1">
      <c r="A35" s="30" t="s">
        <v>42</v>
      </c>
      <c r="B35" s="31">
        <v>58878</v>
      </c>
      <c r="C35" s="31">
        <v>70667</v>
      </c>
      <c r="D35" s="31">
        <v>84620</v>
      </c>
      <c r="E35" s="31">
        <v>98056</v>
      </c>
      <c r="F35" s="31">
        <v>107050</v>
      </c>
      <c r="G35" s="31">
        <v>113119</v>
      </c>
      <c r="H35" s="31">
        <v>121669</v>
      </c>
      <c r="I35" s="31">
        <v>126818</v>
      </c>
      <c r="J35" s="31">
        <v>142006</v>
      </c>
      <c r="K35" s="31">
        <v>151540</v>
      </c>
      <c r="L35" s="31">
        <v>158769</v>
      </c>
      <c r="M35" s="31">
        <v>167135</v>
      </c>
      <c r="N35" s="31">
        <v>166367</v>
      </c>
      <c r="O35" s="31">
        <v>171445</v>
      </c>
      <c r="P35" s="31">
        <v>182608</v>
      </c>
      <c r="Q35" s="31">
        <v>210485</v>
      </c>
      <c r="R35" s="31">
        <v>249556</v>
      </c>
      <c r="S35" s="31">
        <v>265768</v>
      </c>
      <c r="T35" s="31">
        <v>282407</v>
      </c>
      <c r="U35" s="31">
        <v>283417</v>
      </c>
      <c r="V35" s="31">
        <v>303879</v>
      </c>
      <c r="W35" s="31">
        <v>315427</v>
      </c>
      <c r="X35" s="31">
        <v>324226</v>
      </c>
      <c r="Y35" s="31">
        <v>336622</v>
      </c>
      <c r="Z35" s="31">
        <v>341418</v>
      </c>
      <c r="AA35" s="31">
        <v>353974</v>
      </c>
      <c r="AB35" s="31">
        <v>354494</v>
      </c>
      <c r="AC35" s="31">
        <v>369214</v>
      </c>
      <c r="AD35" s="31">
        <v>383792</v>
      </c>
      <c r="AE35" s="31">
        <v>397076</v>
      </c>
      <c r="AF35" s="31">
        <v>272815</v>
      </c>
      <c r="AG35" s="31">
        <v>240196</v>
      </c>
    </row>
    <row r="36" spans="1:33" s="29" customFormat="1" ht="12" customHeight="1">
      <c r="A36" s="27" t="s">
        <v>43</v>
      </c>
      <c r="B36" s="18">
        <v>12728</v>
      </c>
      <c r="C36" s="18">
        <v>15346</v>
      </c>
      <c r="D36" s="18">
        <v>19313</v>
      </c>
      <c r="E36" s="18">
        <v>21466</v>
      </c>
      <c r="F36" s="18">
        <v>25642</v>
      </c>
      <c r="G36" s="18">
        <v>29917</v>
      </c>
      <c r="H36" s="18">
        <v>39135</v>
      </c>
      <c r="I36" s="18">
        <v>43431</v>
      </c>
      <c r="J36" s="18">
        <v>33727</v>
      </c>
      <c r="K36" s="18">
        <v>40598</v>
      </c>
      <c r="L36" s="18">
        <v>60049</v>
      </c>
      <c r="M36" s="18">
        <v>77041</v>
      </c>
      <c r="N36" s="18">
        <v>90714</v>
      </c>
      <c r="O36" s="18">
        <v>97677</v>
      </c>
      <c r="P36" s="18">
        <v>109261</v>
      </c>
      <c r="Q36" s="18">
        <v>117757</v>
      </c>
      <c r="R36" s="18">
        <v>120410</v>
      </c>
      <c r="S36" s="18">
        <v>138845</v>
      </c>
      <c r="T36" s="18">
        <v>142061</v>
      </c>
      <c r="U36" s="18">
        <v>125762</v>
      </c>
      <c r="V36" s="18">
        <v>131146</v>
      </c>
      <c r="W36" s="18">
        <v>139026</v>
      </c>
      <c r="X36" s="18">
        <v>150069</v>
      </c>
      <c r="Y36" s="18">
        <v>155176</v>
      </c>
      <c r="Z36" s="18">
        <v>156451</v>
      </c>
      <c r="AA36" s="18">
        <v>162153</v>
      </c>
      <c r="AB36" s="18">
        <v>165564</v>
      </c>
      <c r="AC36" s="18">
        <v>175327</v>
      </c>
      <c r="AD36" s="18">
        <v>184058</v>
      </c>
      <c r="AE36" s="18">
        <v>190148</v>
      </c>
      <c r="AF36" s="18">
        <v>192143</v>
      </c>
      <c r="AG36" s="18">
        <v>194776</v>
      </c>
    </row>
    <row r="37" spans="1:33" s="29" customFormat="1" ht="12" customHeight="1">
      <c r="A37" s="27" t="s">
        <v>44</v>
      </c>
      <c r="B37" s="18">
        <v>64885</v>
      </c>
      <c r="C37" s="18">
        <v>73786</v>
      </c>
      <c r="D37" s="18">
        <v>70237</v>
      </c>
      <c r="E37" s="18">
        <v>85862</v>
      </c>
      <c r="F37" s="18">
        <v>115567</v>
      </c>
      <c r="G37" s="18">
        <v>134784</v>
      </c>
      <c r="H37" s="18">
        <v>159561</v>
      </c>
      <c r="I37" s="18">
        <v>140114</v>
      </c>
      <c r="J37" s="18">
        <v>119134</v>
      </c>
      <c r="K37" s="18">
        <v>126833</v>
      </c>
      <c r="L37" s="18">
        <v>146467</v>
      </c>
      <c r="M37" s="18">
        <v>159837</v>
      </c>
      <c r="N37" s="18">
        <v>178875</v>
      </c>
      <c r="O37" s="18">
        <v>199024</v>
      </c>
      <c r="P37" s="18">
        <v>234906</v>
      </c>
      <c r="Q37" s="18">
        <v>257026</v>
      </c>
      <c r="R37" s="18">
        <v>271258</v>
      </c>
      <c r="S37" s="18">
        <v>264623</v>
      </c>
      <c r="T37" s="18">
        <v>278043</v>
      </c>
      <c r="U37" s="18">
        <v>254227</v>
      </c>
      <c r="V37" s="18">
        <v>281876</v>
      </c>
      <c r="W37" s="18">
        <v>311765</v>
      </c>
      <c r="X37" s="18">
        <v>356053</v>
      </c>
      <c r="Y37" s="18">
        <v>383395</v>
      </c>
      <c r="Z37" s="18">
        <v>386418</v>
      </c>
      <c r="AA37" s="18">
        <v>393524</v>
      </c>
      <c r="AB37" s="18">
        <v>454055</v>
      </c>
      <c r="AC37" s="18">
        <v>486072</v>
      </c>
      <c r="AD37" s="18">
        <v>513344</v>
      </c>
      <c r="AE37" s="18">
        <v>528054</v>
      </c>
      <c r="AF37" s="18">
        <v>419183</v>
      </c>
      <c r="AG37" s="18">
        <v>407023</v>
      </c>
    </row>
    <row r="38" spans="1:33" s="32" customFormat="1" ht="12" customHeight="1">
      <c r="A38" s="30" t="s">
        <v>45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s="22" customFormat="1" ht="12" customHeight="1">
      <c r="A39" s="33" t="s">
        <v>46</v>
      </c>
      <c r="B39" s="21">
        <v>17964</v>
      </c>
      <c r="C39" s="21">
        <v>23408</v>
      </c>
      <c r="D39" s="21">
        <v>20793</v>
      </c>
      <c r="E39" s="21">
        <v>26522</v>
      </c>
      <c r="F39" s="21">
        <v>43595</v>
      </c>
      <c r="G39" s="21">
        <v>47051</v>
      </c>
      <c r="H39" s="21">
        <v>51568</v>
      </c>
      <c r="I39" s="21">
        <v>36969</v>
      </c>
      <c r="J39" s="21">
        <v>29729</v>
      </c>
      <c r="K39" s="21">
        <v>34505</v>
      </c>
      <c r="L39" s="21">
        <v>42887</v>
      </c>
      <c r="M39" s="21">
        <v>48058</v>
      </c>
      <c r="N39" s="21">
        <v>63622</v>
      </c>
      <c r="O39" s="21">
        <v>66876</v>
      </c>
      <c r="P39" s="21">
        <v>73583</v>
      </c>
      <c r="Q39" s="21">
        <v>79601</v>
      </c>
      <c r="R39" s="21">
        <v>80548</v>
      </c>
      <c r="S39" s="21">
        <v>81878</v>
      </c>
      <c r="T39" s="21">
        <v>84666</v>
      </c>
      <c r="U39" s="21">
        <v>67916</v>
      </c>
      <c r="V39" s="21">
        <v>72683</v>
      </c>
      <c r="W39" s="21">
        <v>76954</v>
      </c>
      <c r="X39" s="21">
        <v>88385</v>
      </c>
      <c r="Y39" s="21">
        <v>88017</v>
      </c>
      <c r="Z39" s="21">
        <v>87343</v>
      </c>
      <c r="AA39" s="21">
        <v>73874</v>
      </c>
      <c r="AB39" s="21">
        <v>73517</v>
      </c>
      <c r="AC39" s="21">
        <v>78869</v>
      </c>
      <c r="AD39" s="21">
        <v>78702</v>
      </c>
      <c r="AE39" s="21">
        <v>83729</v>
      </c>
      <c r="AF39" s="21">
        <v>86056</v>
      </c>
      <c r="AG39" s="21">
        <v>79669</v>
      </c>
    </row>
    <row r="40" spans="1:33" s="32" customFormat="1" ht="12" customHeight="1">
      <c r="A40" s="30" t="s">
        <v>47</v>
      </c>
      <c r="B40" s="31">
        <v>34249</v>
      </c>
      <c r="C40" s="31">
        <v>35533</v>
      </c>
      <c r="D40" s="31">
        <v>32706</v>
      </c>
      <c r="E40" s="31">
        <v>40277</v>
      </c>
      <c r="F40" s="31">
        <v>48612</v>
      </c>
      <c r="G40" s="31">
        <v>56990</v>
      </c>
      <c r="H40" s="31">
        <v>72908</v>
      </c>
      <c r="I40" s="31">
        <v>72949</v>
      </c>
      <c r="J40" s="31">
        <v>63708</v>
      </c>
      <c r="K40" s="31">
        <v>67554</v>
      </c>
      <c r="L40" s="31">
        <v>76222</v>
      </c>
      <c r="M40" s="31">
        <v>81698</v>
      </c>
      <c r="N40" s="31">
        <v>84419</v>
      </c>
      <c r="O40" s="31">
        <v>97180</v>
      </c>
      <c r="P40" s="31">
        <v>119524</v>
      </c>
      <c r="Q40" s="31">
        <v>134991</v>
      </c>
      <c r="R40" s="31">
        <v>148284</v>
      </c>
      <c r="S40" s="31">
        <v>139583</v>
      </c>
      <c r="T40" s="31">
        <v>147597</v>
      </c>
      <c r="U40" s="31">
        <v>140871</v>
      </c>
      <c r="V40" s="31">
        <v>161559</v>
      </c>
      <c r="W40" s="31">
        <v>184951</v>
      </c>
      <c r="X40" s="31">
        <v>213686</v>
      </c>
      <c r="Y40" s="31">
        <v>237113</v>
      </c>
      <c r="Z40" s="31">
        <v>239975</v>
      </c>
      <c r="AA40" s="31">
        <v>262387</v>
      </c>
      <c r="AB40" s="31">
        <v>325478</v>
      </c>
      <c r="AC40" s="31">
        <v>354117</v>
      </c>
      <c r="AD40" s="31">
        <v>381775</v>
      </c>
      <c r="AE40" s="31">
        <v>392436</v>
      </c>
      <c r="AF40" s="31">
        <v>282790</v>
      </c>
      <c r="AG40" s="31">
        <v>279115</v>
      </c>
    </row>
    <row r="41" spans="1:33" s="22" customFormat="1" ht="12" customHeight="1">
      <c r="A41" s="26" t="s">
        <v>48</v>
      </c>
      <c r="B41" s="21">
        <v>12672</v>
      </c>
      <c r="C41" s="21">
        <v>14845</v>
      </c>
      <c r="D41" s="21">
        <v>16738</v>
      </c>
      <c r="E41" s="21">
        <v>19063</v>
      </c>
      <c r="F41" s="21">
        <v>23360</v>
      </c>
      <c r="G41" s="21">
        <v>30743</v>
      </c>
      <c r="H41" s="21">
        <v>35085</v>
      </c>
      <c r="I41" s="21">
        <v>30196</v>
      </c>
      <c r="J41" s="21">
        <v>25697</v>
      </c>
      <c r="K41" s="21">
        <v>24774</v>
      </c>
      <c r="L41" s="21">
        <v>27358</v>
      </c>
      <c r="M41" s="21">
        <v>30081</v>
      </c>
      <c r="N41" s="21">
        <v>30834</v>
      </c>
      <c r="O41" s="21">
        <v>34968</v>
      </c>
      <c r="P41" s="21">
        <v>41799</v>
      </c>
      <c r="Q41" s="21">
        <v>42434</v>
      </c>
      <c r="R41" s="21">
        <v>42426</v>
      </c>
      <c r="S41" s="21">
        <v>43162</v>
      </c>
      <c r="T41" s="21">
        <v>45780</v>
      </c>
      <c r="U41" s="21">
        <v>45440</v>
      </c>
      <c r="V41" s="21">
        <v>47634</v>
      </c>
      <c r="W41" s="21">
        <v>49860</v>
      </c>
      <c r="X41" s="21">
        <v>53982</v>
      </c>
      <c r="Y41" s="21">
        <v>58265</v>
      </c>
      <c r="Z41" s="21">
        <v>59100</v>
      </c>
      <c r="AA41" s="21">
        <v>57263</v>
      </c>
      <c r="AB41" s="21">
        <v>55060</v>
      </c>
      <c r="AC41" s="21">
        <v>53086</v>
      </c>
      <c r="AD41" s="21">
        <v>52867</v>
      </c>
      <c r="AE41" s="21">
        <v>51889</v>
      </c>
      <c r="AF41" s="21">
        <v>50337</v>
      </c>
      <c r="AG41" s="21">
        <v>48239</v>
      </c>
    </row>
    <row r="42" spans="1:33" s="29" customFormat="1" ht="12" customHeight="1">
      <c r="A42" s="27" t="s">
        <v>49</v>
      </c>
      <c r="B42" s="18">
        <v>9121</v>
      </c>
      <c r="C42" s="18">
        <v>11449</v>
      </c>
      <c r="D42" s="18">
        <v>14640</v>
      </c>
      <c r="E42" s="18">
        <v>18000</v>
      </c>
      <c r="F42" s="18">
        <v>21728</v>
      </c>
      <c r="G42" s="18">
        <v>27845</v>
      </c>
      <c r="H42" s="18">
        <v>34173</v>
      </c>
      <c r="I42" s="18">
        <v>41807</v>
      </c>
      <c r="J42" s="18">
        <v>48559</v>
      </c>
      <c r="K42" s="18">
        <v>51896</v>
      </c>
      <c r="L42" s="18">
        <v>52301</v>
      </c>
      <c r="M42" s="18">
        <v>54787</v>
      </c>
      <c r="N42" s="18">
        <v>56898</v>
      </c>
      <c r="O42" s="18">
        <v>59559</v>
      </c>
      <c r="P42" s="18">
        <v>65756</v>
      </c>
      <c r="Q42" s="18">
        <v>70881</v>
      </c>
      <c r="R42" s="18">
        <v>77567</v>
      </c>
      <c r="S42" s="18">
        <v>81593</v>
      </c>
      <c r="T42" s="18">
        <v>84167</v>
      </c>
      <c r="U42" s="18">
        <v>88091</v>
      </c>
      <c r="V42" s="18">
        <v>88205</v>
      </c>
      <c r="W42" s="18">
        <v>88971</v>
      </c>
      <c r="X42" s="18">
        <v>88651</v>
      </c>
      <c r="Y42" s="18">
        <v>94398</v>
      </c>
      <c r="Z42" s="18">
        <v>95462</v>
      </c>
      <c r="AA42" s="18">
        <v>101379</v>
      </c>
      <c r="AB42" s="18">
        <v>105648</v>
      </c>
      <c r="AC42" s="18">
        <v>110988</v>
      </c>
      <c r="AD42" s="18">
        <v>117825</v>
      </c>
      <c r="AE42" s="18">
        <v>123425</v>
      </c>
      <c r="AF42" s="18">
        <v>121942</v>
      </c>
      <c r="AG42" s="18">
        <v>122428</v>
      </c>
    </row>
    <row r="43" spans="1:33" s="19" customFormat="1" ht="12" customHeight="1">
      <c r="A43" s="34" t="s">
        <v>50</v>
      </c>
      <c r="B43" s="18">
        <v>194275</v>
      </c>
      <c r="C43" s="18">
        <v>211262</v>
      </c>
      <c r="D43" s="18">
        <v>226084</v>
      </c>
      <c r="E43" s="18">
        <v>248173</v>
      </c>
      <c r="F43" s="18">
        <v>267547</v>
      </c>
      <c r="G43" s="18">
        <v>299152</v>
      </c>
      <c r="H43" s="18">
        <v>322692</v>
      </c>
      <c r="I43" s="18">
        <v>328646</v>
      </c>
      <c r="J43" s="18">
        <v>315055</v>
      </c>
      <c r="K43" s="18">
        <v>341863</v>
      </c>
      <c r="L43" s="18">
        <v>370165</v>
      </c>
      <c r="M43" s="18">
        <v>389412</v>
      </c>
      <c r="N43" s="18">
        <v>429163</v>
      </c>
      <c r="O43" s="18">
        <v>433938</v>
      </c>
      <c r="P43" s="18">
        <v>479991</v>
      </c>
      <c r="Q43" s="18">
        <v>502465</v>
      </c>
      <c r="R43" s="18">
        <v>562665</v>
      </c>
      <c r="S43" s="18">
        <v>607665</v>
      </c>
      <c r="T43" s="18">
        <v>660624</v>
      </c>
      <c r="U43" s="18">
        <v>656190</v>
      </c>
      <c r="V43" s="18">
        <v>732555</v>
      </c>
      <c r="W43" s="18">
        <v>836762</v>
      </c>
      <c r="X43" s="18">
        <v>925390</v>
      </c>
      <c r="Y43" s="18">
        <v>1058545</v>
      </c>
      <c r="Z43" s="18">
        <v>1120131</v>
      </c>
      <c r="AA43" s="18">
        <v>1278216</v>
      </c>
      <c r="AB43" s="18">
        <v>1355958</v>
      </c>
      <c r="AC43" s="18">
        <v>1538632</v>
      </c>
      <c r="AD43" s="18">
        <v>1634145</v>
      </c>
      <c r="AE43" s="18">
        <v>1770920</v>
      </c>
      <c r="AF43" s="18">
        <v>898596</v>
      </c>
      <c r="AG43" s="18">
        <v>713977</v>
      </c>
    </row>
    <row r="44" spans="1:33" s="29" customFormat="1" ht="12" customHeight="1">
      <c r="A44" s="27" t="s">
        <v>51</v>
      </c>
      <c r="B44" s="18">
        <v>131541</v>
      </c>
      <c r="C44" s="18">
        <v>150659</v>
      </c>
      <c r="D44" s="18">
        <v>170777</v>
      </c>
      <c r="E44" s="18">
        <v>189936</v>
      </c>
      <c r="F44" s="18">
        <v>222992</v>
      </c>
      <c r="G44" s="18">
        <v>252717</v>
      </c>
      <c r="H44" s="18">
        <v>282419</v>
      </c>
      <c r="I44" s="18">
        <v>284348</v>
      </c>
      <c r="J44" s="18">
        <v>235877</v>
      </c>
      <c r="K44" s="18">
        <v>238296</v>
      </c>
      <c r="L44" s="18">
        <v>248646</v>
      </c>
      <c r="M44" s="18">
        <v>279735</v>
      </c>
      <c r="N44" s="18">
        <v>312939</v>
      </c>
      <c r="O44" s="18">
        <v>353985</v>
      </c>
      <c r="P44" s="18">
        <v>408161</v>
      </c>
      <c r="Q44" s="18">
        <v>437098</v>
      </c>
      <c r="R44" s="18">
        <v>465946</v>
      </c>
      <c r="S44" s="18">
        <v>498800</v>
      </c>
      <c r="T44" s="18">
        <v>540577</v>
      </c>
      <c r="U44" s="18">
        <v>555407</v>
      </c>
      <c r="V44" s="18">
        <v>582883</v>
      </c>
      <c r="W44" s="18">
        <v>653702</v>
      </c>
      <c r="X44" s="18">
        <v>735174</v>
      </c>
      <c r="Y44" s="18">
        <v>814046</v>
      </c>
      <c r="Z44" s="18">
        <v>890259</v>
      </c>
      <c r="AA44" s="18">
        <v>968376</v>
      </c>
      <c r="AB44" s="18">
        <v>1025768</v>
      </c>
      <c r="AC44" s="18">
        <v>1084787</v>
      </c>
      <c r="AD44" s="18">
        <v>1152655</v>
      </c>
      <c r="AE44" s="18">
        <v>1208701</v>
      </c>
      <c r="AF44" s="18">
        <v>1143723</v>
      </c>
      <c r="AG44" s="18">
        <v>1153432</v>
      </c>
    </row>
    <row r="45" spans="1:33" s="32" customFormat="1" ht="12" customHeight="1">
      <c r="A45" s="30" t="s">
        <v>52</v>
      </c>
      <c r="B45" s="31">
        <v>23904</v>
      </c>
      <c r="C45" s="31">
        <v>27164</v>
      </c>
      <c r="D45" s="31">
        <v>30649</v>
      </c>
      <c r="E45" s="31">
        <v>33569</v>
      </c>
      <c r="F45" s="31">
        <v>37192</v>
      </c>
      <c r="G45" s="31">
        <v>41233</v>
      </c>
      <c r="H45" s="31">
        <v>44723</v>
      </c>
      <c r="I45" s="31">
        <v>47288</v>
      </c>
      <c r="J45" s="31">
        <v>49863</v>
      </c>
      <c r="K45" s="31">
        <v>53940</v>
      </c>
      <c r="L45" s="31">
        <v>56372</v>
      </c>
      <c r="M45" s="31">
        <v>58684</v>
      </c>
      <c r="N45" s="31">
        <v>64609</v>
      </c>
      <c r="O45" s="31">
        <v>68956</v>
      </c>
      <c r="P45" s="31">
        <v>74166</v>
      </c>
      <c r="Q45" s="31">
        <v>81421</v>
      </c>
      <c r="R45" s="31">
        <v>90157</v>
      </c>
      <c r="S45" s="31">
        <v>93982</v>
      </c>
      <c r="T45" s="31">
        <v>101137</v>
      </c>
      <c r="U45" s="31">
        <v>105022</v>
      </c>
      <c r="V45" s="31">
        <v>110170</v>
      </c>
      <c r="W45" s="31">
        <v>121559</v>
      </c>
      <c r="X45" s="31">
        <v>131241</v>
      </c>
      <c r="Y45" s="31">
        <v>140988</v>
      </c>
      <c r="Z45" s="31">
        <v>153215</v>
      </c>
      <c r="AA45" s="31">
        <v>169966</v>
      </c>
      <c r="AB45" s="31">
        <v>176784</v>
      </c>
      <c r="AC45" s="31">
        <v>189010</v>
      </c>
      <c r="AD45" s="31">
        <v>194441</v>
      </c>
      <c r="AE45" s="31">
        <v>208141</v>
      </c>
      <c r="AF45" s="31">
        <v>209506</v>
      </c>
      <c r="AG45" s="31">
        <v>218822</v>
      </c>
    </row>
    <row r="46" spans="1:33" s="32" customFormat="1" ht="12" customHeight="1">
      <c r="A46" s="30" t="s">
        <v>53</v>
      </c>
      <c r="B46" s="31">
        <v>27766</v>
      </c>
      <c r="C46" s="31">
        <v>31934</v>
      </c>
      <c r="D46" s="31">
        <v>34261</v>
      </c>
      <c r="E46" s="31">
        <v>34713</v>
      </c>
      <c r="F46" s="31">
        <v>40726</v>
      </c>
      <c r="G46" s="31">
        <v>46598</v>
      </c>
      <c r="H46" s="31">
        <v>46242</v>
      </c>
      <c r="I46" s="31">
        <v>46488</v>
      </c>
      <c r="J46" s="31">
        <v>32640</v>
      </c>
      <c r="K46" s="31">
        <v>38440</v>
      </c>
      <c r="L46" s="31">
        <v>42611</v>
      </c>
      <c r="M46" s="31">
        <v>47104</v>
      </c>
      <c r="N46" s="31">
        <v>50403</v>
      </c>
      <c r="O46" s="31">
        <v>56880</v>
      </c>
      <c r="P46" s="31">
        <v>69380</v>
      </c>
      <c r="Q46" s="31">
        <v>70917</v>
      </c>
      <c r="R46" s="31">
        <v>74166</v>
      </c>
      <c r="S46" s="31">
        <v>85202</v>
      </c>
      <c r="T46" s="31">
        <v>94599</v>
      </c>
      <c r="U46" s="31">
        <v>99261</v>
      </c>
      <c r="V46" s="31">
        <v>110482</v>
      </c>
      <c r="W46" s="31">
        <v>142000</v>
      </c>
      <c r="X46" s="31">
        <v>154313</v>
      </c>
      <c r="Y46" s="31">
        <v>163120</v>
      </c>
      <c r="Z46" s="31">
        <v>182164</v>
      </c>
      <c r="AA46" s="31">
        <v>214836</v>
      </c>
      <c r="AB46" s="31">
        <v>238174</v>
      </c>
      <c r="AC46" s="31">
        <v>258206</v>
      </c>
      <c r="AD46" s="31">
        <v>280564</v>
      </c>
      <c r="AE46" s="31">
        <v>302373</v>
      </c>
      <c r="AF46" s="31">
        <v>261741</v>
      </c>
      <c r="AG46" s="31">
        <v>254430</v>
      </c>
    </row>
    <row r="47" spans="1:33" s="32" customFormat="1" ht="12" customHeight="1">
      <c r="A47" s="20" t="s">
        <v>54</v>
      </c>
      <c r="B47" s="21">
        <v>38409</v>
      </c>
      <c r="C47" s="21">
        <v>47933</v>
      </c>
      <c r="D47" s="21">
        <v>61490</v>
      </c>
      <c r="E47" s="21">
        <v>75085</v>
      </c>
      <c r="F47" s="21">
        <v>96005</v>
      </c>
      <c r="G47" s="21">
        <v>111183</v>
      </c>
      <c r="H47" s="21">
        <v>132401</v>
      </c>
      <c r="I47" s="21">
        <v>128905</v>
      </c>
      <c r="J47" s="21">
        <v>100065</v>
      </c>
      <c r="K47" s="21">
        <v>89670</v>
      </c>
      <c r="L47" s="21">
        <v>91166</v>
      </c>
      <c r="M47" s="21">
        <v>113280</v>
      </c>
      <c r="N47" s="21">
        <v>130867</v>
      </c>
      <c r="O47" s="21">
        <v>153785</v>
      </c>
      <c r="P47" s="21">
        <v>178066</v>
      </c>
      <c r="Q47" s="21">
        <v>191176</v>
      </c>
      <c r="R47" s="21">
        <v>201767</v>
      </c>
      <c r="S47" s="21">
        <v>218224</v>
      </c>
      <c r="T47" s="21">
        <v>246484</v>
      </c>
      <c r="U47" s="21">
        <v>261371</v>
      </c>
      <c r="V47" s="21">
        <v>274279</v>
      </c>
      <c r="W47" s="21">
        <v>295487</v>
      </c>
      <c r="X47" s="21">
        <v>346828</v>
      </c>
      <c r="Y47" s="21">
        <v>400997</v>
      </c>
      <c r="Z47" s="21">
        <v>441116</v>
      </c>
      <c r="AA47" s="21">
        <v>465953</v>
      </c>
      <c r="AB47" s="21">
        <v>489460</v>
      </c>
      <c r="AC47" s="21">
        <v>505023</v>
      </c>
      <c r="AD47" s="21">
        <v>537738</v>
      </c>
      <c r="AE47" s="21">
        <v>553109</v>
      </c>
      <c r="AF47" s="21">
        <v>548315</v>
      </c>
      <c r="AG47" s="21">
        <v>562165</v>
      </c>
    </row>
    <row r="48" spans="1:33" s="22" customFormat="1" ht="12" customHeight="1">
      <c r="A48" s="20" t="s">
        <v>55</v>
      </c>
      <c r="B48" s="21">
        <v>41462</v>
      </c>
      <c r="C48" s="21">
        <v>43628</v>
      </c>
      <c r="D48" s="21">
        <v>44377</v>
      </c>
      <c r="E48" s="21">
        <v>46569</v>
      </c>
      <c r="F48" s="21">
        <v>49069</v>
      </c>
      <c r="G48" s="21">
        <v>53703</v>
      </c>
      <c r="H48" s="21">
        <v>59053</v>
      </c>
      <c r="I48" s="21">
        <v>61667</v>
      </c>
      <c r="J48" s="21">
        <v>53309</v>
      </c>
      <c r="K48" s="21">
        <v>56246</v>
      </c>
      <c r="L48" s="21">
        <v>58497</v>
      </c>
      <c r="M48" s="21">
        <v>60667</v>
      </c>
      <c r="N48" s="21">
        <v>67060</v>
      </c>
      <c r="O48" s="21">
        <v>74364</v>
      </c>
      <c r="P48" s="21">
        <v>86549</v>
      </c>
      <c r="Q48" s="21">
        <v>93584</v>
      </c>
      <c r="R48" s="21">
        <v>99856</v>
      </c>
      <c r="S48" s="21">
        <v>101392</v>
      </c>
      <c r="T48" s="21">
        <v>98357</v>
      </c>
      <c r="U48" s="21">
        <v>89753</v>
      </c>
      <c r="V48" s="21">
        <v>87952</v>
      </c>
      <c r="W48" s="21">
        <v>94656</v>
      </c>
      <c r="X48" s="21">
        <v>102792</v>
      </c>
      <c r="Y48" s="21">
        <v>108941</v>
      </c>
      <c r="Z48" s="21">
        <v>113764</v>
      </c>
      <c r="AA48" s="21">
        <v>117621</v>
      </c>
      <c r="AB48" s="21">
        <v>121350</v>
      </c>
      <c r="AC48" s="21">
        <v>132548</v>
      </c>
      <c r="AD48" s="21">
        <v>139912</v>
      </c>
      <c r="AE48" s="21">
        <v>145078</v>
      </c>
      <c r="AF48" s="21">
        <v>124161</v>
      </c>
      <c r="AG48" s="21">
        <v>118015</v>
      </c>
    </row>
    <row r="49" spans="1:33" ht="12" customHeight="1">
      <c r="A49" s="15" t="s">
        <v>56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</row>
    <row r="50" spans="1:33" s="29" customFormat="1" ht="12" customHeight="1">
      <c r="A50" s="27" t="s">
        <v>57</v>
      </c>
      <c r="B50" s="18">
        <v>31415</v>
      </c>
      <c r="C50" s="18">
        <v>32338</v>
      </c>
      <c r="D50" s="18">
        <v>34141</v>
      </c>
      <c r="E50" s="18">
        <v>35870</v>
      </c>
      <c r="F50" s="18">
        <v>37813</v>
      </c>
      <c r="G50" s="18">
        <v>39943</v>
      </c>
      <c r="H50" s="18">
        <v>42118</v>
      </c>
      <c r="I50" s="18">
        <v>44282</v>
      </c>
      <c r="J50" s="18">
        <v>46444</v>
      </c>
      <c r="K50" s="18">
        <v>48758</v>
      </c>
      <c r="L50" s="18">
        <v>52538</v>
      </c>
      <c r="M50" s="18">
        <v>56982</v>
      </c>
      <c r="N50" s="18">
        <v>57318</v>
      </c>
      <c r="O50" s="18">
        <v>59163</v>
      </c>
      <c r="P50" s="18">
        <v>62346</v>
      </c>
      <c r="Q50" s="18">
        <v>68056</v>
      </c>
      <c r="R50" s="18">
        <v>75856</v>
      </c>
      <c r="S50" s="18">
        <v>78657</v>
      </c>
      <c r="T50" s="18">
        <v>89811</v>
      </c>
      <c r="U50" s="18">
        <v>97343</v>
      </c>
      <c r="V50" s="18">
        <v>101575</v>
      </c>
      <c r="W50" s="18">
        <v>112359</v>
      </c>
      <c r="X50" s="18">
        <v>122135</v>
      </c>
      <c r="Y50" s="18">
        <v>132065</v>
      </c>
      <c r="Z50" s="18">
        <v>144252</v>
      </c>
      <c r="AA50" s="18">
        <v>144725</v>
      </c>
      <c r="AB50" s="18">
        <v>145949</v>
      </c>
      <c r="AC50" s="18">
        <v>149527</v>
      </c>
      <c r="AD50" s="18">
        <v>152836</v>
      </c>
      <c r="AE50" s="18">
        <v>158180</v>
      </c>
      <c r="AF50" s="18">
        <v>149529</v>
      </c>
      <c r="AG50" s="18">
        <v>144021</v>
      </c>
    </row>
    <row r="51" spans="1:33" s="32" customFormat="1" ht="12" customHeight="1">
      <c r="A51" s="30" t="s">
        <v>58</v>
      </c>
      <c r="B51" s="31">
        <v>26703</v>
      </c>
      <c r="C51" s="31">
        <v>27249</v>
      </c>
      <c r="D51" s="31">
        <v>28625</v>
      </c>
      <c r="E51" s="31">
        <v>29870</v>
      </c>
      <c r="F51" s="31">
        <v>31264</v>
      </c>
      <c r="G51" s="31">
        <v>32771</v>
      </c>
      <c r="H51" s="31">
        <v>34236</v>
      </c>
      <c r="I51" s="31">
        <v>35590</v>
      </c>
      <c r="J51" s="31">
        <v>36826</v>
      </c>
      <c r="K51" s="31">
        <v>38081</v>
      </c>
      <c r="L51" s="31">
        <v>40642</v>
      </c>
      <c r="M51" s="31">
        <v>43715</v>
      </c>
      <c r="N51" s="31">
        <v>43145</v>
      </c>
      <c r="O51" s="31">
        <v>43432</v>
      </c>
      <c r="P51" s="31">
        <v>44413</v>
      </c>
      <c r="Q51" s="31">
        <v>47406</v>
      </c>
      <c r="R51" s="31">
        <v>52259</v>
      </c>
      <c r="S51" s="31">
        <v>50222</v>
      </c>
      <c r="T51" s="31">
        <v>56434</v>
      </c>
      <c r="U51" s="31">
        <v>57550</v>
      </c>
      <c r="V51" s="31">
        <v>59772</v>
      </c>
      <c r="W51" s="31">
        <v>64454</v>
      </c>
      <c r="X51" s="31">
        <v>67757</v>
      </c>
      <c r="Y51" s="31">
        <v>72135</v>
      </c>
      <c r="Z51" s="31">
        <v>77503</v>
      </c>
      <c r="AA51" s="31">
        <v>77342</v>
      </c>
      <c r="AB51" s="31">
        <v>77148</v>
      </c>
      <c r="AC51" s="31">
        <v>82240</v>
      </c>
      <c r="AD51" s="31">
        <v>84225</v>
      </c>
      <c r="AE51" s="31">
        <v>86678</v>
      </c>
      <c r="AF51" s="31">
        <v>84655</v>
      </c>
      <c r="AG51" s="31">
        <v>82608</v>
      </c>
    </row>
    <row r="52" spans="1:33" s="32" customFormat="1" ht="12" customHeight="1">
      <c r="A52" s="30" t="s">
        <v>55</v>
      </c>
      <c r="B52" s="31">
        <v>4712</v>
      </c>
      <c r="C52" s="31">
        <v>5089</v>
      </c>
      <c r="D52" s="31">
        <v>5516</v>
      </c>
      <c r="E52" s="31">
        <v>6000</v>
      </c>
      <c r="F52" s="31">
        <v>6549</v>
      </c>
      <c r="G52" s="31">
        <v>7172</v>
      </c>
      <c r="H52" s="31">
        <v>7882</v>
      </c>
      <c r="I52" s="31">
        <v>8692</v>
      </c>
      <c r="J52" s="31">
        <v>9618</v>
      </c>
      <c r="K52" s="31">
        <v>10677</v>
      </c>
      <c r="L52" s="31">
        <v>11896</v>
      </c>
      <c r="M52" s="31">
        <v>13267</v>
      </c>
      <c r="N52" s="31">
        <v>14173</v>
      </c>
      <c r="O52" s="31">
        <v>15731</v>
      </c>
      <c r="P52" s="31">
        <v>17933</v>
      </c>
      <c r="Q52" s="31">
        <v>20650</v>
      </c>
      <c r="R52" s="31">
        <v>23597</v>
      </c>
      <c r="S52" s="31">
        <v>28435</v>
      </c>
      <c r="T52" s="31">
        <v>33377</v>
      </c>
      <c r="U52" s="31">
        <v>39793</v>
      </c>
      <c r="V52" s="31">
        <v>41803</v>
      </c>
      <c r="W52" s="31">
        <v>47905</v>
      </c>
      <c r="X52" s="31">
        <v>54378</v>
      </c>
      <c r="Y52" s="31">
        <v>59930</v>
      </c>
      <c r="Z52" s="31">
        <v>66749</v>
      </c>
      <c r="AA52" s="31">
        <v>67383</v>
      </c>
      <c r="AB52" s="31">
        <v>68801</v>
      </c>
      <c r="AC52" s="31">
        <v>67287</v>
      </c>
      <c r="AD52" s="31">
        <v>68611</v>
      </c>
      <c r="AE52" s="31">
        <v>71502</v>
      </c>
      <c r="AF52" s="31">
        <v>64874</v>
      </c>
      <c r="AG52" s="31">
        <v>61413</v>
      </c>
    </row>
    <row r="53" spans="1:33" ht="12" customHeight="1">
      <c r="A53" s="36" t="s">
        <v>59</v>
      </c>
      <c r="B53" s="37">
        <v>1274792</v>
      </c>
      <c r="C53" s="37">
        <v>1412429</v>
      </c>
      <c r="D53" s="37">
        <v>1585043</v>
      </c>
      <c r="E53" s="37">
        <v>1766197</v>
      </c>
      <c r="F53" s="37">
        <v>1982733</v>
      </c>
      <c r="G53" s="37">
        <v>2265418</v>
      </c>
      <c r="H53" s="37">
        <v>2522604</v>
      </c>
      <c r="I53" s="37">
        <v>2627342</v>
      </c>
      <c r="J53" s="37">
        <v>2599938</v>
      </c>
      <c r="K53" s="37">
        <v>2713051</v>
      </c>
      <c r="L53" s="37">
        <v>2924237</v>
      </c>
      <c r="M53" s="37">
        <v>3171561</v>
      </c>
      <c r="N53" s="37">
        <v>3407867</v>
      </c>
      <c r="O53" s="37">
        <v>3709483</v>
      </c>
      <c r="P53" s="37">
        <v>4104981</v>
      </c>
      <c r="Q53" s="37">
        <v>4466818</v>
      </c>
      <c r="R53" s="37">
        <v>4867897</v>
      </c>
      <c r="S53" s="37">
        <v>5119566</v>
      </c>
      <c r="T53" s="37">
        <v>5576064</v>
      </c>
      <c r="U53" s="37">
        <v>5503843</v>
      </c>
      <c r="V53" s="37">
        <v>6068773</v>
      </c>
      <c r="W53" s="37">
        <v>6588410</v>
      </c>
      <c r="X53" s="37">
        <v>7239519</v>
      </c>
      <c r="Y53" s="37">
        <v>7634325</v>
      </c>
      <c r="Z53" s="37">
        <v>7788109</v>
      </c>
      <c r="AA53" s="37">
        <v>8104714</v>
      </c>
      <c r="AB53" s="37">
        <v>8456840</v>
      </c>
      <c r="AC53" s="37">
        <v>8960835</v>
      </c>
      <c r="AD53" s="37">
        <v>9390689</v>
      </c>
      <c r="AE53" s="37">
        <v>9834520</v>
      </c>
      <c r="AF53" s="37">
        <v>8534337</v>
      </c>
      <c r="AG53" s="37">
        <v>8465403</v>
      </c>
    </row>
    <row r="54" spans="1:33" ht="12" customHeight="1">
      <c r="A54" s="38" t="s">
        <v>60</v>
      </c>
      <c r="B54" s="39">
        <v>34137</v>
      </c>
      <c r="C54" s="39">
        <v>37622</v>
      </c>
      <c r="D54" s="39">
        <v>46089</v>
      </c>
      <c r="E54" s="39">
        <v>56775</v>
      </c>
      <c r="F54" s="39">
        <v>75349</v>
      </c>
      <c r="G54" s="39">
        <v>78531</v>
      </c>
      <c r="H54" s="39">
        <v>80133</v>
      </c>
      <c r="I54" s="39">
        <v>75793</v>
      </c>
      <c r="J54" s="39">
        <v>58610</v>
      </c>
      <c r="K54" s="39">
        <v>74947</v>
      </c>
      <c r="L54" s="39">
        <v>89139</v>
      </c>
      <c r="M54" s="39">
        <v>104138</v>
      </c>
      <c r="N54" s="39">
        <v>113680</v>
      </c>
      <c r="O54" s="39">
        <v>99123</v>
      </c>
      <c r="P54" s="39">
        <v>148983</v>
      </c>
      <c r="Q54" s="39">
        <v>128767</v>
      </c>
      <c r="R54" s="39">
        <v>142444</v>
      </c>
      <c r="S54" s="39">
        <v>145165</v>
      </c>
      <c r="T54" s="39">
        <v>131650</v>
      </c>
      <c r="U54" s="39">
        <v>123538</v>
      </c>
      <c r="V54" s="39">
        <v>150591</v>
      </c>
      <c r="W54" s="39">
        <v>156957</v>
      </c>
      <c r="X54" s="39">
        <v>186322</v>
      </c>
      <c r="Y54" s="39">
        <v>188700</v>
      </c>
      <c r="Z54" s="39">
        <v>215003</v>
      </c>
      <c r="AA54" s="39">
        <v>239935</v>
      </c>
      <c r="AB54" s="39">
        <v>290023</v>
      </c>
      <c r="AC54" s="39">
        <v>321458</v>
      </c>
      <c r="AD54" s="39">
        <v>353053</v>
      </c>
      <c r="AE54" s="39">
        <v>344332</v>
      </c>
      <c r="AF54" s="39">
        <v>117886</v>
      </c>
      <c r="AG54" s="39">
        <v>93286</v>
      </c>
    </row>
    <row r="55" spans="1:33" ht="12" customHeight="1">
      <c r="A55" s="40" t="s">
        <v>61</v>
      </c>
      <c r="B55" s="39">
        <v>100764</v>
      </c>
      <c r="C55" s="39">
        <v>104477</v>
      </c>
      <c r="D55" s="39">
        <v>115845</v>
      </c>
      <c r="E55" s="39">
        <v>127320</v>
      </c>
      <c r="F55" s="39">
        <v>134926</v>
      </c>
      <c r="G55" s="39">
        <v>180273</v>
      </c>
      <c r="H55" s="39">
        <v>204166</v>
      </c>
      <c r="I55" s="39">
        <v>206643</v>
      </c>
      <c r="J55" s="39">
        <v>229010</v>
      </c>
      <c r="K55" s="39">
        <v>240352</v>
      </c>
      <c r="L55" s="39">
        <v>268893</v>
      </c>
      <c r="M55" s="39">
        <v>282348</v>
      </c>
      <c r="N55" s="39">
        <v>310346</v>
      </c>
      <c r="O55" s="39">
        <v>294208</v>
      </c>
      <c r="P55" s="39">
        <v>368265</v>
      </c>
      <c r="Q55" s="39">
        <v>343703</v>
      </c>
      <c r="R55" s="39">
        <v>436091</v>
      </c>
      <c r="S55" s="39">
        <v>495280</v>
      </c>
      <c r="T55" s="39">
        <v>500970</v>
      </c>
      <c r="U55" s="39">
        <v>501939</v>
      </c>
      <c r="V55" s="39">
        <v>580152</v>
      </c>
      <c r="W55" s="39">
        <v>757123</v>
      </c>
      <c r="X55" s="39">
        <v>843281</v>
      </c>
      <c r="Y55" s="39">
        <v>1035821</v>
      </c>
      <c r="Z55" s="39">
        <v>1044473</v>
      </c>
      <c r="AA55" s="39">
        <v>1288103</v>
      </c>
      <c r="AB55" s="39">
        <v>1450311</v>
      </c>
      <c r="AC55" s="39">
        <v>1703558</v>
      </c>
      <c r="AD55" s="39">
        <v>1739056</v>
      </c>
      <c r="AE55" s="39">
        <v>1772468</v>
      </c>
      <c r="AF55" s="39">
        <v>344285</v>
      </c>
      <c r="AG55" s="39">
        <v>103516</v>
      </c>
    </row>
    <row r="56" spans="1:33" ht="12" customHeight="1">
      <c r="A56" s="41" t="s">
        <v>62</v>
      </c>
      <c r="B56" s="42">
        <v>1208165</v>
      </c>
      <c r="C56" s="42">
        <v>1345574</v>
      </c>
      <c r="D56" s="42">
        <v>1515287</v>
      </c>
      <c r="E56" s="42">
        <v>1695652</v>
      </c>
      <c r="F56" s="42">
        <v>1923156</v>
      </c>
      <c r="G56" s="42">
        <v>2163676</v>
      </c>
      <c r="H56" s="42">
        <v>2398571</v>
      </c>
      <c r="I56" s="42">
        <v>2496492</v>
      </c>
      <c r="J56" s="42">
        <v>2429538</v>
      </c>
      <c r="K56" s="42">
        <v>2547646</v>
      </c>
      <c r="L56" s="42">
        <v>2744483</v>
      </c>
      <c r="M56" s="42">
        <v>2993351</v>
      </c>
      <c r="N56" s="42">
        <v>3211201</v>
      </c>
      <c r="O56" s="42">
        <v>3514398</v>
      </c>
      <c r="P56" s="42">
        <v>3885699</v>
      </c>
      <c r="Q56" s="42">
        <v>4251882</v>
      </c>
      <c r="R56" s="42">
        <v>4574250</v>
      </c>
      <c r="S56" s="42">
        <v>4769451</v>
      </c>
      <c r="T56" s="42">
        <v>5206744</v>
      </c>
      <c r="U56" s="42">
        <v>5125442</v>
      </c>
      <c r="V56" s="42">
        <v>5639212</v>
      </c>
      <c r="W56" s="42">
        <v>5988244</v>
      </c>
      <c r="X56" s="42">
        <v>6582560</v>
      </c>
      <c r="Y56" s="42">
        <v>6787204</v>
      </c>
      <c r="Z56" s="42">
        <v>6958639</v>
      </c>
      <c r="AA56" s="42">
        <v>7056546</v>
      </c>
      <c r="AB56" s="42">
        <v>7296552</v>
      </c>
      <c r="AC56" s="42">
        <v>7578735</v>
      </c>
      <c r="AD56" s="42">
        <v>8004686</v>
      </c>
      <c r="AE56" s="42">
        <v>8406384</v>
      </c>
      <c r="AF56" s="42">
        <v>8307938</v>
      </c>
      <c r="AG56" s="42">
        <v>8455173</v>
      </c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6F37D-7B13-4DE0-A70A-3EE178C8BF97}">
  <dimension ref="A1:AG171"/>
  <sheetViews>
    <sheetView zoomScale="90" zoomScaleNormal="90" zoomScaleSheetLayoutView="70" workbookViewId="0">
      <pane xSplit="1" ySplit="4" topLeftCell="B5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7.75" defaultRowHeight="12" customHeight="1"/>
  <cols>
    <col min="1" max="1" width="41.75" style="43" customWidth="1"/>
    <col min="2" max="19" width="7.75" style="43" hidden="1" customWidth="1"/>
    <col min="20" max="25" width="7.25" style="43" hidden="1" customWidth="1"/>
    <col min="26" max="33" width="7.25" style="43" customWidth="1"/>
    <col min="34" max="16384" width="7.75" style="8"/>
  </cols>
  <sheetData>
    <row r="1" spans="1:33" ht="12" customHeight="1">
      <c r="A1" s="7" t="s">
        <v>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44"/>
      <c r="AG1" s="44"/>
    </row>
    <row r="2" spans="1:33" ht="12" customHeight="1">
      <c r="A2" s="7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12" customHeight="1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8"/>
      <c r="R3" s="8"/>
      <c r="S3" s="8"/>
      <c r="T3" s="8"/>
      <c r="U3" s="8"/>
      <c r="V3" s="10"/>
      <c r="W3" s="8"/>
      <c r="X3" s="9"/>
      <c r="Y3" s="9"/>
      <c r="Z3" s="9"/>
      <c r="AA3" s="9"/>
      <c r="AB3" s="9"/>
      <c r="AC3" s="9"/>
      <c r="AD3" s="9"/>
      <c r="AE3" s="9"/>
      <c r="AF3" s="9"/>
      <c r="AG3" s="9" t="s">
        <v>5</v>
      </c>
    </row>
    <row r="4" spans="1:33" s="14" customFormat="1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tr">
        <f>Table38!W4</f>
        <v>2011</v>
      </c>
      <c r="X4" s="13">
        <f>Table38!X4</f>
        <v>2012</v>
      </c>
      <c r="Y4" s="13">
        <f>Table38!Y4</f>
        <v>2013</v>
      </c>
      <c r="Z4" s="13">
        <f>Table38!Z4</f>
        <v>2014</v>
      </c>
      <c r="AA4" s="13">
        <f>Table38!AA4</f>
        <v>2015</v>
      </c>
      <c r="AB4" s="13">
        <f>Table38!AB4</f>
        <v>2016</v>
      </c>
      <c r="AC4" s="13">
        <f>Table38!AC4</f>
        <v>2017</v>
      </c>
      <c r="AD4" s="13" t="str">
        <f>Table38!AD4</f>
        <v>2018r</v>
      </c>
      <c r="AE4" s="13" t="str">
        <f>Table38!AE4</f>
        <v>2019r</v>
      </c>
      <c r="AF4" s="13" t="str">
        <f>Table38!AF4</f>
        <v>2020r</v>
      </c>
      <c r="AG4" s="13" t="str">
        <f>Table38!AG4</f>
        <v>2021p</v>
      </c>
    </row>
    <row r="5" spans="1:33" ht="12" customHeight="1">
      <c r="A5" s="15" t="s">
        <v>12</v>
      </c>
      <c r="B5" s="16">
        <v>1890396</v>
      </c>
      <c r="C5" s="16">
        <v>1982547</v>
      </c>
      <c r="D5" s="16">
        <v>2172020</v>
      </c>
      <c r="E5" s="16">
        <v>2358438</v>
      </c>
      <c r="F5" s="16">
        <v>2518319</v>
      </c>
      <c r="G5" s="16">
        <v>2770380</v>
      </c>
      <c r="H5" s="16">
        <v>2935459</v>
      </c>
      <c r="I5" s="16">
        <v>2910837</v>
      </c>
      <c r="J5" s="16">
        <v>2667535</v>
      </c>
      <c r="K5" s="16">
        <v>2770380</v>
      </c>
      <c r="L5" s="16">
        <v>2964892</v>
      </c>
      <c r="M5" s="16">
        <v>3144848</v>
      </c>
      <c r="N5" s="16">
        <v>3350549</v>
      </c>
      <c r="O5" s="16">
        <v>3579539</v>
      </c>
      <c r="P5" s="16">
        <v>3845312</v>
      </c>
      <c r="Q5" s="16">
        <v>4006426</v>
      </c>
      <c r="R5" s="16">
        <v>4173475</v>
      </c>
      <c r="S5" s="16">
        <v>4263488</v>
      </c>
      <c r="T5" s="16">
        <v>4387724</v>
      </c>
      <c r="U5" s="16">
        <v>4314518</v>
      </c>
      <c r="V5" s="16">
        <v>4590631</v>
      </c>
      <c r="W5" s="16">
        <v>4787151</v>
      </c>
      <c r="X5" s="16">
        <v>5141167</v>
      </c>
      <c r="Y5" s="16">
        <v>5308082</v>
      </c>
      <c r="Z5" s="16">
        <v>5306412</v>
      </c>
      <c r="AA5" s="16">
        <v>5574451</v>
      </c>
      <c r="AB5" s="16">
        <v>5790310</v>
      </c>
      <c r="AC5" s="16">
        <v>6096216</v>
      </c>
      <c r="AD5" s="16">
        <v>6333230</v>
      </c>
      <c r="AE5" s="16">
        <v>6566936</v>
      </c>
      <c r="AF5" s="16">
        <v>5718303</v>
      </c>
      <c r="AG5" s="16">
        <v>5618475</v>
      </c>
    </row>
    <row r="6" spans="1:33" s="19" customFormat="1" ht="12" customHeight="1">
      <c r="A6" s="17" t="s">
        <v>13</v>
      </c>
      <c r="B6" s="18">
        <v>437752</v>
      </c>
      <c r="C6" s="18">
        <v>452095</v>
      </c>
      <c r="D6" s="18">
        <v>479262</v>
      </c>
      <c r="E6" s="18">
        <v>504018</v>
      </c>
      <c r="F6" s="18">
        <v>533891</v>
      </c>
      <c r="G6" s="18">
        <v>564652</v>
      </c>
      <c r="H6" s="18">
        <v>588370</v>
      </c>
      <c r="I6" s="18">
        <v>613785</v>
      </c>
      <c r="J6" s="18">
        <v>593118</v>
      </c>
      <c r="K6" s="18">
        <v>616713</v>
      </c>
      <c r="L6" s="18">
        <v>646839</v>
      </c>
      <c r="M6" s="18">
        <v>677523</v>
      </c>
      <c r="N6" s="18">
        <v>723926</v>
      </c>
      <c r="O6" s="18">
        <v>769221</v>
      </c>
      <c r="P6" s="18">
        <v>801652</v>
      </c>
      <c r="Q6" s="18">
        <v>838753</v>
      </c>
      <c r="R6" s="18">
        <v>862207</v>
      </c>
      <c r="S6" s="18">
        <v>862463</v>
      </c>
      <c r="T6" s="18">
        <v>882644</v>
      </c>
      <c r="U6" s="18">
        <v>877971</v>
      </c>
      <c r="V6" s="18">
        <v>893064</v>
      </c>
      <c r="W6" s="18">
        <v>900363</v>
      </c>
      <c r="X6" s="18">
        <v>904120</v>
      </c>
      <c r="Y6" s="18">
        <v>895137</v>
      </c>
      <c r="Z6" s="18">
        <v>902910</v>
      </c>
      <c r="AA6" s="18">
        <v>922877</v>
      </c>
      <c r="AB6" s="18">
        <v>942830</v>
      </c>
      <c r="AC6" s="18">
        <v>964750</v>
      </c>
      <c r="AD6" s="18">
        <v>986121</v>
      </c>
      <c r="AE6" s="18">
        <v>1010750</v>
      </c>
      <c r="AF6" s="18">
        <v>1033131</v>
      </c>
      <c r="AG6" s="18">
        <v>1063799</v>
      </c>
    </row>
    <row r="7" spans="1:33" s="22" customFormat="1" ht="12" customHeight="1">
      <c r="A7" s="20" t="s">
        <v>14</v>
      </c>
      <c r="B7" s="21">
        <v>386170</v>
      </c>
      <c r="C7" s="21">
        <v>399123</v>
      </c>
      <c r="D7" s="21">
        <v>421053</v>
      </c>
      <c r="E7" s="21">
        <v>438819</v>
      </c>
      <c r="F7" s="21">
        <v>464748</v>
      </c>
      <c r="G7" s="21">
        <v>484895</v>
      </c>
      <c r="H7" s="21">
        <v>505632</v>
      </c>
      <c r="I7" s="21">
        <v>519048</v>
      </c>
      <c r="J7" s="21">
        <v>522313</v>
      </c>
      <c r="K7" s="21">
        <v>536590</v>
      </c>
      <c r="L7" s="21">
        <v>559337</v>
      </c>
      <c r="M7" s="21">
        <v>584392</v>
      </c>
      <c r="N7" s="21">
        <v>615883</v>
      </c>
      <c r="O7" s="21">
        <v>653789</v>
      </c>
      <c r="P7" s="21">
        <v>670085</v>
      </c>
      <c r="Q7" s="21">
        <v>688149</v>
      </c>
      <c r="R7" s="21">
        <v>703299</v>
      </c>
      <c r="S7" s="21">
        <v>708766</v>
      </c>
      <c r="T7" s="21">
        <v>723221</v>
      </c>
      <c r="U7" s="21">
        <v>715446</v>
      </c>
      <c r="V7" s="21">
        <v>718750</v>
      </c>
      <c r="W7" s="21">
        <v>724287</v>
      </c>
      <c r="X7" s="21">
        <v>721116</v>
      </c>
      <c r="Y7" s="21">
        <v>709685</v>
      </c>
      <c r="Z7" s="21">
        <v>715023</v>
      </c>
      <c r="AA7" s="21">
        <v>732320</v>
      </c>
      <c r="AB7" s="21">
        <v>750117</v>
      </c>
      <c r="AC7" s="21">
        <v>769318</v>
      </c>
      <c r="AD7" s="21">
        <v>785357</v>
      </c>
      <c r="AE7" s="21">
        <v>803665</v>
      </c>
      <c r="AF7" s="21">
        <v>826458</v>
      </c>
      <c r="AG7" s="21">
        <v>852940</v>
      </c>
    </row>
    <row r="8" spans="1:33" s="22" customFormat="1" ht="12" customHeight="1">
      <c r="A8" s="26" t="s">
        <v>15</v>
      </c>
      <c r="B8" s="21">
        <v>118661</v>
      </c>
      <c r="C8" s="21">
        <v>121568</v>
      </c>
      <c r="D8" s="21">
        <v>123720</v>
      </c>
      <c r="E8" s="21">
        <v>125580</v>
      </c>
      <c r="F8" s="21">
        <v>128383</v>
      </c>
      <c r="G8" s="21">
        <v>131929</v>
      </c>
      <c r="H8" s="21">
        <v>132313</v>
      </c>
      <c r="I8" s="21">
        <v>133338</v>
      </c>
      <c r="J8" s="21">
        <v>133976</v>
      </c>
      <c r="K8" s="21">
        <v>136919</v>
      </c>
      <c r="L8" s="21">
        <v>140355</v>
      </c>
      <c r="M8" s="21">
        <v>145295</v>
      </c>
      <c r="N8" s="21">
        <v>148645</v>
      </c>
      <c r="O8" s="21">
        <v>151566</v>
      </c>
      <c r="P8" s="21">
        <v>156110</v>
      </c>
      <c r="Q8" s="21">
        <v>160307</v>
      </c>
      <c r="R8" s="21">
        <v>163908</v>
      </c>
      <c r="S8" s="21">
        <v>166039</v>
      </c>
      <c r="T8" s="21">
        <v>167101</v>
      </c>
      <c r="U8" s="21">
        <v>163410</v>
      </c>
      <c r="V8" s="21">
        <v>167360</v>
      </c>
      <c r="W8" s="21">
        <v>170111</v>
      </c>
      <c r="X8" s="21">
        <v>171541</v>
      </c>
      <c r="Y8" s="21">
        <v>171841</v>
      </c>
      <c r="Z8" s="21">
        <v>177905</v>
      </c>
      <c r="AA8" s="21">
        <v>179856</v>
      </c>
      <c r="AB8" s="21">
        <v>183788</v>
      </c>
      <c r="AC8" s="21">
        <v>185854</v>
      </c>
      <c r="AD8" s="21">
        <v>186585</v>
      </c>
      <c r="AE8" s="21">
        <v>188851</v>
      </c>
      <c r="AF8" s="21">
        <v>194675</v>
      </c>
      <c r="AG8" s="21">
        <v>205332</v>
      </c>
    </row>
    <row r="9" spans="1:33" s="22" customFormat="1" ht="12" customHeight="1">
      <c r="A9" s="20" t="s">
        <v>16</v>
      </c>
      <c r="B9" s="21">
        <v>64538</v>
      </c>
      <c r="C9" s="21">
        <v>66474</v>
      </c>
      <c r="D9" s="21">
        <v>72627</v>
      </c>
      <c r="E9" s="21">
        <v>74201</v>
      </c>
      <c r="F9" s="21">
        <v>77716</v>
      </c>
      <c r="G9" s="21">
        <v>76508</v>
      </c>
      <c r="H9" s="21">
        <v>78551</v>
      </c>
      <c r="I9" s="21">
        <v>81630</v>
      </c>
      <c r="J9" s="21">
        <v>80570</v>
      </c>
      <c r="K9" s="21">
        <v>77938</v>
      </c>
      <c r="L9" s="21">
        <v>77173</v>
      </c>
      <c r="M9" s="21">
        <v>79504</v>
      </c>
      <c r="N9" s="21">
        <v>86627</v>
      </c>
      <c r="O9" s="21">
        <v>86507</v>
      </c>
      <c r="P9" s="21">
        <v>72243</v>
      </c>
      <c r="Q9" s="21">
        <v>82846</v>
      </c>
      <c r="R9" s="21">
        <v>88381</v>
      </c>
      <c r="S9" s="21">
        <v>99092</v>
      </c>
      <c r="T9" s="21">
        <v>109634</v>
      </c>
      <c r="U9" s="21">
        <v>109175</v>
      </c>
      <c r="V9" s="21">
        <v>111448</v>
      </c>
      <c r="W9" s="21">
        <v>112088</v>
      </c>
      <c r="X9" s="21">
        <v>111234</v>
      </c>
      <c r="Y9" s="21">
        <v>110768</v>
      </c>
      <c r="Z9" s="21">
        <v>112225</v>
      </c>
      <c r="AA9" s="21">
        <v>116748</v>
      </c>
      <c r="AB9" s="21">
        <v>119880</v>
      </c>
      <c r="AC9" s="21">
        <v>123366</v>
      </c>
      <c r="AD9" s="21">
        <v>123639</v>
      </c>
      <c r="AE9" s="21">
        <v>124188</v>
      </c>
      <c r="AF9" s="21">
        <v>126224</v>
      </c>
      <c r="AG9" s="21">
        <v>128470</v>
      </c>
    </row>
    <row r="10" spans="1:33" s="22" customFormat="1" ht="12" customHeight="1">
      <c r="A10" s="26" t="s">
        <v>17</v>
      </c>
      <c r="B10" s="21">
        <v>40694</v>
      </c>
      <c r="C10" s="21">
        <v>43775</v>
      </c>
      <c r="D10" s="21">
        <v>45317</v>
      </c>
      <c r="E10" s="21">
        <v>48848</v>
      </c>
      <c r="F10" s="21">
        <v>54175</v>
      </c>
      <c r="G10" s="21">
        <v>55238</v>
      </c>
      <c r="H10" s="21">
        <v>53819</v>
      </c>
      <c r="I10" s="21">
        <v>48660</v>
      </c>
      <c r="J10" s="21">
        <v>58197</v>
      </c>
      <c r="K10" s="21">
        <v>61022</v>
      </c>
      <c r="L10" s="21">
        <v>70295</v>
      </c>
      <c r="M10" s="21">
        <v>69567</v>
      </c>
      <c r="N10" s="21">
        <v>78858</v>
      </c>
      <c r="O10" s="21">
        <v>93418</v>
      </c>
      <c r="P10" s="21">
        <v>102290</v>
      </c>
      <c r="Q10" s="21">
        <v>107644</v>
      </c>
      <c r="R10" s="21">
        <v>113289</v>
      </c>
      <c r="S10" s="21">
        <v>108400</v>
      </c>
      <c r="T10" s="21">
        <v>114227</v>
      </c>
      <c r="U10" s="21">
        <v>114119</v>
      </c>
      <c r="V10" s="21">
        <v>114094</v>
      </c>
      <c r="W10" s="21">
        <v>120038</v>
      </c>
      <c r="X10" s="21">
        <v>116980</v>
      </c>
      <c r="Y10" s="21">
        <v>108242</v>
      </c>
      <c r="Z10" s="21">
        <v>97869</v>
      </c>
      <c r="AA10" s="21">
        <v>98943</v>
      </c>
      <c r="AB10" s="21">
        <v>100143</v>
      </c>
      <c r="AC10" s="21">
        <v>101296</v>
      </c>
      <c r="AD10" s="21">
        <v>101412</v>
      </c>
      <c r="AE10" s="21">
        <v>102553</v>
      </c>
      <c r="AF10" s="21">
        <v>105734</v>
      </c>
      <c r="AG10" s="21">
        <v>106408</v>
      </c>
    </row>
    <row r="11" spans="1:33" s="22" customFormat="1" ht="12" customHeight="1">
      <c r="A11" s="20" t="s">
        <v>18</v>
      </c>
      <c r="B11" s="21">
        <v>30447</v>
      </c>
      <c r="C11" s="21">
        <v>34029</v>
      </c>
      <c r="D11" s="21">
        <v>35202</v>
      </c>
      <c r="E11" s="21">
        <v>38269</v>
      </c>
      <c r="F11" s="21">
        <v>40938</v>
      </c>
      <c r="G11" s="21">
        <v>50772</v>
      </c>
      <c r="H11" s="21">
        <v>54360</v>
      </c>
      <c r="I11" s="21">
        <v>62672</v>
      </c>
      <c r="J11" s="21">
        <v>59896</v>
      </c>
      <c r="K11" s="21">
        <v>60310</v>
      </c>
      <c r="L11" s="21">
        <v>64548</v>
      </c>
      <c r="M11" s="21">
        <v>69009</v>
      </c>
      <c r="N11" s="21">
        <v>71269</v>
      </c>
      <c r="O11" s="21">
        <v>76478</v>
      </c>
      <c r="P11" s="21">
        <v>82379</v>
      </c>
      <c r="Q11" s="21">
        <v>81517</v>
      </c>
      <c r="R11" s="21">
        <v>81533</v>
      </c>
      <c r="S11" s="21">
        <v>77703</v>
      </c>
      <c r="T11" s="21">
        <v>74475</v>
      </c>
      <c r="U11" s="21">
        <v>83903</v>
      </c>
      <c r="V11" s="21">
        <v>87952</v>
      </c>
      <c r="W11" s="21">
        <v>84416</v>
      </c>
      <c r="X11" s="21">
        <v>83863</v>
      </c>
      <c r="Y11" s="21">
        <v>88994</v>
      </c>
      <c r="Z11" s="21">
        <v>89645</v>
      </c>
      <c r="AA11" s="21">
        <v>90029</v>
      </c>
      <c r="AB11" s="21">
        <v>92279</v>
      </c>
      <c r="AC11" s="21">
        <v>95922</v>
      </c>
      <c r="AD11" s="21">
        <v>99089</v>
      </c>
      <c r="AE11" s="21">
        <v>98873</v>
      </c>
      <c r="AF11" s="21">
        <v>103490</v>
      </c>
      <c r="AG11" s="21">
        <v>107814</v>
      </c>
    </row>
    <row r="12" spans="1:33" s="22" customFormat="1" ht="12" customHeight="1">
      <c r="A12" s="20" t="s">
        <v>19</v>
      </c>
      <c r="B12" s="21">
        <v>12804</v>
      </c>
      <c r="C12" s="21">
        <v>14074</v>
      </c>
      <c r="D12" s="21">
        <v>15437</v>
      </c>
      <c r="E12" s="21">
        <v>17455</v>
      </c>
      <c r="F12" s="21">
        <v>18402</v>
      </c>
      <c r="G12" s="21">
        <v>19306</v>
      </c>
      <c r="H12" s="21">
        <v>20142</v>
      </c>
      <c r="I12" s="21">
        <v>19845</v>
      </c>
      <c r="J12" s="21">
        <v>17896</v>
      </c>
      <c r="K12" s="21">
        <v>19505</v>
      </c>
      <c r="L12" s="21">
        <v>19226</v>
      </c>
      <c r="M12" s="21">
        <v>21320</v>
      </c>
      <c r="N12" s="21">
        <v>20882</v>
      </c>
      <c r="O12" s="21">
        <v>24146</v>
      </c>
      <c r="P12" s="21">
        <v>25362</v>
      </c>
      <c r="Q12" s="21">
        <v>24908</v>
      </c>
      <c r="R12" s="21">
        <v>25710</v>
      </c>
      <c r="S12" s="21">
        <v>26777</v>
      </c>
      <c r="T12" s="21">
        <v>29388</v>
      </c>
      <c r="U12" s="21">
        <v>33577</v>
      </c>
      <c r="V12" s="21">
        <v>36100</v>
      </c>
      <c r="W12" s="21">
        <v>41296</v>
      </c>
      <c r="X12" s="21">
        <v>42851</v>
      </c>
      <c r="Y12" s="21">
        <v>43773</v>
      </c>
      <c r="Z12" s="21">
        <v>46570</v>
      </c>
      <c r="AA12" s="21">
        <v>47019</v>
      </c>
      <c r="AB12" s="21">
        <v>44770</v>
      </c>
      <c r="AC12" s="21">
        <v>46172</v>
      </c>
      <c r="AD12" s="21">
        <v>48876</v>
      </c>
      <c r="AE12" s="21">
        <v>50708</v>
      </c>
      <c r="AF12" s="21">
        <v>51468</v>
      </c>
      <c r="AG12" s="21">
        <v>53126</v>
      </c>
    </row>
    <row r="13" spans="1:33" s="22" customFormat="1" ht="12" customHeight="1">
      <c r="A13" s="26" t="s">
        <v>20</v>
      </c>
      <c r="B13" s="21">
        <v>37174</v>
      </c>
      <c r="C13" s="21">
        <v>34722</v>
      </c>
      <c r="D13" s="21">
        <v>38953</v>
      </c>
      <c r="E13" s="21">
        <v>38451</v>
      </c>
      <c r="F13" s="21">
        <v>40898</v>
      </c>
      <c r="G13" s="21">
        <v>39946</v>
      </c>
      <c r="H13" s="21">
        <v>45531</v>
      </c>
      <c r="I13" s="21">
        <v>49721</v>
      </c>
      <c r="J13" s="21">
        <v>38681</v>
      </c>
      <c r="K13" s="21">
        <v>41471</v>
      </c>
      <c r="L13" s="21">
        <v>46729</v>
      </c>
      <c r="M13" s="21">
        <v>50908</v>
      </c>
      <c r="N13" s="21">
        <v>54481</v>
      </c>
      <c r="O13" s="21">
        <v>52914</v>
      </c>
      <c r="P13" s="21">
        <v>55784</v>
      </c>
      <c r="Q13" s="21">
        <v>49687</v>
      </c>
      <c r="R13" s="21">
        <v>51258</v>
      </c>
      <c r="S13" s="21">
        <v>50223</v>
      </c>
      <c r="T13" s="21">
        <v>48624</v>
      </c>
      <c r="U13" s="21">
        <v>45675</v>
      </c>
      <c r="V13" s="21">
        <v>45782</v>
      </c>
      <c r="W13" s="21">
        <v>44315</v>
      </c>
      <c r="X13" s="21">
        <v>43677</v>
      </c>
      <c r="Y13" s="21">
        <v>43029</v>
      </c>
      <c r="Z13" s="21">
        <v>43964</v>
      </c>
      <c r="AA13" s="21">
        <v>44704</v>
      </c>
      <c r="AB13" s="21">
        <v>45035</v>
      </c>
      <c r="AC13" s="21">
        <v>47157</v>
      </c>
      <c r="AD13" s="21">
        <v>50851</v>
      </c>
      <c r="AE13" s="21">
        <v>53164</v>
      </c>
      <c r="AF13" s="21">
        <v>54879</v>
      </c>
      <c r="AG13" s="21">
        <v>56746</v>
      </c>
    </row>
    <row r="14" spans="1:33" s="22" customFormat="1" ht="12" customHeight="1">
      <c r="A14" s="20" t="s">
        <v>21</v>
      </c>
      <c r="B14" s="21">
        <v>51250</v>
      </c>
      <c r="C14" s="21">
        <v>53395</v>
      </c>
      <c r="D14" s="21">
        <v>55314</v>
      </c>
      <c r="E14" s="21">
        <v>57684</v>
      </c>
      <c r="F14" s="21">
        <v>61997</v>
      </c>
      <c r="G14" s="21">
        <v>65750</v>
      </c>
      <c r="H14" s="21">
        <v>69461</v>
      </c>
      <c r="I14" s="21">
        <v>68936</v>
      </c>
      <c r="J14" s="21">
        <v>77817</v>
      </c>
      <c r="K14" s="21">
        <v>83192</v>
      </c>
      <c r="L14" s="21">
        <v>80553</v>
      </c>
      <c r="M14" s="21">
        <v>84621</v>
      </c>
      <c r="N14" s="21">
        <v>87623</v>
      </c>
      <c r="O14" s="21">
        <v>98338</v>
      </c>
      <c r="P14" s="21">
        <v>102601</v>
      </c>
      <c r="Q14" s="21">
        <v>107729</v>
      </c>
      <c r="R14" s="21">
        <v>107126</v>
      </c>
      <c r="S14" s="21">
        <v>107036</v>
      </c>
      <c r="T14" s="21">
        <v>108241</v>
      </c>
      <c r="U14" s="21">
        <v>102290</v>
      </c>
      <c r="V14" s="21">
        <v>97294</v>
      </c>
      <c r="W14" s="21">
        <v>96571</v>
      </c>
      <c r="X14" s="21">
        <v>96119</v>
      </c>
      <c r="Y14" s="21">
        <v>91233</v>
      </c>
      <c r="Z14" s="21">
        <v>92796</v>
      </c>
      <c r="AA14" s="21">
        <v>97560</v>
      </c>
      <c r="AB14" s="21">
        <v>103191</v>
      </c>
      <c r="AC14" s="21">
        <v>106571</v>
      </c>
      <c r="AD14" s="21">
        <v>108582</v>
      </c>
      <c r="AE14" s="21">
        <v>112485</v>
      </c>
      <c r="AF14" s="21">
        <v>115496</v>
      </c>
      <c r="AG14" s="21">
        <v>119120</v>
      </c>
    </row>
    <row r="15" spans="1:33" s="22" customFormat="1" ht="12" customHeight="1">
      <c r="A15" s="20" t="s">
        <v>22</v>
      </c>
      <c r="B15" s="21">
        <v>8708</v>
      </c>
      <c r="C15" s="21">
        <v>9866</v>
      </c>
      <c r="D15" s="21">
        <v>11375</v>
      </c>
      <c r="E15" s="21">
        <v>13454</v>
      </c>
      <c r="F15" s="21">
        <v>16292</v>
      </c>
      <c r="G15" s="21">
        <v>17484</v>
      </c>
      <c r="H15" s="21">
        <v>18590</v>
      </c>
      <c r="I15" s="21">
        <v>19662</v>
      </c>
      <c r="J15" s="21">
        <v>20009</v>
      </c>
      <c r="K15" s="21">
        <v>20981</v>
      </c>
      <c r="L15" s="21">
        <v>23217</v>
      </c>
      <c r="M15" s="21">
        <v>24825</v>
      </c>
      <c r="N15" s="21">
        <v>25904</v>
      </c>
      <c r="O15" s="21">
        <v>27183</v>
      </c>
      <c r="P15" s="21">
        <v>28807</v>
      </c>
      <c r="Q15" s="21">
        <v>30354</v>
      </c>
      <c r="R15" s="21">
        <v>29489</v>
      </c>
      <c r="S15" s="21">
        <v>31720</v>
      </c>
      <c r="T15" s="21">
        <v>33497</v>
      </c>
      <c r="U15" s="21">
        <v>32453</v>
      </c>
      <c r="V15" s="21">
        <v>34237</v>
      </c>
      <c r="W15" s="21">
        <v>32985</v>
      </c>
      <c r="X15" s="21">
        <v>32157</v>
      </c>
      <c r="Y15" s="21">
        <v>32549</v>
      </c>
      <c r="Z15" s="21">
        <v>32050</v>
      </c>
      <c r="AA15" s="21">
        <v>32059</v>
      </c>
      <c r="AB15" s="21">
        <v>31656</v>
      </c>
      <c r="AC15" s="21">
        <v>32152</v>
      </c>
      <c r="AD15" s="21">
        <v>31656</v>
      </c>
      <c r="AE15" s="21">
        <v>32395</v>
      </c>
      <c r="AF15" s="21">
        <v>33108</v>
      </c>
      <c r="AG15" s="21">
        <v>33265</v>
      </c>
    </row>
    <row r="16" spans="1:33" s="22" customFormat="1" ht="12" customHeight="1">
      <c r="A16" s="26" t="s">
        <v>23</v>
      </c>
      <c r="B16" s="21">
        <v>25301</v>
      </c>
      <c r="C16" s="21">
        <v>24083</v>
      </c>
      <c r="D16" s="21">
        <v>25138</v>
      </c>
      <c r="E16" s="21">
        <v>26639</v>
      </c>
      <c r="F16" s="21">
        <v>27207</v>
      </c>
      <c r="G16" s="21">
        <v>29028</v>
      </c>
      <c r="H16" s="21">
        <v>32460</v>
      </c>
      <c r="I16" s="21">
        <v>33360</v>
      </c>
      <c r="J16" s="21">
        <v>34564</v>
      </c>
      <c r="K16" s="21">
        <v>34527</v>
      </c>
      <c r="L16" s="21">
        <v>36991</v>
      </c>
      <c r="M16" s="21">
        <v>39372</v>
      </c>
      <c r="N16" s="21">
        <v>41594</v>
      </c>
      <c r="O16" s="21">
        <v>43239</v>
      </c>
      <c r="P16" s="21">
        <v>43636</v>
      </c>
      <c r="Q16" s="21">
        <v>42980</v>
      </c>
      <c r="R16" s="21">
        <v>43712</v>
      </c>
      <c r="S16" s="21">
        <v>43221</v>
      </c>
      <c r="T16" s="21">
        <v>42686</v>
      </c>
      <c r="U16" s="21">
        <v>42174</v>
      </c>
      <c r="V16" s="21">
        <v>41095</v>
      </c>
      <c r="W16" s="21">
        <v>41563</v>
      </c>
      <c r="X16" s="21">
        <v>41048</v>
      </c>
      <c r="Y16" s="21">
        <v>41490</v>
      </c>
      <c r="Z16" s="21">
        <v>42138</v>
      </c>
      <c r="AA16" s="21">
        <v>43484</v>
      </c>
      <c r="AB16" s="21">
        <v>44739</v>
      </c>
      <c r="AC16" s="21">
        <v>45039</v>
      </c>
      <c r="AD16" s="21">
        <v>47732</v>
      </c>
      <c r="AE16" s="21">
        <v>51767</v>
      </c>
      <c r="AF16" s="21">
        <v>53026</v>
      </c>
      <c r="AG16" s="21">
        <v>54213</v>
      </c>
    </row>
    <row r="17" spans="1:33" s="22" customFormat="1" ht="12" customHeight="1">
      <c r="A17" s="23" t="s">
        <v>24</v>
      </c>
      <c r="B17" s="24">
        <v>52457</v>
      </c>
      <c r="C17" s="24">
        <v>53917</v>
      </c>
      <c r="D17" s="24">
        <v>59036</v>
      </c>
      <c r="E17" s="24">
        <v>65865</v>
      </c>
      <c r="F17" s="24">
        <v>69844</v>
      </c>
      <c r="G17" s="24">
        <v>80260</v>
      </c>
      <c r="H17" s="24">
        <v>83256</v>
      </c>
      <c r="I17" s="24">
        <v>95774</v>
      </c>
      <c r="J17" s="24">
        <v>70333</v>
      </c>
      <c r="K17" s="24">
        <v>80175</v>
      </c>
      <c r="L17" s="24">
        <v>87536</v>
      </c>
      <c r="M17" s="24">
        <v>93146</v>
      </c>
      <c r="N17" s="24">
        <v>108043</v>
      </c>
      <c r="O17" s="24">
        <v>115432</v>
      </c>
      <c r="P17" s="24">
        <v>132299</v>
      </c>
      <c r="Q17" s="24">
        <v>153241</v>
      </c>
      <c r="R17" s="24">
        <v>162594</v>
      </c>
      <c r="S17" s="24">
        <v>155932</v>
      </c>
      <c r="T17" s="24">
        <v>162487</v>
      </c>
      <c r="U17" s="24">
        <v>167722</v>
      </c>
      <c r="V17" s="24">
        <v>184426</v>
      </c>
      <c r="W17" s="24">
        <v>186507</v>
      </c>
      <c r="X17" s="24">
        <v>198597</v>
      </c>
      <c r="Y17" s="24">
        <v>204546</v>
      </c>
      <c r="Z17" s="24">
        <v>207912</v>
      </c>
      <c r="AA17" s="24">
        <v>209597</v>
      </c>
      <c r="AB17" s="24">
        <v>210302</v>
      </c>
      <c r="AC17" s="24">
        <v>211724</v>
      </c>
      <c r="AD17" s="24">
        <v>218356</v>
      </c>
      <c r="AE17" s="24">
        <v>226292</v>
      </c>
      <c r="AF17" s="24">
        <v>221461</v>
      </c>
      <c r="AG17" s="24">
        <v>224195</v>
      </c>
    </row>
    <row r="18" spans="1:33" s="29" customFormat="1" ht="12" customHeight="1">
      <c r="A18" s="27" t="s">
        <v>25</v>
      </c>
      <c r="B18" s="28">
        <v>93495</v>
      </c>
      <c r="C18" s="28">
        <v>99820</v>
      </c>
      <c r="D18" s="28">
        <v>109008</v>
      </c>
      <c r="E18" s="28">
        <v>120443</v>
      </c>
      <c r="F18" s="28">
        <v>122798</v>
      </c>
      <c r="G18" s="28">
        <v>141865</v>
      </c>
      <c r="H18" s="28">
        <v>159865</v>
      </c>
      <c r="I18" s="28">
        <v>162585</v>
      </c>
      <c r="J18" s="28">
        <v>156924</v>
      </c>
      <c r="K18" s="28">
        <v>151088</v>
      </c>
      <c r="L18" s="28">
        <v>164226</v>
      </c>
      <c r="M18" s="28">
        <v>171890</v>
      </c>
      <c r="N18" s="28">
        <v>171973</v>
      </c>
      <c r="O18" s="28">
        <v>189869</v>
      </c>
      <c r="P18" s="28">
        <v>194343</v>
      </c>
      <c r="Q18" s="28">
        <v>214431</v>
      </c>
      <c r="R18" s="28">
        <v>217389</v>
      </c>
      <c r="S18" s="28">
        <v>225628</v>
      </c>
      <c r="T18" s="28">
        <v>233823</v>
      </c>
      <c r="U18" s="28">
        <v>209325</v>
      </c>
      <c r="V18" s="28">
        <v>210095</v>
      </c>
      <c r="W18" s="28">
        <v>208220</v>
      </c>
      <c r="X18" s="28">
        <v>214424</v>
      </c>
      <c r="Y18" s="28">
        <v>208513</v>
      </c>
      <c r="Z18" s="28">
        <v>204218</v>
      </c>
      <c r="AA18" s="28">
        <v>207397</v>
      </c>
      <c r="AB18" s="28">
        <v>200544</v>
      </c>
      <c r="AC18" s="28">
        <v>199363</v>
      </c>
      <c r="AD18" s="28">
        <v>195513</v>
      </c>
      <c r="AE18" s="28">
        <v>199590</v>
      </c>
      <c r="AF18" s="28">
        <v>191186</v>
      </c>
      <c r="AG18" s="28">
        <v>187854</v>
      </c>
    </row>
    <row r="19" spans="1:33" s="32" customFormat="1" ht="12" customHeight="1">
      <c r="A19" s="30" t="s">
        <v>26</v>
      </c>
      <c r="B19" s="31">
        <v>41495</v>
      </c>
      <c r="C19" s="31">
        <v>45647</v>
      </c>
      <c r="D19" s="31">
        <v>51031</v>
      </c>
      <c r="E19" s="31">
        <v>57439</v>
      </c>
      <c r="F19" s="31">
        <v>56091</v>
      </c>
      <c r="G19" s="31">
        <v>73044</v>
      </c>
      <c r="H19" s="31">
        <v>83281</v>
      </c>
      <c r="I19" s="31">
        <v>89315</v>
      </c>
      <c r="J19" s="31">
        <v>97048</v>
      </c>
      <c r="K19" s="31">
        <v>96669</v>
      </c>
      <c r="L19" s="31">
        <v>108272</v>
      </c>
      <c r="M19" s="31">
        <v>114856</v>
      </c>
      <c r="N19" s="31">
        <v>115394</v>
      </c>
      <c r="O19" s="31">
        <v>131874</v>
      </c>
      <c r="P19" s="31">
        <v>132646</v>
      </c>
      <c r="Q19" s="31">
        <v>151607</v>
      </c>
      <c r="R19" s="31">
        <v>164315</v>
      </c>
      <c r="S19" s="31">
        <v>172666</v>
      </c>
      <c r="T19" s="31">
        <v>178813</v>
      </c>
      <c r="U19" s="31">
        <v>158516</v>
      </c>
      <c r="V19" s="31">
        <v>154927</v>
      </c>
      <c r="W19" s="31">
        <v>150952</v>
      </c>
      <c r="X19" s="31">
        <v>159802</v>
      </c>
      <c r="Y19" s="31">
        <v>151743</v>
      </c>
      <c r="Z19" s="31">
        <v>145087</v>
      </c>
      <c r="AA19" s="31">
        <v>147805</v>
      </c>
      <c r="AB19" s="31">
        <v>142333</v>
      </c>
      <c r="AC19" s="31">
        <v>141439</v>
      </c>
      <c r="AD19" s="31">
        <v>137817</v>
      </c>
      <c r="AE19" s="31">
        <v>142618</v>
      </c>
      <c r="AF19" s="31">
        <v>133596</v>
      </c>
      <c r="AG19" s="31">
        <v>130965</v>
      </c>
    </row>
    <row r="20" spans="1:33" s="32" customFormat="1" ht="12" customHeight="1">
      <c r="A20" s="30" t="s">
        <v>27</v>
      </c>
      <c r="B20" s="31">
        <v>60956</v>
      </c>
      <c r="C20" s="31">
        <v>62589</v>
      </c>
      <c r="D20" s="31">
        <v>66225</v>
      </c>
      <c r="E20" s="31">
        <v>71267</v>
      </c>
      <c r="F20" s="31">
        <v>77159</v>
      </c>
      <c r="G20" s="31">
        <v>75619</v>
      </c>
      <c r="H20" s="31">
        <v>83694</v>
      </c>
      <c r="I20" s="31">
        <v>77974</v>
      </c>
      <c r="J20" s="31">
        <v>61079</v>
      </c>
      <c r="K20" s="31">
        <v>55002</v>
      </c>
      <c r="L20" s="31">
        <v>56091</v>
      </c>
      <c r="M20" s="31">
        <v>57038</v>
      </c>
      <c r="N20" s="31">
        <v>56579</v>
      </c>
      <c r="O20" s="31">
        <v>57995</v>
      </c>
      <c r="P20" s="31">
        <v>61624</v>
      </c>
      <c r="Q20" s="31">
        <v>62890</v>
      </c>
      <c r="R20" s="31">
        <v>53781</v>
      </c>
      <c r="S20" s="31">
        <v>54010</v>
      </c>
      <c r="T20" s="31">
        <v>56077</v>
      </c>
      <c r="U20" s="31">
        <v>51503</v>
      </c>
      <c r="V20" s="31">
        <v>54951</v>
      </c>
      <c r="W20" s="31">
        <v>56608</v>
      </c>
      <c r="X20" s="31">
        <v>54785</v>
      </c>
      <c r="Y20" s="31">
        <v>56158</v>
      </c>
      <c r="Z20" s="31">
        <v>57704</v>
      </c>
      <c r="AA20" s="31">
        <v>58224</v>
      </c>
      <c r="AB20" s="31">
        <v>56794</v>
      </c>
      <c r="AC20" s="31">
        <v>56500</v>
      </c>
      <c r="AD20" s="31">
        <v>56012</v>
      </c>
      <c r="AE20" s="31">
        <v>55949</v>
      </c>
      <c r="AF20" s="31">
        <v>55534</v>
      </c>
      <c r="AG20" s="31">
        <v>54764</v>
      </c>
    </row>
    <row r="21" spans="1:33" s="29" customFormat="1" ht="12" customHeight="1">
      <c r="A21" s="27" t="s">
        <v>28</v>
      </c>
      <c r="B21" s="28">
        <v>160028</v>
      </c>
      <c r="C21" s="28">
        <v>153751</v>
      </c>
      <c r="D21" s="28">
        <v>169537</v>
      </c>
      <c r="E21" s="28">
        <v>186875</v>
      </c>
      <c r="F21" s="28">
        <v>198997</v>
      </c>
      <c r="G21" s="28">
        <v>212169</v>
      </c>
      <c r="H21" s="28">
        <v>223068</v>
      </c>
      <c r="I21" s="28">
        <v>208914</v>
      </c>
      <c r="J21" s="28">
        <v>200979</v>
      </c>
      <c r="K21" s="28">
        <v>214610</v>
      </c>
      <c r="L21" s="28">
        <v>221806</v>
      </c>
      <c r="M21" s="28">
        <v>233290</v>
      </c>
      <c r="N21" s="28">
        <v>237638</v>
      </c>
      <c r="O21" s="28">
        <v>245887</v>
      </c>
      <c r="P21" s="28">
        <v>251552</v>
      </c>
      <c r="Q21" s="28">
        <v>269618</v>
      </c>
      <c r="R21" s="28">
        <v>287689</v>
      </c>
      <c r="S21" s="28">
        <v>296764</v>
      </c>
      <c r="T21" s="28">
        <v>303102</v>
      </c>
      <c r="U21" s="28">
        <v>288463</v>
      </c>
      <c r="V21" s="28">
        <v>291924</v>
      </c>
      <c r="W21" s="28">
        <v>301228</v>
      </c>
      <c r="X21" s="28">
        <v>300378</v>
      </c>
      <c r="Y21" s="28">
        <v>290835</v>
      </c>
      <c r="Z21" s="28">
        <v>284688</v>
      </c>
      <c r="AA21" s="28">
        <v>288308</v>
      </c>
      <c r="AB21" s="28">
        <v>295285</v>
      </c>
      <c r="AC21" s="28">
        <v>301711</v>
      </c>
      <c r="AD21" s="28">
        <v>305382</v>
      </c>
      <c r="AE21" s="28">
        <v>310754</v>
      </c>
      <c r="AF21" s="28">
        <v>252370</v>
      </c>
      <c r="AG21" s="28">
        <v>229416</v>
      </c>
    </row>
    <row r="22" spans="1:33" s="22" customFormat="1" ht="12" customHeight="1">
      <c r="A22" s="33" t="s">
        <v>29</v>
      </c>
      <c r="B22" s="21">
        <v>146498</v>
      </c>
      <c r="C22" s="21">
        <v>138287</v>
      </c>
      <c r="D22" s="21">
        <v>152078</v>
      </c>
      <c r="E22" s="21">
        <v>168790</v>
      </c>
      <c r="F22" s="21">
        <v>180093</v>
      </c>
      <c r="G22" s="21">
        <v>192905</v>
      </c>
      <c r="H22" s="21">
        <v>203280</v>
      </c>
      <c r="I22" s="21">
        <v>190921</v>
      </c>
      <c r="J22" s="21">
        <v>185578</v>
      </c>
      <c r="K22" s="21">
        <v>198915</v>
      </c>
      <c r="L22" s="21">
        <v>205207</v>
      </c>
      <c r="M22" s="21">
        <v>216693</v>
      </c>
      <c r="N22" s="21">
        <v>220923</v>
      </c>
      <c r="O22" s="21">
        <v>227459</v>
      </c>
      <c r="P22" s="21">
        <v>231390</v>
      </c>
      <c r="Q22" s="21">
        <v>248365</v>
      </c>
      <c r="R22" s="21">
        <v>265325</v>
      </c>
      <c r="S22" s="21">
        <v>274930</v>
      </c>
      <c r="T22" s="21">
        <v>280313</v>
      </c>
      <c r="U22" s="21">
        <v>264516</v>
      </c>
      <c r="V22" s="21">
        <v>266488</v>
      </c>
      <c r="W22" s="21">
        <v>273580</v>
      </c>
      <c r="X22" s="21">
        <v>272580</v>
      </c>
      <c r="Y22" s="21">
        <v>261070</v>
      </c>
      <c r="Z22" s="21">
        <v>253849</v>
      </c>
      <c r="AA22" s="21">
        <v>255767</v>
      </c>
      <c r="AB22" s="21">
        <v>262045</v>
      </c>
      <c r="AC22" s="21">
        <v>267815</v>
      </c>
      <c r="AD22" s="21">
        <v>270849</v>
      </c>
      <c r="AE22" s="21">
        <v>275517</v>
      </c>
      <c r="AF22" s="21">
        <v>223271</v>
      </c>
      <c r="AG22" s="21">
        <v>203739</v>
      </c>
    </row>
    <row r="23" spans="1:33" s="32" customFormat="1" ht="12" customHeight="1">
      <c r="A23" s="30" t="s">
        <v>30</v>
      </c>
      <c r="B23" s="31">
        <v>13456</v>
      </c>
      <c r="C23" s="31">
        <v>15093</v>
      </c>
      <c r="D23" s="31">
        <v>16995</v>
      </c>
      <c r="E23" s="31">
        <v>17741</v>
      </c>
      <c r="F23" s="31">
        <v>18585</v>
      </c>
      <c r="G23" s="31">
        <v>19034</v>
      </c>
      <c r="H23" s="31">
        <v>19591</v>
      </c>
      <c r="I23" s="31">
        <v>17851</v>
      </c>
      <c r="J23" s="31">
        <v>15338</v>
      </c>
      <c r="K23" s="31">
        <v>15681</v>
      </c>
      <c r="L23" s="31">
        <v>16566</v>
      </c>
      <c r="M23" s="31">
        <v>16594</v>
      </c>
      <c r="N23" s="31">
        <v>16715</v>
      </c>
      <c r="O23" s="31">
        <v>18428</v>
      </c>
      <c r="P23" s="31">
        <v>20215</v>
      </c>
      <c r="Q23" s="31">
        <v>21284</v>
      </c>
      <c r="R23" s="31">
        <v>22372</v>
      </c>
      <c r="S23" s="31">
        <v>21734</v>
      </c>
      <c r="T23" s="31">
        <v>22738</v>
      </c>
      <c r="U23" s="31">
        <v>24210</v>
      </c>
      <c r="V23" s="31">
        <v>25884</v>
      </c>
      <c r="W23" s="31">
        <v>28364</v>
      </c>
      <c r="X23" s="31">
        <v>28558</v>
      </c>
      <c r="Y23" s="31">
        <v>31126</v>
      </c>
      <c r="Z23" s="31">
        <v>32586</v>
      </c>
      <c r="AA23" s="31">
        <v>34659</v>
      </c>
      <c r="AB23" s="31">
        <v>35382</v>
      </c>
      <c r="AC23" s="31">
        <v>36064</v>
      </c>
      <c r="AD23" s="31">
        <v>36798</v>
      </c>
      <c r="AE23" s="31">
        <v>37573</v>
      </c>
      <c r="AF23" s="31">
        <v>31166</v>
      </c>
      <c r="AG23" s="31">
        <v>27286</v>
      </c>
    </row>
    <row r="24" spans="1:33" s="29" customFormat="1" ht="12" customHeight="1">
      <c r="A24" s="27" t="s">
        <v>31</v>
      </c>
      <c r="B24" s="28">
        <v>152656</v>
      </c>
      <c r="C24" s="28">
        <v>169427</v>
      </c>
      <c r="D24" s="28">
        <v>195734</v>
      </c>
      <c r="E24" s="28">
        <v>211387</v>
      </c>
      <c r="F24" s="28">
        <v>226408</v>
      </c>
      <c r="G24" s="28">
        <v>248171</v>
      </c>
      <c r="H24" s="28">
        <v>269024</v>
      </c>
      <c r="I24" s="28">
        <v>297932</v>
      </c>
      <c r="J24" s="28">
        <v>323731</v>
      </c>
      <c r="K24" s="28">
        <v>335646</v>
      </c>
      <c r="L24" s="28">
        <v>348669</v>
      </c>
      <c r="M24" s="28">
        <v>359383</v>
      </c>
      <c r="N24" s="28">
        <v>380007</v>
      </c>
      <c r="O24" s="28">
        <v>402297</v>
      </c>
      <c r="P24" s="28">
        <v>419408</v>
      </c>
      <c r="Q24" s="28">
        <v>436500</v>
      </c>
      <c r="R24" s="28">
        <v>452924</v>
      </c>
      <c r="S24" s="28">
        <v>477007</v>
      </c>
      <c r="T24" s="28">
        <v>477451</v>
      </c>
      <c r="U24" s="28">
        <v>479755</v>
      </c>
      <c r="V24" s="28">
        <v>508519</v>
      </c>
      <c r="W24" s="28">
        <v>522510</v>
      </c>
      <c r="X24" s="28">
        <v>564773</v>
      </c>
      <c r="Y24" s="28">
        <v>574489</v>
      </c>
      <c r="Z24" s="28">
        <v>595425</v>
      </c>
      <c r="AA24" s="28">
        <v>623768</v>
      </c>
      <c r="AB24" s="28">
        <v>650268</v>
      </c>
      <c r="AC24" s="28">
        <v>677521</v>
      </c>
      <c r="AD24" s="28">
        <v>699039</v>
      </c>
      <c r="AE24" s="28">
        <v>727794</v>
      </c>
      <c r="AF24" s="28">
        <v>751869</v>
      </c>
      <c r="AG24" s="28">
        <v>771334</v>
      </c>
    </row>
    <row r="25" spans="1:33" s="32" customFormat="1" ht="12" customHeight="1">
      <c r="A25" s="30" t="s">
        <v>32</v>
      </c>
      <c r="B25" s="31">
        <v>110436</v>
      </c>
      <c r="C25" s="31">
        <v>124808</v>
      </c>
      <c r="D25" s="31">
        <v>146793</v>
      </c>
      <c r="E25" s="31">
        <v>157660</v>
      </c>
      <c r="F25" s="31">
        <v>169430</v>
      </c>
      <c r="G25" s="31">
        <v>186180</v>
      </c>
      <c r="H25" s="31">
        <v>202113</v>
      </c>
      <c r="I25" s="31">
        <v>226579</v>
      </c>
      <c r="J25" s="31">
        <v>250126</v>
      </c>
      <c r="K25" s="31">
        <v>263669</v>
      </c>
      <c r="L25" s="31">
        <v>272567</v>
      </c>
      <c r="M25" s="31">
        <v>277895</v>
      </c>
      <c r="N25" s="31">
        <v>295763</v>
      </c>
      <c r="O25" s="31">
        <v>313547</v>
      </c>
      <c r="P25" s="31">
        <v>326921</v>
      </c>
      <c r="Q25" s="31">
        <v>340050</v>
      </c>
      <c r="R25" s="31">
        <v>351001</v>
      </c>
      <c r="S25" s="31">
        <v>370064</v>
      </c>
      <c r="T25" s="31">
        <v>376795</v>
      </c>
      <c r="U25" s="31">
        <v>375990</v>
      </c>
      <c r="V25" s="31">
        <v>390842</v>
      </c>
      <c r="W25" s="31">
        <v>403902</v>
      </c>
      <c r="X25" s="31">
        <v>422150</v>
      </c>
      <c r="Y25" s="31">
        <v>430276</v>
      </c>
      <c r="Z25" s="31">
        <v>449072</v>
      </c>
      <c r="AA25" s="31">
        <v>467279</v>
      </c>
      <c r="AB25" s="31">
        <v>486145</v>
      </c>
      <c r="AC25" s="31">
        <v>512492</v>
      </c>
      <c r="AD25" s="31">
        <v>532224</v>
      </c>
      <c r="AE25" s="31">
        <v>548854</v>
      </c>
      <c r="AF25" s="31">
        <v>562383</v>
      </c>
      <c r="AG25" s="31">
        <v>577706</v>
      </c>
    </row>
    <row r="26" spans="1:33" s="22" customFormat="1" ht="12" customHeight="1">
      <c r="A26" s="33" t="s">
        <v>33</v>
      </c>
      <c r="B26" s="21">
        <v>44406</v>
      </c>
      <c r="C26" s="21">
        <v>46259</v>
      </c>
      <c r="D26" s="21">
        <v>49951</v>
      </c>
      <c r="E26" s="21">
        <v>55081</v>
      </c>
      <c r="F26" s="21">
        <v>58256</v>
      </c>
      <c r="G26" s="21">
        <v>63245</v>
      </c>
      <c r="H26" s="21">
        <v>68190</v>
      </c>
      <c r="I26" s="21">
        <v>71992</v>
      </c>
      <c r="J26" s="21">
        <v>73431</v>
      </c>
      <c r="K26" s="21">
        <v>71351</v>
      </c>
      <c r="L26" s="21">
        <v>75728</v>
      </c>
      <c r="M26" s="21">
        <v>81538</v>
      </c>
      <c r="N26" s="21">
        <v>84244</v>
      </c>
      <c r="O26" s="21">
        <v>88750</v>
      </c>
      <c r="P26" s="21">
        <v>92488</v>
      </c>
      <c r="Q26" s="21">
        <v>96435</v>
      </c>
      <c r="R26" s="21">
        <v>101704</v>
      </c>
      <c r="S26" s="21">
        <v>106783</v>
      </c>
      <c r="T26" s="21">
        <v>101535</v>
      </c>
      <c r="U26" s="21">
        <v>104119</v>
      </c>
      <c r="V26" s="21">
        <v>116360</v>
      </c>
      <c r="W26" s="21">
        <v>117759</v>
      </c>
      <c r="X26" s="21">
        <v>138686</v>
      </c>
      <c r="Y26" s="21">
        <v>140431</v>
      </c>
      <c r="Z26" s="21">
        <v>143354</v>
      </c>
      <c r="AA26" s="21">
        <v>152299</v>
      </c>
      <c r="AB26" s="21">
        <v>159461</v>
      </c>
      <c r="AC26" s="21">
        <v>161663</v>
      </c>
      <c r="AD26" s="21">
        <v>164157</v>
      </c>
      <c r="AE26" s="21">
        <v>174854</v>
      </c>
      <c r="AF26" s="21">
        <v>184048</v>
      </c>
      <c r="AG26" s="21">
        <v>188231</v>
      </c>
    </row>
    <row r="27" spans="1:33" s="29" customFormat="1" ht="12" customHeight="1">
      <c r="A27" s="27" t="s">
        <v>34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s="29" customFormat="1" ht="12" customHeight="1">
      <c r="A28" s="27" t="s">
        <v>35</v>
      </c>
      <c r="B28" s="28">
        <v>110913</v>
      </c>
      <c r="C28" s="28">
        <v>121409</v>
      </c>
      <c r="D28" s="28">
        <v>128023</v>
      </c>
      <c r="E28" s="28">
        <v>134187</v>
      </c>
      <c r="F28" s="28">
        <v>141021</v>
      </c>
      <c r="G28" s="28">
        <v>150871</v>
      </c>
      <c r="H28" s="28">
        <v>154164</v>
      </c>
      <c r="I28" s="28">
        <v>143235</v>
      </c>
      <c r="J28" s="28">
        <v>127521</v>
      </c>
      <c r="K28" s="28">
        <v>128321</v>
      </c>
      <c r="L28" s="28">
        <v>138430</v>
      </c>
      <c r="M28" s="28">
        <v>148637</v>
      </c>
      <c r="N28" s="28">
        <v>155261</v>
      </c>
      <c r="O28" s="28">
        <v>169097</v>
      </c>
      <c r="P28" s="28">
        <v>184256</v>
      </c>
      <c r="Q28" s="28">
        <v>195010</v>
      </c>
      <c r="R28" s="28">
        <v>208252</v>
      </c>
      <c r="S28" s="28">
        <v>220620</v>
      </c>
      <c r="T28" s="28">
        <v>234898</v>
      </c>
      <c r="U28" s="28">
        <v>221763</v>
      </c>
      <c r="V28" s="28">
        <v>248225</v>
      </c>
      <c r="W28" s="28">
        <v>269523</v>
      </c>
      <c r="X28" s="28">
        <v>288697</v>
      </c>
      <c r="Y28" s="28">
        <v>287094</v>
      </c>
      <c r="Z28" s="28">
        <v>292501</v>
      </c>
      <c r="AA28" s="28">
        <v>301948</v>
      </c>
      <c r="AB28" s="28">
        <v>303081</v>
      </c>
      <c r="AC28" s="28">
        <v>312445</v>
      </c>
      <c r="AD28" s="28">
        <v>328434</v>
      </c>
      <c r="AE28" s="28">
        <v>338755</v>
      </c>
      <c r="AF28" s="28">
        <v>329851</v>
      </c>
      <c r="AG28" s="28">
        <v>332963</v>
      </c>
    </row>
    <row r="29" spans="1:33" s="32" customFormat="1" ht="12" customHeight="1">
      <c r="A29" s="30" t="s">
        <v>36</v>
      </c>
      <c r="B29" s="31">
        <v>34100</v>
      </c>
      <c r="C29" s="31">
        <v>38816</v>
      </c>
      <c r="D29" s="31">
        <v>38539</v>
      </c>
      <c r="E29" s="31">
        <v>40674</v>
      </c>
      <c r="F29" s="31">
        <v>43117</v>
      </c>
      <c r="G29" s="31">
        <v>41523</v>
      </c>
      <c r="H29" s="31">
        <v>41025</v>
      </c>
      <c r="I29" s="31">
        <v>30984</v>
      </c>
      <c r="J29" s="31">
        <v>22357</v>
      </c>
      <c r="K29" s="31">
        <v>19359</v>
      </c>
      <c r="L29" s="31">
        <v>21260</v>
      </c>
      <c r="M29" s="31">
        <v>26144</v>
      </c>
      <c r="N29" s="31">
        <v>26871</v>
      </c>
      <c r="O29" s="31">
        <v>29103</v>
      </c>
      <c r="P29" s="31">
        <v>31355</v>
      </c>
      <c r="Q29" s="31">
        <v>24454</v>
      </c>
      <c r="R29" s="31">
        <v>24823</v>
      </c>
      <c r="S29" s="31">
        <v>26051</v>
      </c>
      <c r="T29" s="31">
        <v>27133</v>
      </c>
      <c r="U29" s="31">
        <v>25240</v>
      </c>
      <c r="V29" s="31">
        <v>25334</v>
      </c>
      <c r="W29" s="31">
        <v>24717</v>
      </c>
      <c r="X29" s="31">
        <v>25685</v>
      </c>
      <c r="Y29" s="31">
        <v>26116</v>
      </c>
      <c r="Z29" s="31">
        <v>25748</v>
      </c>
      <c r="AA29" s="31">
        <v>26629</v>
      </c>
      <c r="AB29" s="31">
        <v>26326</v>
      </c>
      <c r="AC29" s="31">
        <v>27388</v>
      </c>
      <c r="AD29" s="31">
        <v>29403</v>
      </c>
      <c r="AE29" s="31">
        <v>30057</v>
      </c>
      <c r="AF29" s="31">
        <v>29108</v>
      </c>
      <c r="AG29" s="31">
        <v>28823</v>
      </c>
    </row>
    <row r="30" spans="1:33" s="32" customFormat="1" ht="12" customHeight="1">
      <c r="A30" s="30" t="s">
        <v>37</v>
      </c>
      <c r="B30" s="31">
        <v>76149</v>
      </c>
      <c r="C30" s="31">
        <v>81745</v>
      </c>
      <c r="D30" s="31">
        <v>88773</v>
      </c>
      <c r="E30" s="31">
        <v>92748</v>
      </c>
      <c r="F30" s="31">
        <v>97072</v>
      </c>
      <c r="G30" s="31">
        <v>108763</v>
      </c>
      <c r="H30" s="31">
        <v>112619</v>
      </c>
      <c r="I30" s="31">
        <v>112050</v>
      </c>
      <c r="J30" s="31">
        <v>105124</v>
      </c>
      <c r="K30" s="31">
        <v>109029</v>
      </c>
      <c r="L30" s="31">
        <v>117227</v>
      </c>
      <c r="M30" s="31">
        <v>122492</v>
      </c>
      <c r="N30" s="31">
        <v>128390</v>
      </c>
      <c r="O30" s="31">
        <v>139994</v>
      </c>
      <c r="P30" s="31">
        <v>152887</v>
      </c>
      <c r="Q30" s="31">
        <v>170595</v>
      </c>
      <c r="R30" s="31">
        <v>183429</v>
      </c>
      <c r="S30" s="31">
        <v>194557</v>
      </c>
      <c r="T30" s="31">
        <v>207717</v>
      </c>
      <c r="U30" s="31">
        <v>196449</v>
      </c>
      <c r="V30" s="31">
        <v>222586</v>
      </c>
      <c r="W30" s="31">
        <v>244258</v>
      </c>
      <c r="X30" s="31">
        <v>262354</v>
      </c>
      <c r="Y30" s="31">
        <v>260374</v>
      </c>
      <c r="Z30" s="31">
        <v>266047</v>
      </c>
      <c r="AA30" s="31">
        <v>274595</v>
      </c>
      <c r="AB30" s="31">
        <v>275988</v>
      </c>
      <c r="AC30" s="31">
        <v>284290</v>
      </c>
      <c r="AD30" s="31">
        <v>298291</v>
      </c>
      <c r="AE30" s="31">
        <v>307906</v>
      </c>
      <c r="AF30" s="31">
        <v>299951</v>
      </c>
      <c r="AG30" s="31">
        <v>303276</v>
      </c>
    </row>
    <row r="31" spans="1:33" s="19" customFormat="1" ht="12" customHeight="1">
      <c r="A31" s="34" t="s">
        <v>38</v>
      </c>
      <c r="B31" s="18">
        <v>78915</v>
      </c>
      <c r="C31" s="18">
        <v>83699</v>
      </c>
      <c r="D31" s="18">
        <v>91348</v>
      </c>
      <c r="E31" s="18">
        <v>90901</v>
      </c>
      <c r="F31" s="18">
        <v>95234</v>
      </c>
      <c r="G31" s="18">
        <v>110994</v>
      </c>
      <c r="H31" s="18">
        <v>125717</v>
      </c>
      <c r="I31" s="18">
        <v>130735</v>
      </c>
      <c r="J31" s="18">
        <v>114937</v>
      </c>
      <c r="K31" s="18">
        <v>127909</v>
      </c>
      <c r="L31" s="18">
        <v>145090</v>
      </c>
      <c r="M31" s="18">
        <v>160685</v>
      </c>
      <c r="N31" s="18">
        <v>157549</v>
      </c>
      <c r="O31" s="18">
        <v>168442</v>
      </c>
      <c r="P31" s="18">
        <v>191737</v>
      </c>
      <c r="Q31" s="18">
        <v>198415</v>
      </c>
      <c r="R31" s="18">
        <v>213206</v>
      </c>
      <c r="S31" s="18">
        <v>209951</v>
      </c>
      <c r="T31" s="18">
        <v>216987</v>
      </c>
      <c r="U31" s="18">
        <v>212018</v>
      </c>
      <c r="V31" s="18">
        <v>239826</v>
      </c>
      <c r="W31" s="18">
        <v>275700</v>
      </c>
      <c r="X31" s="18">
        <v>288922</v>
      </c>
      <c r="Y31" s="18">
        <v>304290</v>
      </c>
      <c r="Z31" s="18">
        <v>313074</v>
      </c>
      <c r="AA31" s="18">
        <v>323326</v>
      </c>
      <c r="AB31" s="18">
        <v>338618</v>
      </c>
      <c r="AC31" s="18">
        <v>349200</v>
      </c>
      <c r="AD31" s="18">
        <v>367556</v>
      </c>
      <c r="AE31" s="18">
        <v>386272</v>
      </c>
      <c r="AF31" s="18">
        <v>410461</v>
      </c>
      <c r="AG31" s="18">
        <v>444460</v>
      </c>
    </row>
    <row r="32" spans="1:33" s="29" customFormat="1" ht="12" customHeight="1">
      <c r="A32" s="27" t="s">
        <v>39</v>
      </c>
      <c r="B32" s="18">
        <v>252101</v>
      </c>
      <c r="C32" s="18">
        <v>258303</v>
      </c>
      <c r="D32" s="18">
        <v>310494</v>
      </c>
      <c r="E32" s="18">
        <v>356782</v>
      </c>
      <c r="F32" s="18">
        <v>386936</v>
      </c>
      <c r="G32" s="18">
        <v>429863</v>
      </c>
      <c r="H32" s="18">
        <v>444713</v>
      </c>
      <c r="I32" s="18">
        <v>402343</v>
      </c>
      <c r="J32" s="18">
        <v>339008</v>
      </c>
      <c r="K32" s="18">
        <v>373693</v>
      </c>
      <c r="L32" s="18">
        <v>393511</v>
      </c>
      <c r="M32" s="18">
        <v>416849</v>
      </c>
      <c r="N32" s="18">
        <v>455606</v>
      </c>
      <c r="O32" s="18">
        <v>508383</v>
      </c>
      <c r="P32" s="18">
        <v>550964</v>
      </c>
      <c r="Q32" s="18">
        <v>560999</v>
      </c>
      <c r="R32" s="18">
        <v>580379</v>
      </c>
      <c r="S32" s="18">
        <v>574670</v>
      </c>
      <c r="T32" s="18">
        <v>583458</v>
      </c>
      <c r="U32" s="18">
        <v>574749</v>
      </c>
      <c r="V32" s="18">
        <v>653513</v>
      </c>
      <c r="W32" s="18">
        <v>665149</v>
      </c>
      <c r="X32" s="18">
        <v>796273</v>
      </c>
      <c r="Y32" s="18">
        <v>804490</v>
      </c>
      <c r="Z32" s="18">
        <v>713461</v>
      </c>
      <c r="AA32" s="18">
        <v>735203</v>
      </c>
      <c r="AB32" s="18">
        <v>767245</v>
      </c>
      <c r="AC32" s="18">
        <v>830591</v>
      </c>
      <c r="AD32" s="18">
        <v>879600</v>
      </c>
      <c r="AE32" s="18">
        <v>890052</v>
      </c>
      <c r="AF32" s="18">
        <v>735502</v>
      </c>
      <c r="AG32" s="18">
        <v>690273</v>
      </c>
    </row>
    <row r="33" spans="1:33" s="32" customFormat="1" ht="12" customHeight="1">
      <c r="A33" s="30" t="s">
        <v>40</v>
      </c>
      <c r="B33" s="31">
        <v>82817</v>
      </c>
      <c r="C33" s="31">
        <v>77308</v>
      </c>
      <c r="D33" s="31">
        <v>108861</v>
      </c>
      <c r="E33" s="31">
        <v>134385</v>
      </c>
      <c r="F33" s="31">
        <v>144485</v>
      </c>
      <c r="G33" s="31">
        <v>169263</v>
      </c>
      <c r="H33" s="31">
        <v>165697</v>
      </c>
      <c r="I33" s="31">
        <v>118588</v>
      </c>
      <c r="J33" s="31">
        <v>54694</v>
      </c>
      <c r="K33" s="31">
        <v>76590</v>
      </c>
      <c r="L33" s="31">
        <v>88896</v>
      </c>
      <c r="M33" s="31">
        <v>102672</v>
      </c>
      <c r="N33" s="31">
        <v>130737</v>
      </c>
      <c r="O33" s="31">
        <v>176800</v>
      </c>
      <c r="P33" s="31">
        <v>207953</v>
      </c>
      <c r="Q33" s="31">
        <v>205596</v>
      </c>
      <c r="R33" s="31">
        <v>204607</v>
      </c>
      <c r="S33" s="31">
        <v>182214</v>
      </c>
      <c r="T33" s="31">
        <v>209333</v>
      </c>
      <c r="U33" s="31">
        <v>191552</v>
      </c>
      <c r="V33" s="31">
        <v>268464</v>
      </c>
      <c r="W33" s="31">
        <v>287700</v>
      </c>
      <c r="X33" s="31">
        <v>448379</v>
      </c>
      <c r="Y33" s="31">
        <v>435114</v>
      </c>
      <c r="Z33" s="31">
        <v>293513</v>
      </c>
      <c r="AA33" s="31">
        <v>266130</v>
      </c>
      <c r="AB33" s="31">
        <v>270020</v>
      </c>
      <c r="AC33" s="31">
        <v>323504</v>
      </c>
      <c r="AD33" s="31">
        <v>366267</v>
      </c>
      <c r="AE33" s="31">
        <v>368051</v>
      </c>
      <c r="AF33" s="31">
        <v>297396</v>
      </c>
      <c r="AG33" s="31">
        <v>287500</v>
      </c>
    </row>
    <row r="34" spans="1:33" s="22" customFormat="1" ht="12" customHeight="1">
      <c r="A34" s="33" t="s">
        <v>41</v>
      </c>
      <c r="B34" s="21">
        <v>60545</v>
      </c>
      <c r="C34" s="21">
        <v>65183</v>
      </c>
      <c r="D34" s="21">
        <v>72587</v>
      </c>
      <c r="E34" s="21">
        <v>84880</v>
      </c>
      <c r="F34" s="21">
        <v>94563</v>
      </c>
      <c r="G34" s="21">
        <v>105404</v>
      </c>
      <c r="H34" s="21">
        <v>114282</v>
      </c>
      <c r="I34" s="21">
        <v>123244</v>
      </c>
      <c r="J34" s="21">
        <v>127448</v>
      </c>
      <c r="K34" s="21">
        <v>133446</v>
      </c>
      <c r="L34" s="21">
        <v>136202</v>
      </c>
      <c r="M34" s="21">
        <v>146292</v>
      </c>
      <c r="N34" s="21">
        <v>158502</v>
      </c>
      <c r="O34" s="21">
        <v>163759</v>
      </c>
      <c r="P34" s="21">
        <v>169012</v>
      </c>
      <c r="Q34" s="21">
        <v>174316</v>
      </c>
      <c r="R34" s="21">
        <v>185773</v>
      </c>
      <c r="S34" s="21">
        <v>190146</v>
      </c>
      <c r="T34" s="21">
        <v>176410</v>
      </c>
      <c r="U34" s="21">
        <v>177930</v>
      </c>
      <c r="V34" s="21">
        <v>182549</v>
      </c>
      <c r="W34" s="21">
        <v>175785</v>
      </c>
      <c r="X34" s="21">
        <v>184870</v>
      </c>
      <c r="Y34" s="21">
        <v>191618</v>
      </c>
      <c r="Z34" s="21">
        <v>195025</v>
      </c>
      <c r="AA34" s="21">
        <v>214534</v>
      </c>
      <c r="AB34" s="21">
        <v>229941</v>
      </c>
      <c r="AC34" s="21">
        <v>235893</v>
      </c>
      <c r="AD34" s="21">
        <v>240197</v>
      </c>
      <c r="AE34" s="21">
        <v>243194</v>
      </c>
      <c r="AF34" s="21">
        <v>232994</v>
      </c>
      <c r="AG34" s="21">
        <v>223505</v>
      </c>
    </row>
    <row r="35" spans="1:33" s="32" customFormat="1" ht="12" customHeight="1">
      <c r="A35" s="30" t="s">
        <v>42</v>
      </c>
      <c r="B35" s="31">
        <v>103087</v>
      </c>
      <c r="C35" s="31">
        <v>112065</v>
      </c>
      <c r="D35" s="31">
        <v>122414</v>
      </c>
      <c r="E35" s="31">
        <v>130297</v>
      </c>
      <c r="F35" s="31">
        <v>140403</v>
      </c>
      <c r="G35" s="31">
        <v>147499</v>
      </c>
      <c r="H35" s="31">
        <v>157344</v>
      </c>
      <c r="I35" s="31">
        <v>156278</v>
      </c>
      <c r="J35" s="31">
        <v>155460</v>
      </c>
      <c r="K35" s="31">
        <v>162340</v>
      </c>
      <c r="L35" s="31">
        <v>167327</v>
      </c>
      <c r="M35" s="31">
        <v>167032</v>
      </c>
      <c r="N35" s="31">
        <v>166367</v>
      </c>
      <c r="O35" s="31">
        <v>167824</v>
      </c>
      <c r="P35" s="31">
        <v>174069</v>
      </c>
      <c r="Q35" s="31">
        <v>180940</v>
      </c>
      <c r="R35" s="31">
        <v>187940</v>
      </c>
      <c r="S35" s="31">
        <v>194988</v>
      </c>
      <c r="T35" s="31">
        <v>199124</v>
      </c>
      <c r="U35" s="31">
        <v>201535</v>
      </c>
      <c r="V35" s="31">
        <v>215142</v>
      </c>
      <c r="W35" s="31">
        <v>222048</v>
      </c>
      <c r="X35" s="31">
        <v>226127</v>
      </c>
      <c r="Y35" s="31">
        <v>234163</v>
      </c>
      <c r="Z35" s="31">
        <v>237871</v>
      </c>
      <c r="AA35" s="31">
        <v>251541</v>
      </c>
      <c r="AB35" s="31">
        <v>260525</v>
      </c>
      <c r="AC35" s="31">
        <v>272858</v>
      </c>
      <c r="AD35" s="31">
        <v>282595</v>
      </c>
      <c r="AE35" s="31">
        <v>287899</v>
      </c>
      <c r="AF35" s="31">
        <v>196099</v>
      </c>
      <c r="AG35" s="31">
        <v>170677</v>
      </c>
    </row>
    <row r="36" spans="1:33" s="29" customFormat="1" ht="12" customHeight="1">
      <c r="A36" s="27" t="s">
        <v>43</v>
      </c>
      <c r="B36" s="18">
        <v>13065</v>
      </c>
      <c r="C36" s="18">
        <v>15745</v>
      </c>
      <c r="D36" s="18">
        <v>19026</v>
      </c>
      <c r="E36" s="18">
        <v>21211</v>
      </c>
      <c r="F36" s="18">
        <v>25332</v>
      </c>
      <c r="G36" s="18">
        <v>29344</v>
      </c>
      <c r="H36" s="18">
        <v>38439</v>
      </c>
      <c r="I36" s="18">
        <v>42658</v>
      </c>
      <c r="J36" s="18">
        <v>33114</v>
      </c>
      <c r="K36" s="18">
        <v>40106</v>
      </c>
      <c r="L36" s="18">
        <v>59507</v>
      </c>
      <c r="M36" s="18">
        <v>77029</v>
      </c>
      <c r="N36" s="18">
        <v>90714</v>
      </c>
      <c r="O36" s="18">
        <v>98064</v>
      </c>
      <c r="P36" s="18">
        <v>115478</v>
      </c>
      <c r="Q36" s="18">
        <v>128394</v>
      </c>
      <c r="R36" s="18">
        <v>139518</v>
      </c>
      <c r="S36" s="18">
        <v>163467</v>
      </c>
      <c r="T36" s="18">
        <v>174281</v>
      </c>
      <c r="U36" s="18">
        <v>156922</v>
      </c>
      <c r="V36" s="18">
        <v>167992</v>
      </c>
      <c r="W36" s="18">
        <v>178372</v>
      </c>
      <c r="X36" s="18">
        <v>185408</v>
      </c>
      <c r="Y36" s="18">
        <v>196805</v>
      </c>
      <c r="Z36" s="18">
        <v>217781</v>
      </c>
      <c r="AA36" s="18">
        <v>231361</v>
      </c>
      <c r="AB36" s="18">
        <v>236490</v>
      </c>
      <c r="AC36" s="18">
        <v>250854</v>
      </c>
      <c r="AD36" s="18">
        <v>263006</v>
      </c>
      <c r="AE36" s="18">
        <v>271903</v>
      </c>
      <c r="AF36" s="18">
        <v>274760</v>
      </c>
      <c r="AG36" s="18">
        <v>279342</v>
      </c>
    </row>
    <row r="37" spans="1:33" s="29" customFormat="1" ht="12" customHeight="1">
      <c r="A37" s="27" t="s">
        <v>44</v>
      </c>
      <c r="B37" s="18">
        <v>74309</v>
      </c>
      <c r="C37" s="18">
        <v>74182</v>
      </c>
      <c r="D37" s="18">
        <v>77020</v>
      </c>
      <c r="E37" s="18">
        <v>97446</v>
      </c>
      <c r="F37" s="18">
        <v>112237</v>
      </c>
      <c r="G37" s="18">
        <v>156873</v>
      </c>
      <c r="H37" s="18">
        <v>178140</v>
      </c>
      <c r="I37" s="18">
        <v>151855</v>
      </c>
      <c r="J37" s="18">
        <v>123439</v>
      </c>
      <c r="K37" s="18">
        <v>130915</v>
      </c>
      <c r="L37" s="18">
        <v>148710</v>
      </c>
      <c r="M37" s="18">
        <v>160109</v>
      </c>
      <c r="N37" s="18">
        <v>178875</v>
      </c>
      <c r="O37" s="18">
        <v>196751</v>
      </c>
      <c r="P37" s="18">
        <v>229924</v>
      </c>
      <c r="Q37" s="18">
        <v>246251</v>
      </c>
      <c r="R37" s="18">
        <v>255672</v>
      </c>
      <c r="S37" s="18">
        <v>249026</v>
      </c>
      <c r="T37" s="18">
        <v>258383</v>
      </c>
      <c r="U37" s="18">
        <v>243656</v>
      </c>
      <c r="V37" s="18">
        <v>275410</v>
      </c>
      <c r="W37" s="18">
        <v>302730</v>
      </c>
      <c r="X37" s="18">
        <v>341943</v>
      </c>
      <c r="Y37" s="18">
        <v>366552</v>
      </c>
      <c r="Z37" s="18">
        <v>365174</v>
      </c>
      <c r="AA37" s="18">
        <v>372687</v>
      </c>
      <c r="AB37" s="18">
        <v>433406</v>
      </c>
      <c r="AC37" s="18">
        <v>462654</v>
      </c>
      <c r="AD37" s="18">
        <v>484765</v>
      </c>
      <c r="AE37" s="18">
        <v>497524</v>
      </c>
      <c r="AF37" s="18">
        <v>396354</v>
      </c>
      <c r="AG37" s="18">
        <v>384769</v>
      </c>
    </row>
    <row r="38" spans="1:33" s="32" customFormat="1" ht="12" customHeight="1">
      <c r="A38" s="30" t="s">
        <v>45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s="22" customFormat="1" ht="12" customHeight="1">
      <c r="A39" s="33" t="s">
        <v>46</v>
      </c>
      <c r="B39" s="21">
        <v>14035</v>
      </c>
      <c r="C39" s="21">
        <v>12374</v>
      </c>
      <c r="D39" s="21">
        <v>15865</v>
      </c>
      <c r="E39" s="21">
        <v>24571</v>
      </c>
      <c r="F39" s="21">
        <v>27587</v>
      </c>
      <c r="G39" s="21">
        <v>49664</v>
      </c>
      <c r="H39" s="21">
        <v>53836</v>
      </c>
      <c r="I39" s="21">
        <v>38525</v>
      </c>
      <c r="J39" s="21">
        <v>30598</v>
      </c>
      <c r="K39" s="21">
        <v>35052</v>
      </c>
      <c r="L39" s="21">
        <v>42415</v>
      </c>
      <c r="M39" s="21">
        <v>47697</v>
      </c>
      <c r="N39" s="21">
        <v>63622</v>
      </c>
      <c r="O39" s="21">
        <v>66023</v>
      </c>
      <c r="P39" s="21">
        <v>72889</v>
      </c>
      <c r="Q39" s="21">
        <v>77466</v>
      </c>
      <c r="R39" s="21">
        <v>78664</v>
      </c>
      <c r="S39" s="21">
        <v>81094</v>
      </c>
      <c r="T39" s="21">
        <v>83514</v>
      </c>
      <c r="U39" s="21">
        <v>74315</v>
      </c>
      <c r="V39" s="21">
        <v>82942</v>
      </c>
      <c r="W39" s="21">
        <v>89483</v>
      </c>
      <c r="X39" s="21">
        <v>100356</v>
      </c>
      <c r="Y39" s="21">
        <v>99558</v>
      </c>
      <c r="Z39" s="21">
        <v>98379</v>
      </c>
      <c r="AA39" s="21">
        <v>82794</v>
      </c>
      <c r="AB39" s="21">
        <v>81825</v>
      </c>
      <c r="AC39" s="21">
        <v>87695</v>
      </c>
      <c r="AD39" s="21">
        <v>88089</v>
      </c>
      <c r="AE39" s="21">
        <v>94299</v>
      </c>
      <c r="AF39" s="21">
        <v>97039</v>
      </c>
      <c r="AG39" s="21">
        <v>89424</v>
      </c>
    </row>
    <row r="40" spans="1:33" s="32" customFormat="1" ht="12" customHeight="1">
      <c r="A40" s="30" t="s">
        <v>47</v>
      </c>
      <c r="B40" s="31">
        <v>46071</v>
      </c>
      <c r="C40" s="31">
        <v>46723</v>
      </c>
      <c r="D40" s="31">
        <v>42043</v>
      </c>
      <c r="E40" s="31">
        <v>50325</v>
      </c>
      <c r="F40" s="31">
        <v>59000</v>
      </c>
      <c r="G40" s="31">
        <v>66942</v>
      </c>
      <c r="H40" s="31">
        <v>82075</v>
      </c>
      <c r="I40" s="31">
        <v>79878</v>
      </c>
      <c r="J40" s="31">
        <v>66029</v>
      </c>
      <c r="K40" s="31">
        <v>69343</v>
      </c>
      <c r="L40" s="31">
        <v>77339</v>
      </c>
      <c r="M40" s="31">
        <v>82290</v>
      </c>
      <c r="N40" s="31">
        <v>84419</v>
      </c>
      <c r="O40" s="31">
        <v>95980</v>
      </c>
      <c r="P40" s="31">
        <v>116720</v>
      </c>
      <c r="Q40" s="31">
        <v>128671</v>
      </c>
      <c r="R40" s="31">
        <v>137388</v>
      </c>
      <c r="S40" s="31">
        <v>128135</v>
      </c>
      <c r="T40" s="31">
        <v>133603</v>
      </c>
      <c r="U40" s="31">
        <v>127765</v>
      </c>
      <c r="V40" s="31">
        <v>148016</v>
      </c>
      <c r="W40" s="31">
        <v>166574</v>
      </c>
      <c r="X40" s="31">
        <v>191454</v>
      </c>
      <c r="Y40" s="31">
        <v>211125</v>
      </c>
      <c r="Z40" s="31">
        <v>210888</v>
      </c>
      <c r="AA40" s="31">
        <v>232316</v>
      </c>
      <c r="AB40" s="31">
        <v>291970</v>
      </c>
      <c r="AC40" s="31">
        <v>315183</v>
      </c>
      <c r="AD40" s="31">
        <v>336115</v>
      </c>
      <c r="AE40" s="31">
        <v>343709</v>
      </c>
      <c r="AF40" s="31">
        <v>249034</v>
      </c>
      <c r="AG40" s="31">
        <v>245852</v>
      </c>
    </row>
    <row r="41" spans="1:33" s="22" customFormat="1" ht="12" customHeight="1">
      <c r="A41" s="26" t="s">
        <v>48</v>
      </c>
      <c r="B41" s="21">
        <v>25404</v>
      </c>
      <c r="C41" s="21">
        <v>28471</v>
      </c>
      <c r="D41" s="21">
        <v>28047</v>
      </c>
      <c r="E41" s="21">
        <v>29344</v>
      </c>
      <c r="F41" s="21">
        <v>33708</v>
      </c>
      <c r="G41" s="21">
        <v>40240</v>
      </c>
      <c r="H41" s="21">
        <v>42121</v>
      </c>
      <c r="I41" s="21">
        <v>33806</v>
      </c>
      <c r="J41" s="21">
        <v>27129</v>
      </c>
      <c r="K41" s="21">
        <v>26802</v>
      </c>
      <c r="L41" s="21">
        <v>29184</v>
      </c>
      <c r="M41" s="21">
        <v>30257</v>
      </c>
      <c r="N41" s="21">
        <v>30834</v>
      </c>
      <c r="O41" s="21">
        <v>34748</v>
      </c>
      <c r="P41" s="21">
        <v>40315</v>
      </c>
      <c r="Q41" s="21">
        <v>40143</v>
      </c>
      <c r="R41" s="21">
        <v>39629</v>
      </c>
      <c r="S41" s="21">
        <v>40047</v>
      </c>
      <c r="T41" s="21">
        <v>41480</v>
      </c>
      <c r="U41" s="21">
        <v>41414</v>
      </c>
      <c r="V41" s="21">
        <v>44075</v>
      </c>
      <c r="W41" s="21">
        <v>45901</v>
      </c>
      <c r="X41" s="21">
        <v>49037</v>
      </c>
      <c r="Y41" s="21">
        <v>53009</v>
      </c>
      <c r="Z41" s="21">
        <v>52888</v>
      </c>
      <c r="AA41" s="21">
        <v>50565</v>
      </c>
      <c r="AB41" s="21">
        <v>48448</v>
      </c>
      <c r="AC41" s="21">
        <v>48000</v>
      </c>
      <c r="AD41" s="21">
        <v>47420</v>
      </c>
      <c r="AE41" s="21">
        <v>46825</v>
      </c>
      <c r="AF41" s="21">
        <v>45277</v>
      </c>
      <c r="AG41" s="21">
        <v>43581</v>
      </c>
    </row>
    <row r="42" spans="1:33" s="29" customFormat="1" ht="12" customHeight="1">
      <c r="A42" s="27" t="s">
        <v>49</v>
      </c>
      <c r="B42" s="18">
        <v>23944</v>
      </c>
      <c r="C42" s="18">
        <v>26637</v>
      </c>
      <c r="D42" s="18">
        <v>29166</v>
      </c>
      <c r="E42" s="18">
        <v>33262</v>
      </c>
      <c r="F42" s="18">
        <v>37250</v>
      </c>
      <c r="G42" s="18">
        <v>40682</v>
      </c>
      <c r="H42" s="18">
        <v>43682</v>
      </c>
      <c r="I42" s="18">
        <v>47932</v>
      </c>
      <c r="J42" s="18">
        <v>51374</v>
      </c>
      <c r="K42" s="18">
        <v>54194</v>
      </c>
      <c r="L42" s="18">
        <v>55227</v>
      </c>
      <c r="M42" s="18">
        <v>54896</v>
      </c>
      <c r="N42" s="18">
        <v>56898</v>
      </c>
      <c r="O42" s="18">
        <v>59468</v>
      </c>
      <c r="P42" s="18">
        <v>63474</v>
      </c>
      <c r="Q42" s="18">
        <v>66381</v>
      </c>
      <c r="R42" s="18">
        <v>70722</v>
      </c>
      <c r="S42" s="18">
        <v>73931</v>
      </c>
      <c r="T42" s="18">
        <v>76523</v>
      </c>
      <c r="U42" s="18">
        <v>81942</v>
      </c>
      <c r="V42" s="18">
        <v>84702</v>
      </c>
      <c r="W42" s="18">
        <v>85593</v>
      </c>
      <c r="X42" s="18">
        <v>85247</v>
      </c>
      <c r="Y42" s="18">
        <v>90151</v>
      </c>
      <c r="Z42" s="18">
        <v>90239</v>
      </c>
      <c r="AA42" s="18">
        <v>94088</v>
      </c>
      <c r="AB42" s="18">
        <v>95519</v>
      </c>
      <c r="AC42" s="18">
        <v>98168</v>
      </c>
      <c r="AD42" s="18">
        <v>103197</v>
      </c>
      <c r="AE42" s="18">
        <v>107705</v>
      </c>
      <c r="AF42" s="18">
        <v>106335</v>
      </c>
      <c r="AG42" s="18">
        <v>108004</v>
      </c>
    </row>
    <row r="43" spans="1:33" s="19" customFormat="1" ht="12" customHeight="1">
      <c r="A43" s="34" t="s">
        <v>50</v>
      </c>
      <c r="B43" s="18">
        <v>305452</v>
      </c>
      <c r="C43" s="18">
        <v>319799</v>
      </c>
      <c r="D43" s="18">
        <v>331455</v>
      </c>
      <c r="E43" s="18">
        <v>346465</v>
      </c>
      <c r="F43" s="18">
        <v>349690</v>
      </c>
      <c r="G43" s="18">
        <v>361956</v>
      </c>
      <c r="H43" s="18">
        <v>364233</v>
      </c>
      <c r="I43" s="18">
        <v>356131</v>
      </c>
      <c r="J43" s="18">
        <v>323607</v>
      </c>
      <c r="K43" s="18">
        <v>349281</v>
      </c>
      <c r="L43" s="18">
        <v>377027</v>
      </c>
      <c r="M43" s="18">
        <v>395343</v>
      </c>
      <c r="N43" s="18">
        <v>429163</v>
      </c>
      <c r="O43" s="18">
        <v>426484</v>
      </c>
      <c r="P43" s="18">
        <v>461788</v>
      </c>
      <c r="Q43" s="18">
        <v>466316</v>
      </c>
      <c r="R43" s="18">
        <v>502875</v>
      </c>
      <c r="S43" s="18">
        <v>526659</v>
      </c>
      <c r="T43" s="18">
        <v>556386</v>
      </c>
      <c r="U43" s="18">
        <v>552919</v>
      </c>
      <c r="V43" s="18">
        <v>603555</v>
      </c>
      <c r="W43" s="18">
        <v>655770</v>
      </c>
      <c r="X43" s="18">
        <v>712109</v>
      </c>
      <c r="Y43" s="18">
        <v>794734</v>
      </c>
      <c r="Z43" s="18">
        <v>814304</v>
      </c>
      <c r="AA43" s="18">
        <v>915296</v>
      </c>
      <c r="AB43" s="18">
        <v>964207</v>
      </c>
      <c r="AC43" s="18">
        <v>1066212</v>
      </c>
      <c r="AD43" s="18">
        <v>1111948</v>
      </c>
      <c r="AE43" s="18">
        <v>1196611</v>
      </c>
      <c r="AF43" s="18">
        <v>621349</v>
      </c>
      <c r="AG43" s="18">
        <v>504648</v>
      </c>
    </row>
    <row r="44" spans="1:33" s="29" customFormat="1" ht="12" customHeight="1">
      <c r="A44" s="27" t="s">
        <v>51</v>
      </c>
      <c r="B44" s="18">
        <v>218724</v>
      </c>
      <c r="C44" s="18">
        <v>238107</v>
      </c>
      <c r="D44" s="18">
        <v>267255</v>
      </c>
      <c r="E44" s="18">
        <v>292914</v>
      </c>
      <c r="F44" s="18">
        <v>327693</v>
      </c>
      <c r="G44" s="18">
        <v>353376</v>
      </c>
      <c r="H44" s="18">
        <v>375181</v>
      </c>
      <c r="I44" s="18">
        <v>374607</v>
      </c>
      <c r="J44" s="18">
        <v>285614</v>
      </c>
      <c r="K44" s="18">
        <v>248902</v>
      </c>
      <c r="L44" s="18">
        <v>265925</v>
      </c>
      <c r="M44" s="18">
        <v>289159</v>
      </c>
      <c r="N44" s="18">
        <v>312939</v>
      </c>
      <c r="O44" s="18">
        <v>345576</v>
      </c>
      <c r="P44" s="18">
        <v>381152</v>
      </c>
      <c r="Q44" s="18">
        <v>388523</v>
      </c>
      <c r="R44" s="18">
        <v>389367</v>
      </c>
      <c r="S44" s="18">
        <v>401923</v>
      </c>
      <c r="T44" s="18">
        <v>412687</v>
      </c>
      <c r="U44" s="18">
        <v>423381</v>
      </c>
      <c r="V44" s="18">
        <v>434090</v>
      </c>
      <c r="W44" s="18">
        <v>465241</v>
      </c>
      <c r="X44" s="18">
        <v>513986</v>
      </c>
      <c r="Y44" s="18">
        <v>570631</v>
      </c>
      <c r="Z44" s="18">
        <v>610497</v>
      </c>
      <c r="AA44" s="18">
        <v>669442</v>
      </c>
      <c r="AB44" s="18">
        <v>692665</v>
      </c>
      <c r="AC44" s="18">
        <v>731140</v>
      </c>
      <c r="AD44" s="18">
        <v>772656</v>
      </c>
      <c r="AE44" s="18">
        <v>803372</v>
      </c>
      <c r="AF44" s="18">
        <v>755593</v>
      </c>
      <c r="AG44" s="18">
        <v>752795</v>
      </c>
    </row>
    <row r="45" spans="1:33" s="32" customFormat="1" ht="12" customHeight="1">
      <c r="A45" s="30" t="s">
        <v>52</v>
      </c>
      <c r="B45" s="31">
        <v>38161</v>
      </c>
      <c r="C45" s="31">
        <v>41614</v>
      </c>
      <c r="D45" s="31">
        <v>45364</v>
      </c>
      <c r="E45" s="31">
        <v>48432</v>
      </c>
      <c r="F45" s="31">
        <v>50789</v>
      </c>
      <c r="G45" s="31">
        <v>53894</v>
      </c>
      <c r="H45" s="31">
        <v>57057</v>
      </c>
      <c r="I45" s="31">
        <v>57879</v>
      </c>
      <c r="J45" s="31">
        <v>54863</v>
      </c>
      <c r="K45" s="31">
        <v>57150</v>
      </c>
      <c r="L45" s="31">
        <v>58135</v>
      </c>
      <c r="M45" s="31">
        <v>59271</v>
      </c>
      <c r="N45" s="31">
        <v>64609</v>
      </c>
      <c r="O45" s="31">
        <v>68317</v>
      </c>
      <c r="P45" s="31">
        <v>72581</v>
      </c>
      <c r="Q45" s="31">
        <v>77870</v>
      </c>
      <c r="R45" s="31">
        <v>84147</v>
      </c>
      <c r="S45" s="31">
        <v>86452</v>
      </c>
      <c r="T45" s="31">
        <v>91191</v>
      </c>
      <c r="U45" s="31">
        <v>92587</v>
      </c>
      <c r="V45" s="31">
        <v>95450</v>
      </c>
      <c r="W45" s="31">
        <v>103318</v>
      </c>
      <c r="X45" s="31">
        <v>109501</v>
      </c>
      <c r="Y45" s="31">
        <v>116208</v>
      </c>
      <c r="Z45" s="31">
        <v>124399</v>
      </c>
      <c r="AA45" s="31">
        <v>136415</v>
      </c>
      <c r="AB45" s="31">
        <v>140568</v>
      </c>
      <c r="AC45" s="31">
        <v>149703</v>
      </c>
      <c r="AD45" s="31">
        <v>152578</v>
      </c>
      <c r="AE45" s="31">
        <v>162845</v>
      </c>
      <c r="AF45" s="31">
        <v>163341</v>
      </c>
      <c r="AG45" s="31">
        <v>170121</v>
      </c>
    </row>
    <row r="46" spans="1:33" s="32" customFormat="1" ht="12" customHeight="1">
      <c r="A46" s="30" t="s">
        <v>53</v>
      </c>
      <c r="B46" s="31">
        <v>41197</v>
      </c>
      <c r="C46" s="31">
        <v>46331</v>
      </c>
      <c r="D46" s="31">
        <v>49929</v>
      </c>
      <c r="E46" s="31">
        <v>50075</v>
      </c>
      <c r="F46" s="31">
        <v>55864</v>
      </c>
      <c r="G46" s="31">
        <v>62075</v>
      </c>
      <c r="H46" s="31">
        <v>60375</v>
      </c>
      <c r="I46" s="31">
        <v>58787</v>
      </c>
      <c r="J46" s="31">
        <v>36919</v>
      </c>
      <c r="K46" s="31">
        <v>44740</v>
      </c>
      <c r="L46" s="31">
        <v>48787</v>
      </c>
      <c r="M46" s="31">
        <v>49996</v>
      </c>
      <c r="N46" s="31">
        <v>50403</v>
      </c>
      <c r="O46" s="31">
        <v>54575</v>
      </c>
      <c r="P46" s="31">
        <v>62817</v>
      </c>
      <c r="Q46" s="31">
        <v>60597</v>
      </c>
      <c r="R46" s="31">
        <v>56173</v>
      </c>
      <c r="S46" s="31">
        <v>60859</v>
      </c>
      <c r="T46" s="31">
        <v>63759</v>
      </c>
      <c r="U46" s="31">
        <v>63653</v>
      </c>
      <c r="V46" s="31">
        <v>68154</v>
      </c>
      <c r="W46" s="31">
        <v>80989</v>
      </c>
      <c r="X46" s="31">
        <v>86384</v>
      </c>
      <c r="Y46" s="31">
        <v>95776</v>
      </c>
      <c r="Z46" s="31">
        <v>106483</v>
      </c>
      <c r="AA46" s="31">
        <v>131051</v>
      </c>
      <c r="AB46" s="31">
        <v>135051</v>
      </c>
      <c r="AC46" s="31">
        <v>146752</v>
      </c>
      <c r="AD46" s="31">
        <v>162427</v>
      </c>
      <c r="AE46" s="31">
        <v>171611</v>
      </c>
      <c r="AF46" s="31">
        <v>137865</v>
      </c>
      <c r="AG46" s="31">
        <v>128011</v>
      </c>
    </row>
    <row r="47" spans="1:33" s="32" customFormat="1" ht="12" customHeight="1">
      <c r="A47" s="30" t="s">
        <v>54</v>
      </c>
      <c r="B47" s="31">
        <v>76452</v>
      </c>
      <c r="C47" s="31">
        <v>88809</v>
      </c>
      <c r="D47" s="31">
        <v>115680</v>
      </c>
      <c r="E47" s="31">
        <v>141107</v>
      </c>
      <c r="F47" s="31">
        <v>172647</v>
      </c>
      <c r="G47" s="31">
        <v>188719</v>
      </c>
      <c r="H47" s="31">
        <v>209702</v>
      </c>
      <c r="I47" s="31">
        <v>210922</v>
      </c>
      <c r="J47" s="31">
        <v>152822</v>
      </c>
      <c r="K47" s="31">
        <v>88564</v>
      </c>
      <c r="L47" s="31">
        <v>98949</v>
      </c>
      <c r="M47" s="31">
        <v>118893</v>
      </c>
      <c r="N47" s="31">
        <v>130867</v>
      </c>
      <c r="O47" s="31">
        <v>149609</v>
      </c>
      <c r="P47" s="31">
        <v>162891</v>
      </c>
      <c r="Q47" s="31">
        <v>164677</v>
      </c>
      <c r="R47" s="31">
        <v>162741</v>
      </c>
      <c r="S47" s="31">
        <v>168420</v>
      </c>
      <c r="T47" s="31">
        <v>178242</v>
      </c>
      <c r="U47" s="31">
        <v>193604</v>
      </c>
      <c r="V47" s="31">
        <v>199694</v>
      </c>
      <c r="W47" s="31">
        <v>206033</v>
      </c>
      <c r="X47" s="31">
        <v>238546</v>
      </c>
      <c r="Y47" s="31">
        <v>274577</v>
      </c>
      <c r="Z47" s="31">
        <v>292373</v>
      </c>
      <c r="AA47" s="31">
        <v>307492</v>
      </c>
      <c r="AB47" s="31">
        <v>319608</v>
      </c>
      <c r="AC47" s="31">
        <v>329098</v>
      </c>
      <c r="AD47" s="31">
        <v>345061</v>
      </c>
      <c r="AE47" s="31">
        <v>353228</v>
      </c>
      <c r="AF47" s="31">
        <v>357737</v>
      </c>
      <c r="AG47" s="31">
        <v>366796</v>
      </c>
    </row>
    <row r="48" spans="1:33" s="22" customFormat="1" ht="12" customHeight="1">
      <c r="A48" s="20" t="s">
        <v>55</v>
      </c>
      <c r="B48" s="21">
        <v>65769</v>
      </c>
      <c r="C48" s="21">
        <v>65493</v>
      </c>
      <c r="D48" s="21">
        <v>64010</v>
      </c>
      <c r="E48" s="21">
        <v>65030</v>
      </c>
      <c r="F48" s="21">
        <v>65200</v>
      </c>
      <c r="G48" s="21">
        <v>67509</v>
      </c>
      <c r="H48" s="21">
        <v>70134</v>
      </c>
      <c r="I48" s="21">
        <v>69386</v>
      </c>
      <c r="J48" s="21">
        <v>55562</v>
      </c>
      <c r="K48" s="21">
        <v>58442</v>
      </c>
      <c r="L48" s="21">
        <v>59872</v>
      </c>
      <c r="M48" s="21">
        <v>61091</v>
      </c>
      <c r="N48" s="21">
        <v>67060</v>
      </c>
      <c r="O48" s="21">
        <v>73075</v>
      </c>
      <c r="P48" s="21">
        <v>82798</v>
      </c>
      <c r="Q48" s="21">
        <v>85657</v>
      </c>
      <c r="R48" s="21">
        <v>87316</v>
      </c>
      <c r="S48" s="21">
        <v>86728</v>
      </c>
      <c r="T48" s="21">
        <v>79390</v>
      </c>
      <c r="U48" s="21">
        <v>72427</v>
      </c>
      <c r="V48" s="21">
        <v>68844</v>
      </c>
      <c r="W48" s="21">
        <v>71375</v>
      </c>
      <c r="X48" s="21">
        <v>75241</v>
      </c>
      <c r="Y48" s="21">
        <v>78037</v>
      </c>
      <c r="Z48" s="21">
        <v>79977</v>
      </c>
      <c r="AA48" s="21">
        <v>84419</v>
      </c>
      <c r="AB48" s="21">
        <v>86931</v>
      </c>
      <c r="AC48" s="21">
        <v>94324</v>
      </c>
      <c r="AD48" s="21">
        <v>98516</v>
      </c>
      <c r="AE48" s="21">
        <v>101435</v>
      </c>
      <c r="AF48" s="21">
        <v>87369</v>
      </c>
      <c r="AG48" s="21">
        <v>81663</v>
      </c>
    </row>
    <row r="49" spans="1:33" ht="12" customHeight="1">
      <c r="A49" s="15" t="s">
        <v>56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</row>
    <row r="50" spans="1:33" s="29" customFormat="1" ht="12" customHeight="1">
      <c r="A50" s="27" t="s">
        <v>57</v>
      </c>
      <c r="B50" s="18">
        <v>50076</v>
      </c>
      <c r="C50" s="18">
        <v>48759</v>
      </c>
      <c r="D50" s="18">
        <v>49444</v>
      </c>
      <c r="E50" s="18">
        <v>50277</v>
      </c>
      <c r="F50" s="18">
        <v>50407</v>
      </c>
      <c r="G50" s="18">
        <v>50343</v>
      </c>
      <c r="H50" s="18">
        <v>50127</v>
      </c>
      <c r="I50" s="18">
        <v>49901</v>
      </c>
      <c r="J50" s="18">
        <v>48428</v>
      </c>
      <c r="K50" s="18">
        <v>50682</v>
      </c>
      <c r="L50" s="18">
        <v>53783</v>
      </c>
      <c r="M50" s="18">
        <v>57383</v>
      </c>
      <c r="N50" s="18">
        <v>57318</v>
      </c>
      <c r="O50" s="18">
        <v>58131</v>
      </c>
      <c r="P50" s="18">
        <v>59626</v>
      </c>
      <c r="Q50" s="18">
        <v>62259</v>
      </c>
      <c r="R50" s="18">
        <v>66292</v>
      </c>
      <c r="S50" s="18">
        <v>67241</v>
      </c>
      <c r="T50" s="18">
        <v>72434</v>
      </c>
      <c r="U50" s="18">
        <v>78501</v>
      </c>
      <c r="V50" s="18">
        <v>79454</v>
      </c>
      <c r="W50" s="18">
        <v>85648</v>
      </c>
      <c r="X50" s="18">
        <v>90374</v>
      </c>
      <c r="Y50" s="18">
        <v>95631</v>
      </c>
      <c r="Z50" s="18">
        <v>102512</v>
      </c>
      <c r="AA50" s="18">
        <v>101973</v>
      </c>
      <c r="AB50" s="18">
        <v>103575</v>
      </c>
      <c r="AC50" s="18">
        <v>105410</v>
      </c>
      <c r="AD50" s="18">
        <v>106570</v>
      </c>
      <c r="AE50" s="18">
        <v>109521</v>
      </c>
      <c r="AF50" s="18">
        <v>104197</v>
      </c>
      <c r="AG50" s="18">
        <v>98689</v>
      </c>
    </row>
    <row r="51" spans="1:33" s="32" customFormat="1" ht="12" customHeight="1">
      <c r="A51" s="30" t="s">
        <v>58</v>
      </c>
      <c r="B51" s="31">
        <v>42563</v>
      </c>
      <c r="C51" s="31">
        <v>41084</v>
      </c>
      <c r="D51" s="31">
        <v>41453</v>
      </c>
      <c r="E51" s="31">
        <v>41864</v>
      </c>
      <c r="F51" s="31">
        <v>41675</v>
      </c>
      <c r="G51" s="31">
        <v>41302</v>
      </c>
      <c r="H51" s="31">
        <v>40745</v>
      </c>
      <c r="I51" s="31">
        <v>40105</v>
      </c>
      <c r="J51" s="31">
        <v>38399</v>
      </c>
      <c r="K51" s="31">
        <v>39584</v>
      </c>
      <c r="L51" s="31">
        <v>41605</v>
      </c>
      <c r="M51" s="31">
        <v>44023</v>
      </c>
      <c r="N51" s="31">
        <v>43145</v>
      </c>
      <c r="O51" s="31">
        <v>42674</v>
      </c>
      <c r="P51" s="31">
        <v>42476</v>
      </c>
      <c r="Q51" s="31">
        <v>43368</v>
      </c>
      <c r="R51" s="31">
        <v>45670</v>
      </c>
      <c r="S51" s="31">
        <v>42933</v>
      </c>
      <c r="T51" s="31">
        <v>45516</v>
      </c>
      <c r="U51" s="31">
        <v>46411</v>
      </c>
      <c r="V51" s="31">
        <v>46755</v>
      </c>
      <c r="W51" s="31">
        <v>49131</v>
      </c>
      <c r="X51" s="31">
        <v>50136</v>
      </c>
      <c r="Y51" s="31">
        <v>52234</v>
      </c>
      <c r="Z51" s="31">
        <v>55077</v>
      </c>
      <c r="AA51" s="31">
        <v>54784</v>
      </c>
      <c r="AB51" s="31">
        <v>55040</v>
      </c>
      <c r="AC51" s="31">
        <v>58283</v>
      </c>
      <c r="AD51" s="31">
        <v>59040</v>
      </c>
      <c r="AE51" s="31">
        <v>60332</v>
      </c>
      <c r="AF51" s="31">
        <v>59302</v>
      </c>
      <c r="AG51" s="31">
        <v>56906</v>
      </c>
    </row>
    <row r="52" spans="1:33" s="32" customFormat="1" ht="12" customHeight="1">
      <c r="A52" s="30" t="s">
        <v>55</v>
      </c>
      <c r="B52" s="31">
        <v>7511</v>
      </c>
      <c r="C52" s="31">
        <v>7674</v>
      </c>
      <c r="D52" s="31">
        <v>7989</v>
      </c>
      <c r="E52" s="31">
        <v>8410</v>
      </c>
      <c r="F52" s="31">
        <v>8730</v>
      </c>
      <c r="G52" s="31">
        <v>9039</v>
      </c>
      <c r="H52" s="31">
        <v>9381</v>
      </c>
      <c r="I52" s="31">
        <v>9795</v>
      </c>
      <c r="J52" s="31">
        <v>10028</v>
      </c>
      <c r="K52" s="31">
        <v>11098</v>
      </c>
      <c r="L52" s="31">
        <v>12178</v>
      </c>
      <c r="M52" s="31">
        <v>13360</v>
      </c>
      <c r="N52" s="31">
        <v>14173</v>
      </c>
      <c r="O52" s="31">
        <v>15457</v>
      </c>
      <c r="P52" s="31">
        <v>17151</v>
      </c>
      <c r="Q52" s="31">
        <v>18892</v>
      </c>
      <c r="R52" s="31">
        <v>20623</v>
      </c>
      <c r="S52" s="31">
        <v>24309</v>
      </c>
      <c r="T52" s="31">
        <v>26920</v>
      </c>
      <c r="U52" s="31">
        <v>32092</v>
      </c>
      <c r="V52" s="31">
        <v>32701</v>
      </c>
      <c r="W52" s="31">
        <v>36518</v>
      </c>
      <c r="X52" s="31">
        <v>40239</v>
      </c>
      <c r="Y52" s="31">
        <v>43399</v>
      </c>
      <c r="Z52" s="31">
        <v>47438</v>
      </c>
      <c r="AA52" s="31">
        <v>47193</v>
      </c>
      <c r="AB52" s="31">
        <v>48531</v>
      </c>
      <c r="AC52" s="31">
        <v>47149</v>
      </c>
      <c r="AD52" s="31">
        <v>47553</v>
      </c>
      <c r="AE52" s="31">
        <v>49207</v>
      </c>
      <c r="AF52" s="31">
        <v>44933</v>
      </c>
      <c r="AG52" s="31">
        <v>41828</v>
      </c>
    </row>
    <row r="53" spans="1:33" ht="12" customHeight="1">
      <c r="A53" s="36" t="s">
        <v>59</v>
      </c>
      <c r="B53" s="37">
        <v>1939875</v>
      </c>
      <c r="C53" s="37">
        <v>2030851</v>
      </c>
      <c r="D53" s="37">
        <v>2221150</v>
      </c>
      <c r="E53" s="37">
        <v>2408484</v>
      </c>
      <c r="F53" s="37">
        <v>2568569</v>
      </c>
      <c r="G53" s="37">
        <v>2820694</v>
      </c>
      <c r="H53" s="37">
        <v>2985595</v>
      </c>
      <c r="I53" s="37">
        <v>2960745</v>
      </c>
      <c r="J53" s="37">
        <v>2715969</v>
      </c>
      <c r="K53" s="37">
        <v>2821069</v>
      </c>
      <c r="L53" s="37">
        <v>3018681</v>
      </c>
      <c r="M53" s="37">
        <v>3202241</v>
      </c>
      <c r="N53" s="37">
        <v>3407867</v>
      </c>
      <c r="O53" s="37">
        <v>3637670</v>
      </c>
      <c r="P53" s="37">
        <v>3904944</v>
      </c>
      <c r="Q53" s="37">
        <v>4068691</v>
      </c>
      <c r="R53" s="37">
        <v>4239767</v>
      </c>
      <c r="S53" s="37">
        <v>4330731</v>
      </c>
      <c r="T53" s="37">
        <v>4460127</v>
      </c>
      <c r="U53" s="37">
        <v>4392928</v>
      </c>
      <c r="V53" s="37">
        <v>4670030</v>
      </c>
      <c r="W53" s="37">
        <v>4872696</v>
      </c>
      <c r="X53" s="37">
        <v>5231478</v>
      </c>
      <c r="Y53" s="37">
        <v>5403594</v>
      </c>
      <c r="Z53" s="37">
        <v>5408649</v>
      </c>
      <c r="AA53" s="37">
        <v>5676266</v>
      </c>
      <c r="AB53" s="37">
        <v>5893735</v>
      </c>
      <c r="AC53" s="37">
        <v>6201534</v>
      </c>
      <c r="AD53" s="37">
        <v>6439758</v>
      </c>
      <c r="AE53" s="37">
        <v>6676426</v>
      </c>
      <c r="AF53" s="37">
        <v>5822300</v>
      </c>
      <c r="AG53" s="37">
        <v>5717045</v>
      </c>
    </row>
    <row r="54" spans="1:33" ht="12" customHeight="1">
      <c r="A54" s="38" t="s">
        <v>60</v>
      </c>
      <c r="B54" s="39">
        <v>57639</v>
      </c>
      <c r="C54" s="39">
        <v>59837</v>
      </c>
      <c r="D54" s="39">
        <v>69847</v>
      </c>
      <c r="E54" s="39">
        <v>82697</v>
      </c>
      <c r="F54" s="39">
        <v>106996</v>
      </c>
      <c r="G54" s="39">
        <v>106552</v>
      </c>
      <c r="H54" s="39">
        <v>106095</v>
      </c>
      <c r="I54" s="39">
        <v>96307</v>
      </c>
      <c r="J54" s="39">
        <v>75595</v>
      </c>
      <c r="K54" s="39">
        <v>89008</v>
      </c>
      <c r="L54" s="39">
        <v>97109</v>
      </c>
      <c r="M54" s="39">
        <v>103620</v>
      </c>
      <c r="N54" s="39">
        <v>113680</v>
      </c>
      <c r="O54" s="39">
        <v>102024</v>
      </c>
      <c r="P54" s="39">
        <v>139952</v>
      </c>
      <c r="Q54" s="39">
        <v>122433</v>
      </c>
      <c r="R54" s="39">
        <v>128735</v>
      </c>
      <c r="S54" s="39">
        <v>129201</v>
      </c>
      <c r="T54" s="39">
        <v>116199</v>
      </c>
      <c r="U54" s="39">
        <v>105783</v>
      </c>
      <c r="V54" s="39">
        <v>125284</v>
      </c>
      <c r="W54" s="39">
        <v>125791</v>
      </c>
      <c r="X54" s="39">
        <v>145124</v>
      </c>
      <c r="Y54" s="39">
        <v>143833</v>
      </c>
      <c r="Z54" s="39">
        <v>160884</v>
      </c>
      <c r="AA54" s="39">
        <v>181197</v>
      </c>
      <c r="AB54" s="39">
        <v>218528</v>
      </c>
      <c r="AC54" s="39">
        <v>240633</v>
      </c>
      <c r="AD54" s="39">
        <v>261521</v>
      </c>
      <c r="AE54" s="39">
        <v>253229</v>
      </c>
      <c r="AF54" s="39">
        <v>87252</v>
      </c>
      <c r="AG54" s="39">
        <v>67994</v>
      </c>
    </row>
    <row r="55" spans="1:33" ht="12" customHeight="1">
      <c r="A55" s="40" t="s">
        <v>61</v>
      </c>
      <c r="B55" s="39">
        <v>118451</v>
      </c>
      <c r="C55" s="39">
        <v>115167</v>
      </c>
      <c r="D55" s="39">
        <v>121442</v>
      </c>
      <c r="E55" s="39">
        <v>143097</v>
      </c>
      <c r="F55" s="39">
        <v>143692</v>
      </c>
      <c r="G55" s="39">
        <v>181056</v>
      </c>
      <c r="H55" s="39">
        <v>204353</v>
      </c>
      <c r="I55" s="39">
        <v>209795</v>
      </c>
      <c r="J55" s="39">
        <v>231241</v>
      </c>
      <c r="K55" s="39">
        <v>243584</v>
      </c>
      <c r="L55" s="39">
        <v>261402</v>
      </c>
      <c r="M55" s="39">
        <v>282780</v>
      </c>
      <c r="N55" s="39">
        <v>310346</v>
      </c>
      <c r="O55" s="39">
        <v>292589</v>
      </c>
      <c r="P55" s="39">
        <v>340665</v>
      </c>
      <c r="Q55" s="39">
        <v>331651</v>
      </c>
      <c r="R55" s="39">
        <v>404367</v>
      </c>
      <c r="S55" s="39">
        <v>451145</v>
      </c>
      <c r="T55" s="39">
        <v>454077</v>
      </c>
      <c r="U55" s="39">
        <v>409655</v>
      </c>
      <c r="V55" s="39">
        <v>483558</v>
      </c>
      <c r="W55" s="39">
        <v>617383</v>
      </c>
      <c r="X55" s="39">
        <v>674573</v>
      </c>
      <c r="Y55" s="39">
        <v>813539</v>
      </c>
      <c r="Z55" s="39">
        <v>808294</v>
      </c>
      <c r="AA55" s="39">
        <v>987273</v>
      </c>
      <c r="AB55" s="39">
        <v>1107337</v>
      </c>
      <c r="AC55" s="39">
        <v>1294919</v>
      </c>
      <c r="AD55" s="39">
        <v>1314275</v>
      </c>
      <c r="AE55" s="39">
        <v>1326724</v>
      </c>
      <c r="AF55" s="39">
        <v>265203</v>
      </c>
      <c r="AG55" s="39">
        <v>88337</v>
      </c>
    </row>
    <row r="56" spans="1:33" ht="12" customHeight="1">
      <c r="A56" s="41" t="s">
        <v>62</v>
      </c>
      <c r="B56" s="42">
        <v>1888117</v>
      </c>
      <c r="C56" s="42">
        <v>1987950</v>
      </c>
      <c r="D56" s="42">
        <v>2184372</v>
      </c>
      <c r="E56" s="42">
        <v>2359530</v>
      </c>
      <c r="F56" s="42">
        <v>2545363</v>
      </c>
      <c r="G56" s="42">
        <v>2756101</v>
      </c>
      <c r="H56" s="42">
        <v>2894826</v>
      </c>
      <c r="I56" s="42">
        <v>2854002</v>
      </c>
      <c r="J56" s="42">
        <v>2562901</v>
      </c>
      <c r="K56" s="42">
        <v>2667109</v>
      </c>
      <c r="L56" s="42">
        <v>2854801</v>
      </c>
      <c r="M56" s="42">
        <v>3023108</v>
      </c>
      <c r="N56" s="42">
        <v>3211201</v>
      </c>
      <c r="O56" s="42">
        <v>3447105</v>
      </c>
      <c r="P56" s="42">
        <v>3703164</v>
      </c>
      <c r="Q56" s="42">
        <v>3858725</v>
      </c>
      <c r="R56" s="42">
        <v>3966800</v>
      </c>
      <c r="S56" s="42">
        <v>4014069</v>
      </c>
      <c r="T56" s="42">
        <v>4127803</v>
      </c>
      <c r="U56" s="42">
        <v>4090699</v>
      </c>
      <c r="V56" s="42">
        <v>4313694</v>
      </c>
      <c r="W56" s="42">
        <v>4392805</v>
      </c>
      <c r="X56" s="42">
        <v>4714916</v>
      </c>
      <c r="Y56" s="42">
        <v>4759900</v>
      </c>
      <c r="Z56" s="42">
        <v>4785280</v>
      </c>
      <c r="AA56" s="42">
        <v>4909901</v>
      </c>
      <c r="AB56" s="42">
        <v>5051349</v>
      </c>
      <c r="AC56" s="42">
        <v>5207330</v>
      </c>
      <c r="AD56" s="42">
        <v>5445519</v>
      </c>
      <c r="AE56" s="42">
        <v>5661479</v>
      </c>
      <c r="AF56" s="42">
        <v>5617251</v>
      </c>
      <c r="AG56" s="42">
        <v>5650587</v>
      </c>
    </row>
    <row r="57" spans="1:33" ht="12" customHeight="1">
      <c r="A57" s="8" t="s">
        <v>65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9"/>
      <c r="P57" s="9"/>
      <c r="Q57" s="8"/>
      <c r="R57" s="8"/>
      <c r="S57" s="8"/>
      <c r="T57" s="8"/>
      <c r="U57" s="8"/>
      <c r="V57" s="10"/>
      <c r="W57" s="8"/>
      <c r="X57" s="9"/>
      <c r="Y57" s="9"/>
      <c r="Z57" s="9"/>
      <c r="AA57" s="9"/>
      <c r="AB57" s="9"/>
      <c r="AC57" s="9"/>
      <c r="AD57" s="9"/>
      <c r="AE57" s="9"/>
      <c r="AF57" s="9"/>
      <c r="AG57" s="9"/>
    </row>
    <row r="58" spans="1:33" ht="12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9"/>
      <c r="P58" s="9"/>
      <c r="Q58" s="8"/>
      <c r="R58" s="8"/>
      <c r="S58" s="8"/>
      <c r="T58" s="8"/>
      <c r="U58" s="8"/>
      <c r="V58" s="10"/>
      <c r="W58" s="8"/>
      <c r="X58" s="9"/>
      <c r="Y58" s="9"/>
      <c r="Z58" s="9"/>
      <c r="AA58" s="9"/>
      <c r="AB58" s="9"/>
      <c r="AC58" s="9"/>
      <c r="AD58" s="9"/>
      <c r="AE58" s="9"/>
      <c r="AF58" s="9"/>
      <c r="AG58" s="9"/>
    </row>
    <row r="59" spans="1:33" ht="12" customHeight="1">
      <c r="A59" s="7" t="s">
        <v>66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2" customHeight="1">
      <c r="A60" s="7" t="s">
        <v>67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2" customHeight="1">
      <c r="A61" s="8" t="s">
        <v>4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9"/>
      <c r="P61" s="9"/>
      <c r="Q61" s="8"/>
      <c r="R61" s="8"/>
      <c r="S61" s="8"/>
      <c r="T61" s="8"/>
      <c r="U61" s="8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s="14" customFormat="1" ht="12" customHeight="1">
      <c r="A62" s="11"/>
      <c r="B62" s="12">
        <v>1990</v>
      </c>
      <c r="C62" s="12">
        <v>1991</v>
      </c>
      <c r="D62" s="12">
        <v>1992</v>
      </c>
      <c r="E62" s="12">
        <v>1993</v>
      </c>
      <c r="F62" s="12">
        <v>1994</v>
      </c>
      <c r="G62" s="12">
        <v>1995</v>
      </c>
      <c r="H62" s="12">
        <v>1996</v>
      </c>
      <c r="I62" s="12">
        <v>1997</v>
      </c>
      <c r="J62" s="12">
        <v>1998</v>
      </c>
      <c r="K62" s="12">
        <v>1999</v>
      </c>
      <c r="L62" s="12">
        <v>2000</v>
      </c>
      <c r="M62" s="12">
        <v>2001</v>
      </c>
      <c r="N62" s="12">
        <v>2002</v>
      </c>
      <c r="O62" s="12">
        <v>2003</v>
      </c>
      <c r="P62" s="12">
        <v>2004</v>
      </c>
      <c r="Q62" s="12" t="s">
        <v>6</v>
      </c>
      <c r="R62" s="12" t="s">
        <v>7</v>
      </c>
      <c r="S62" s="12" t="s">
        <v>8</v>
      </c>
      <c r="T62" s="12" t="s">
        <v>9</v>
      </c>
      <c r="U62" s="12">
        <v>2009</v>
      </c>
      <c r="V62" s="13" t="s">
        <v>10</v>
      </c>
      <c r="W62" s="13" t="s">
        <v>11</v>
      </c>
      <c r="X62" s="13">
        <f t="shared" ref="X62:AG62" si="0">X4</f>
        <v>2012</v>
      </c>
      <c r="Y62" s="13">
        <f t="shared" si="0"/>
        <v>2013</v>
      </c>
      <c r="Z62" s="13">
        <f t="shared" si="0"/>
        <v>2014</v>
      </c>
      <c r="AA62" s="13">
        <f t="shared" si="0"/>
        <v>2015</v>
      </c>
      <c r="AB62" s="13">
        <f t="shared" si="0"/>
        <v>2016</v>
      </c>
      <c r="AC62" s="13">
        <f t="shared" si="0"/>
        <v>2017</v>
      </c>
      <c r="AD62" s="13" t="str">
        <f t="shared" si="0"/>
        <v>2018r</v>
      </c>
      <c r="AE62" s="13" t="str">
        <f t="shared" si="0"/>
        <v>2019r</v>
      </c>
      <c r="AF62" s="13" t="str">
        <f t="shared" si="0"/>
        <v>2020r</v>
      </c>
      <c r="AG62" s="13" t="str">
        <f t="shared" si="0"/>
        <v>2021p</v>
      </c>
    </row>
    <row r="63" spans="1:33" ht="12" customHeight="1">
      <c r="A63" s="15" t="s">
        <v>12</v>
      </c>
      <c r="B63" s="45">
        <v>56.420485120498157</v>
      </c>
      <c r="C63" s="45">
        <v>59.170810514933514</v>
      </c>
      <c r="D63" s="45">
        <v>64.825794220588918</v>
      </c>
      <c r="E63" s="45">
        <v>70.38959883887685</v>
      </c>
      <c r="F63" s="45">
        <v>75.161384000054909</v>
      </c>
      <c r="G63" s="45">
        <v>82.684360085466579</v>
      </c>
      <c r="H63" s="45">
        <v>87.611284001517348</v>
      </c>
      <c r="I63" s="45">
        <v>86.876419356947167</v>
      </c>
      <c r="J63" s="45">
        <v>79.614863116462402</v>
      </c>
      <c r="K63" s="45">
        <v>82.684360085466579</v>
      </c>
      <c r="L63" s="45">
        <v>88.489737055031867</v>
      </c>
      <c r="M63" s="45">
        <v>93.860677757585393</v>
      </c>
      <c r="N63" s="45">
        <v>100</v>
      </c>
      <c r="O63" s="45">
        <v>106.83440236212036</v>
      </c>
      <c r="P63" s="45">
        <v>114.76662481282918</v>
      </c>
      <c r="Q63" s="45">
        <v>119.57520991336047</v>
      </c>
      <c r="R63" s="45">
        <v>124.56093016398208</v>
      </c>
      <c r="S63" s="45">
        <v>127.24744512018776</v>
      </c>
      <c r="T63" s="45">
        <v>130.95537477589491</v>
      </c>
      <c r="U63" s="45">
        <v>128.77047910655833</v>
      </c>
      <c r="V63" s="45">
        <v>137.01130769912629</v>
      </c>
      <c r="W63" s="45">
        <v>142.87661514575669</v>
      </c>
      <c r="X63" s="45">
        <f>+W63*X5/W5</f>
        <v>153.44252538912278</v>
      </c>
      <c r="Y63" s="45">
        <f t="shared" ref="Y63:AG63" si="1">+X63*Y5/X5</f>
        <v>158.42424629515938</v>
      </c>
      <c r="Z63" s="45">
        <f t="shared" si="1"/>
        <v>158.37440371712216</v>
      </c>
      <c r="AA63" s="45">
        <f t="shared" si="1"/>
        <v>166.37425687551502</v>
      </c>
      <c r="AB63" s="45">
        <f t="shared" si="1"/>
        <v>172.81675331415835</v>
      </c>
      <c r="AC63" s="45">
        <f t="shared" si="1"/>
        <v>181.94677946808116</v>
      </c>
      <c r="AD63" s="45">
        <f t="shared" si="1"/>
        <v>189.02066497162104</v>
      </c>
      <c r="AE63" s="45">
        <f t="shared" si="1"/>
        <v>195.99582038645008</v>
      </c>
      <c r="AF63" s="45">
        <f t="shared" si="1"/>
        <v>170.66764282510118</v>
      </c>
      <c r="AG63" s="45">
        <f t="shared" si="1"/>
        <v>167.6881908009702</v>
      </c>
    </row>
    <row r="64" spans="1:33" s="19" customFormat="1" ht="12" customHeight="1">
      <c r="A64" s="17" t="s">
        <v>13</v>
      </c>
      <c r="B64" s="46">
        <v>60.46916397532344</v>
      </c>
      <c r="C64" s="46">
        <v>62.450443829894212</v>
      </c>
      <c r="D64" s="46">
        <v>66.203175462685408</v>
      </c>
      <c r="E64" s="46">
        <v>69.622862005232577</v>
      </c>
      <c r="F64" s="46">
        <v>73.749388749678829</v>
      </c>
      <c r="G64" s="46">
        <v>77.998579965355574</v>
      </c>
      <c r="H64" s="46">
        <v>81.274881686802246</v>
      </c>
      <c r="I64" s="46">
        <v>84.785599633111673</v>
      </c>
      <c r="J64" s="46">
        <v>81.930749828021092</v>
      </c>
      <c r="K64" s="46">
        <v>85.190060862574356</v>
      </c>
      <c r="L64" s="46">
        <v>89.351535930468032</v>
      </c>
      <c r="M64" s="46">
        <v>93.590090699878161</v>
      </c>
      <c r="N64" s="46">
        <v>100</v>
      </c>
      <c r="O64" s="46">
        <v>106.25685498241533</v>
      </c>
      <c r="P64" s="46">
        <v>110.73673275997824</v>
      </c>
      <c r="Q64" s="46">
        <v>115.86170409682758</v>
      </c>
      <c r="R64" s="46">
        <v>119.10153800250302</v>
      </c>
      <c r="S64" s="46">
        <v>119.13690073294785</v>
      </c>
      <c r="T64" s="46">
        <v>121.92461660445957</v>
      </c>
      <c r="U64" s="46">
        <v>121.27910863817571</v>
      </c>
      <c r="V64" s="46">
        <v>123.36399024209655</v>
      </c>
      <c r="W64" s="46">
        <v>124.37224246677144</v>
      </c>
      <c r="X64" s="46">
        <f t="shared" ref="X64:AG79" si="2">+W64*X6/W6</f>
        <v>124.8912181631824</v>
      </c>
      <c r="Y64" s="46">
        <f t="shared" si="2"/>
        <v>123.65034547730015</v>
      </c>
      <c r="Z64" s="46">
        <f t="shared" si="2"/>
        <v>124.72407400756428</v>
      </c>
      <c r="AA64" s="46">
        <f t="shared" si="2"/>
        <v>127.48222884659479</v>
      </c>
      <c r="AB64" s="46">
        <f t="shared" si="2"/>
        <v>130.2384497863041</v>
      </c>
      <c r="AC64" s="46">
        <f t="shared" si="2"/>
        <v>133.26638358064218</v>
      </c>
      <c r="AD64" s="46">
        <f t="shared" si="2"/>
        <v>136.21848089445604</v>
      </c>
      <c r="AE64" s="46">
        <f t="shared" si="2"/>
        <v>139.62062420744661</v>
      </c>
      <c r="AF64" s="46">
        <f t="shared" si="2"/>
        <v>142.71223854371854</v>
      </c>
      <c r="AG64" s="46">
        <f t="shared" si="2"/>
        <v>146.94858314247585</v>
      </c>
    </row>
    <row r="65" spans="1:33" s="22" customFormat="1" ht="12" customHeight="1">
      <c r="A65" s="20" t="s">
        <v>14</v>
      </c>
      <c r="B65" s="47">
        <v>62.701844343812056</v>
      </c>
      <c r="C65" s="47">
        <v>64.805003547751767</v>
      </c>
      <c r="D65" s="47">
        <v>68.365744792436232</v>
      </c>
      <c r="E65" s="47">
        <v>71.250383595585532</v>
      </c>
      <c r="F65" s="47">
        <v>75.460436479006574</v>
      </c>
      <c r="G65" s="47">
        <v>78.731674684964531</v>
      </c>
      <c r="H65" s="47">
        <v>82.098710306990142</v>
      </c>
      <c r="I65" s="47">
        <v>84.277046127267695</v>
      </c>
      <c r="J65" s="47">
        <v>84.807179285676028</v>
      </c>
      <c r="K65" s="47">
        <v>87.125314386011638</v>
      </c>
      <c r="L65" s="47">
        <v>90.818710696674529</v>
      </c>
      <c r="M65" s="47">
        <v>94.886853509513983</v>
      </c>
      <c r="N65" s="47">
        <v>100</v>
      </c>
      <c r="O65" s="47">
        <v>106.15474042959458</v>
      </c>
      <c r="P65" s="47">
        <v>108.80069753508377</v>
      </c>
      <c r="Q65" s="47">
        <v>111.73372215177234</v>
      </c>
      <c r="R65" s="47">
        <v>114.19360495418772</v>
      </c>
      <c r="S65" s="47">
        <v>115.08127355358079</v>
      </c>
      <c r="T65" s="47">
        <v>117.42831024723851</v>
      </c>
      <c r="U65" s="47">
        <v>116.1658951456689</v>
      </c>
      <c r="V65" s="47">
        <v>116.70236067564781</v>
      </c>
      <c r="W65" s="47">
        <v>117.60139507016754</v>
      </c>
      <c r="X65" s="47">
        <f t="shared" si="2"/>
        <v>117.08652455092931</v>
      </c>
      <c r="Y65" s="47">
        <f t="shared" si="2"/>
        <v>115.23049020674381</v>
      </c>
      <c r="Z65" s="47">
        <f t="shared" si="2"/>
        <v>116.09721326940344</v>
      </c>
      <c r="AA65" s="47">
        <f t="shared" si="2"/>
        <v>118.90570124520403</v>
      </c>
      <c r="AB65" s="47">
        <f t="shared" si="2"/>
        <v>121.79537347190941</v>
      </c>
      <c r="AC65" s="47">
        <f t="shared" si="2"/>
        <v>124.91301107515548</v>
      </c>
      <c r="AD65" s="47">
        <f t="shared" si="2"/>
        <v>127.5172394756796</v>
      </c>
      <c r="AE65" s="47">
        <f t="shared" si="2"/>
        <v>130.48988200680972</v>
      </c>
      <c r="AF65" s="47">
        <f t="shared" si="2"/>
        <v>134.19074726855587</v>
      </c>
      <c r="AG65" s="47">
        <f t="shared" si="2"/>
        <v>138.49058993347762</v>
      </c>
    </row>
    <row r="66" spans="1:33" s="22" customFormat="1" ht="12" customHeight="1">
      <c r="A66" s="26" t="s">
        <v>15</v>
      </c>
      <c r="B66" s="47">
        <v>79.828450334690018</v>
      </c>
      <c r="C66" s="47">
        <v>81.784116519223645</v>
      </c>
      <c r="D66" s="47">
        <v>83.231861145682657</v>
      </c>
      <c r="E66" s="47">
        <v>84.483164586767117</v>
      </c>
      <c r="F66" s="47">
        <v>86.368865417605704</v>
      </c>
      <c r="G66" s="47">
        <v>88.754414881092529</v>
      </c>
      <c r="H66" s="47">
        <v>89.012748494735774</v>
      </c>
      <c r="I66" s="47">
        <v>89.70231087490329</v>
      </c>
      <c r="J66" s="47">
        <v>90.131521410070974</v>
      </c>
      <c r="K66" s="47">
        <v>92.111406370883643</v>
      </c>
      <c r="L66" s="47">
        <v>94.422954017962255</v>
      </c>
      <c r="M66" s="47">
        <v>97.746308318476906</v>
      </c>
      <c r="N66" s="47">
        <v>100</v>
      </c>
      <c r="O66" s="47">
        <v>101.96508459753103</v>
      </c>
      <c r="P66" s="47">
        <v>105.02203235897608</v>
      </c>
      <c r="Q66" s="47">
        <v>107.84553802684248</v>
      </c>
      <c r="R66" s="47">
        <v>110.26808839853342</v>
      </c>
      <c r="S66" s="47">
        <v>111.70170540549631</v>
      </c>
      <c r="T66" s="47">
        <v>112.41615930572841</v>
      </c>
      <c r="U66" s="47">
        <v>109.93306199333983</v>
      </c>
      <c r="V66" s="47">
        <v>112.5903999461805</v>
      </c>
      <c r="W66" s="47">
        <v>114.44111810017154</v>
      </c>
      <c r="X66" s="47">
        <f t="shared" si="2"/>
        <v>115.4031417134784</v>
      </c>
      <c r="Y66" s="47">
        <f t="shared" si="2"/>
        <v>115.60496484913719</v>
      </c>
      <c r="Z66" s="47">
        <f t="shared" si="2"/>
        <v>119.68448316458677</v>
      </c>
      <c r="AA66" s="47">
        <f t="shared" si="2"/>
        <v>120.9970062901544</v>
      </c>
      <c r="AB66" s="47">
        <f t="shared" si="2"/>
        <v>123.64223485485554</v>
      </c>
      <c r="AC66" s="47">
        <f t="shared" si="2"/>
        <v>125.03212351575904</v>
      </c>
      <c r="AD66" s="47">
        <f t="shared" si="2"/>
        <v>125.52389922298093</v>
      </c>
      <c r="AE66" s="47">
        <f t="shared" si="2"/>
        <v>127.04833664099029</v>
      </c>
      <c r="AF66" s="47">
        <f t="shared" si="2"/>
        <v>130.96639644791281</v>
      </c>
      <c r="AG66" s="47">
        <f t="shared" si="2"/>
        <v>138.13582697029838</v>
      </c>
    </row>
    <row r="67" spans="1:33" s="22" customFormat="1" ht="12" customHeight="1">
      <c r="A67" s="20" t="s">
        <v>16</v>
      </c>
      <c r="B67" s="47">
        <v>74.501021621434418</v>
      </c>
      <c r="C67" s="47">
        <v>76.735890657647147</v>
      </c>
      <c r="D67" s="47">
        <v>83.83875696953605</v>
      </c>
      <c r="E67" s="47">
        <v>85.655742435961074</v>
      </c>
      <c r="F67" s="47">
        <v>89.713368811109703</v>
      </c>
      <c r="G67" s="47">
        <v>88.318884412481097</v>
      </c>
      <c r="H67" s="47">
        <v>90.677271520426658</v>
      </c>
      <c r="I67" s="47">
        <v>94.231590612626547</v>
      </c>
      <c r="J67" s="47">
        <v>93.007953640319997</v>
      </c>
      <c r="K67" s="47">
        <v>89.969639950592779</v>
      </c>
      <c r="L67" s="47">
        <v>89.086543456428132</v>
      </c>
      <c r="M67" s="47">
        <v>91.777390421000376</v>
      </c>
      <c r="N67" s="47">
        <v>100</v>
      </c>
      <c r="O67" s="47">
        <v>99.861475059738879</v>
      </c>
      <c r="P67" s="47">
        <v>83.395477160700466</v>
      </c>
      <c r="Q67" s="47">
        <v>95.635310007272551</v>
      </c>
      <c r="R67" s="47">
        <v>102.02477287681668</v>
      </c>
      <c r="S67" s="47">
        <v>114.38927816962376</v>
      </c>
      <c r="T67" s="47">
        <v>126.5586941715631</v>
      </c>
      <c r="U67" s="47">
        <v>126.02883627506432</v>
      </c>
      <c r="V67" s="47">
        <v>128.65272951851037</v>
      </c>
      <c r="W67" s="47">
        <v>129.391529199903</v>
      </c>
      <c r="X67" s="47">
        <f t="shared" si="2"/>
        <v>128.40569337504471</v>
      </c>
      <c r="Y67" s="47">
        <f t="shared" si="2"/>
        <v>127.86775485703069</v>
      </c>
      <c r="Z67" s="47">
        <f t="shared" si="2"/>
        <v>129.54967850670113</v>
      </c>
      <c r="AA67" s="47">
        <f t="shared" si="2"/>
        <v>134.77091438004314</v>
      </c>
      <c r="AB67" s="47">
        <f t="shared" si="2"/>
        <v>138.38641532085836</v>
      </c>
      <c r="AC67" s="47">
        <f t="shared" si="2"/>
        <v>142.41056483544389</v>
      </c>
      <c r="AD67" s="47">
        <f t="shared" si="2"/>
        <v>142.72570907453792</v>
      </c>
      <c r="AE67" s="47">
        <f t="shared" si="2"/>
        <v>143.35946067623254</v>
      </c>
      <c r="AF67" s="47">
        <f t="shared" si="2"/>
        <v>145.70976716266287</v>
      </c>
      <c r="AG67" s="47">
        <f t="shared" si="2"/>
        <v>148.30249229455018</v>
      </c>
    </row>
    <row r="68" spans="1:33" s="22" customFormat="1" ht="12" customHeight="1">
      <c r="A68" s="26" t="s">
        <v>17</v>
      </c>
      <c r="B68" s="47">
        <v>51.604149230261974</v>
      </c>
      <c r="C68" s="47">
        <v>55.511171980014694</v>
      </c>
      <c r="D68" s="47">
        <v>57.466585508128517</v>
      </c>
      <c r="E68" s="47">
        <v>61.944254229120681</v>
      </c>
      <c r="F68" s="47">
        <v>68.699434426437378</v>
      </c>
      <c r="G68" s="47">
        <v>70.047427020720775</v>
      </c>
      <c r="H68" s="47">
        <v>68.247990058079068</v>
      </c>
      <c r="I68" s="47">
        <v>61.705851023358434</v>
      </c>
      <c r="J68" s="47">
        <v>73.799741307159692</v>
      </c>
      <c r="K68" s="47">
        <v>77.382129904385096</v>
      </c>
      <c r="L68" s="47">
        <v>89.141241218392551</v>
      </c>
      <c r="M68" s="47">
        <v>88.21806284714296</v>
      </c>
      <c r="N68" s="47">
        <v>100</v>
      </c>
      <c r="O68" s="47">
        <v>118.46356742499175</v>
      </c>
      <c r="P68" s="47">
        <v>129.71416977351694</v>
      </c>
      <c r="Q68" s="47">
        <v>136.503588729108</v>
      </c>
      <c r="R68" s="47">
        <v>143.66202541276724</v>
      </c>
      <c r="S68" s="47">
        <v>137.46227396079027</v>
      </c>
      <c r="T68" s="47">
        <v>144.8515052372619</v>
      </c>
      <c r="U68" s="47">
        <v>144.71455020416442</v>
      </c>
      <c r="V68" s="47">
        <v>144.68284765020667</v>
      </c>
      <c r="W68" s="47">
        <v>152.22044687920055</v>
      </c>
      <c r="X68" s="47">
        <f t="shared" si="2"/>
        <v>148.34259047908895</v>
      </c>
      <c r="Y68" s="47">
        <f t="shared" si="2"/>
        <v>137.26191381977728</v>
      </c>
      <c r="Z68" s="47">
        <f t="shared" si="2"/>
        <v>124.10789013162896</v>
      </c>
      <c r="AA68" s="47">
        <f t="shared" si="2"/>
        <v>125.46983184965377</v>
      </c>
      <c r="AB68" s="47">
        <f t="shared" si="2"/>
        <v>126.99155443962562</v>
      </c>
      <c r="AC68" s="47">
        <f t="shared" si="2"/>
        <v>128.45367622815689</v>
      </c>
      <c r="AD68" s="47">
        <f t="shared" si="2"/>
        <v>128.60077607852082</v>
      </c>
      <c r="AE68" s="47">
        <f t="shared" si="2"/>
        <v>130.0476806411524</v>
      </c>
      <c r="AF68" s="47">
        <f t="shared" si="2"/>
        <v>134.08151360673611</v>
      </c>
      <c r="AG68" s="47">
        <f t="shared" si="2"/>
        <v>134.93621446143698</v>
      </c>
    </row>
    <row r="69" spans="1:33" s="22" customFormat="1" ht="12" customHeight="1">
      <c r="A69" s="20" t="s">
        <v>18</v>
      </c>
      <c r="B69" s="47">
        <v>42.721239248481112</v>
      </c>
      <c r="C69" s="47">
        <v>47.747267395361241</v>
      </c>
      <c r="D69" s="47">
        <v>49.3931442843312</v>
      </c>
      <c r="E69" s="47">
        <v>53.696558110819574</v>
      </c>
      <c r="F69" s="47">
        <v>57.441524365432379</v>
      </c>
      <c r="G69" s="47">
        <v>71.239950048408147</v>
      </c>
      <c r="H69" s="47">
        <v>76.274397002904493</v>
      </c>
      <c r="I69" s="47">
        <v>87.937251820567155</v>
      </c>
      <c r="J69" s="47">
        <v>84.042150163465195</v>
      </c>
      <c r="K69" s="47">
        <v>84.623047888984004</v>
      </c>
      <c r="L69" s="47">
        <v>90.569532335236929</v>
      </c>
      <c r="M69" s="47">
        <v>96.828915797892492</v>
      </c>
      <c r="N69" s="47">
        <v>100</v>
      </c>
      <c r="O69" s="47">
        <v>107.308928145477</v>
      </c>
      <c r="P69" s="47">
        <v>115.58882543602407</v>
      </c>
      <c r="Q69" s="47">
        <v>114.37932340849457</v>
      </c>
      <c r="R69" s="47">
        <v>114.40177356213781</v>
      </c>
      <c r="S69" s="47">
        <v>109.02776803378748</v>
      </c>
      <c r="T69" s="47">
        <v>104.49844953626402</v>
      </c>
      <c r="U69" s="47">
        <v>117.7272025705426</v>
      </c>
      <c r="V69" s="47">
        <v>123.40849457688476</v>
      </c>
      <c r="W69" s="47">
        <v>118.44701062172894</v>
      </c>
      <c r="X69" s="47">
        <f t="shared" si="2"/>
        <v>117.67107718643449</v>
      </c>
      <c r="Y69" s="47">
        <f t="shared" si="2"/>
        <v>124.87056083290069</v>
      </c>
      <c r="Z69" s="47">
        <f t="shared" si="2"/>
        <v>125.78400145925997</v>
      </c>
      <c r="AA69" s="47">
        <f t="shared" si="2"/>
        <v>126.32280514669772</v>
      </c>
      <c r="AB69" s="47">
        <f t="shared" si="2"/>
        <v>129.4798580027782</v>
      </c>
      <c r="AC69" s="47">
        <f t="shared" si="2"/>
        <v>134.5914773604232</v>
      </c>
      <c r="AD69" s="47">
        <f t="shared" si="2"/>
        <v>139.03520464718181</v>
      </c>
      <c r="AE69" s="47">
        <f t="shared" si="2"/>
        <v>138.73212757299808</v>
      </c>
      <c r="AF69" s="47">
        <f t="shared" si="2"/>
        <v>145.21040003367523</v>
      </c>
      <c r="AG69" s="47">
        <f t="shared" si="2"/>
        <v>151.27755405576056</v>
      </c>
    </row>
    <row r="70" spans="1:33" s="22" customFormat="1" ht="12" customHeight="1">
      <c r="A70" s="20" t="s">
        <v>19</v>
      </c>
      <c r="B70" s="47">
        <v>61.315965903649065</v>
      </c>
      <c r="C70" s="47">
        <v>67.397758835360591</v>
      </c>
      <c r="D70" s="47">
        <v>73.924911406953342</v>
      </c>
      <c r="E70" s="47">
        <v>83.588736711042984</v>
      </c>
      <c r="F70" s="47">
        <v>88.123742936500307</v>
      </c>
      <c r="G70" s="47">
        <v>92.452830188679215</v>
      </c>
      <c r="H70" s="47">
        <v>96.456278134278307</v>
      </c>
      <c r="I70" s="47">
        <v>95.034000574657583</v>
      </c>
      <c r="J70" s="47">
        <v>85.700603390479827</v>
      </c>
      <c r="K70" s="47">
        <v>93.405804041758444</v>
      </c>
      <c r="L70" s="47">
        <v>92.069725122114733</v>
      </c>
      <c r="M70" s="47">
        <v>102.09750023944066</v>
      </c>
      <c r="N70" s="47">
        <v>100</v>
      </c>
      <c r="O70" s="47">
        <v>115.63068671583181</v>
      </c>
      <c r="P70" s="47">
        <v>121.45388372761229</v>
      </c>
      <c r="Q70" s="47">
        <v>119.27976247485873</v>
      </c>
      <c r="R70" s="47">
        <v>123.12039076716789</v>
      </c>
      <c r="S70" s="47">
        <v>128.23005459247196</v>
      </c>
      <c r="T70" s="47">
        <v>140.73364620247099</v>
      </c>
      <c r="U70" s="47">
        <v>160.79398525045491</v>
      </c>
      <c r="V70" s="47">
        <v>172.876161287233</v>
      </c>
      <c r="W70" s="47">
        <v>197.75883536059763</v>
      </c>
      <c r="X70" s="47">
        <f t="shared" si="2"/>
        <v>205.20544009194518</v>
      </c>
      <c r="Y70" s="47">
        <f t="shared" si="2"/>
        <v>209.62072598410111</v>
      </c>
      <c r="Z70" s="47">
        <f t="shared" si="2"/>
        <v>223.01503687386264</v>
      </c>
      <c r="AA70" s="47">
        <f t="shared" si="2"/>
        <v>225.16521405995593</v>
      </c>
      <c r="AB70" s="47">
        <f t="shared" si="2"/>
        <v>214.39517287616127</v>
      </c>
      <c r="AC70" s="47">
        <f t="shared" si="2"/>
        <v>221.10908916770421</v>
      </c>
      <c r="AD70" s="47">
        <f t="shared" si="2"/>
        <v>234.05804041758449</v>
      </c>
      <c r="AE70" s="47">
        <f t="shared" si="2"/>
        <v>242.83114644191167</v>
      </c>
      <c r="AF70" s="47">
        <f t="shared" si="2"/>
        <v>246.47064457427447</v>
      </c>
      <c r="AG70" s="47">
        <f t="shared" si="2"/>
        <v>254.41049707882382</v>
      </c>
    </row>
    <row r="71" spans="1:33" s="22" customFormat="1" ht="12" customHeight="1">
      <c r="A71" s="26" t="s">
        <v>20</v>
      </c>
      <c r="B71" s="47">
        <v>68.23296195003762</v>
      </c>
      <c r="C71" s="47">
        <v>63.732310346726379</v>
      </c>
      <c r="D71" s="47">
        <v>71.498320515409034</v>
      </c>
      <c r="E71" s="47">
        <v>70.57689836823846</v>
      </c>
      <c r="F71" s="47">
        <v>75.068372460123697</v>
      </c>
      <c r="G71" s="47">
        <v>73.320974284612973</v>
      </c>
      <c r="H71" s="47">
        <v>83.572254547456907</v>
      </c>
      <c r="I71" s="47">
        <v>91.263009122446348</v>
      </c>
      <c r="J71" s="47">
        <v>70.999063893834546</v>
      </c>
      <c r="K71" s="47">
        <v>76.120115269543504</v>
      </c>
      <c r="L71" s="47">
        <v>85.771186285126916</v>
      </c>
      <c r="M71" s="47">
        <v>93.441750334979162</v>
      </c>
      <c r="N71" s="47">
        <v>100</v>
      </c>
      <c r="O71" s="47">
        <v>97.123767919091065</v>
      </c>
      <c r="P71" s="47">
        <v>102.39165947761606</v>
      </c>
      <c r="Q71" s="47">
        <v>91.200602044749559</v>
      </c>
      <c r="R71" s="47">
        <v>94.084176134799307</v>
      </c>
      <c r="S71" s="47">
        <v>92.184431269616951</v>
      </c>
      <c r="T71" s="47">
        <v>89.249463115581605</v>
      </c>
      <c r="U71" s="47">
        <v>83.836566876525794</v>
      </c>
      <c r="V71" s="47">
        <v>84.032965621042237</v>
      </c>
      <c r="W71" s="47">
        <v>81.340283768653336</v>
      </c>
      <c r="X71" s="47">
        <f t="shared" si="2"/>
        <v>80.169233310695518</v>
      </c>
      <c r="Y71" s="47">
        <f t="shared" si="2"/>
        <v>78.979827829885693</v>
      </c>
      <c r="Z71" s="47">
        <f t="shared" si="2"/>
        <v>80.696022466548015</v>
      </c>
      <c r="AA71" s="47">
        <f t="shared" si="2"/>
        <v>82.054294157596274</v>
      </c>
      <c r="AB71" s="47">
        <f t="shared" si="2"/>
        <v>82.661845413997597</v>
      </c>
      <c r="AC71" s="47">
        <f t="shared" si="2"/>
        <v>86.556781263192732</v>
      </c>
      <c r="AD71" s="47">
        <f t="shared" si="2"/>
        <v>93.33712670472282</v>
      </c>
      <c r="AE71" s="47">
        <f t="shared" si="2"/>
        <v>97.58264349039122</v>
      </c>
      <c r="AF71" s="47">
        <f t="shared" si="2"/>
        <v>100.73052990950981</v>
      </c>
      <c r="AG71" s="47">
        <f t="shared" si="2"/>
        <v>104.15741267597885</v>
      </c>
    </row>
    <row r="72" spans="1:33" s="22" customFormat="1" ht="12" customHeight="1">
      <c r="A72" s="20" t="s">
        <v>21</v>
      </c>
      <c r="B72" s="47">
        <v>58.489209454138752</v>
      </c>
      <c r="C72" s="47">
        <v>60.937196854707096</v>
      </c>
      <c r="D72" s="47">
        <v>63.127261107243534</v>
      </c>
      <c r="E72" s="47">
        <v>65.832030402976386</v>
      </c>
      <c r="F72" s="47">
        <v>70.754254020063229</v>
      </c>
      <c r="G72" s="47">
        <v>75.037376031407277</v>
      </c>
      <c r="H72" s="47">
        <v>79.272565422320625</v>
      </c>
      <c r="I72" s="47">
        <v>78.673407666936754</v>
      </c>
      <c r="J72" s="47">
        <v>88.808874382296878</v>
      </c>
      <c r="K72" s="47">
        <v>94.943108544560204</v>
      </c>
      <c r="L72" s="47">
        <v>91.931342227497339</v>
      </c>
      <c r="M72" s="47">
        <v>96.573958892071715</v>
      </c>
      <c r="N72" s="47">
        <v>100</v>
      </c>
      <c r="O72" s="47">
        <v>112.22852447416774</v>
      </c>
      <c r="P72" s="47">
        <v>117.09368544788468</v>
      </c>
      <c r="Q72" s="47">
        <v>122.94603015190074</v>
      </c>
      <c r="R72" s="47">
        <v>122.25785467285985</v>
      </c>
      <c r="S72" s="47">
        <v>122.15514191479404</v>
      </c>
      <c r="T72" s="47">
        <v>123.53035162000842</v>
      </c>
      <c r="U72" s="47">
        <v>116.73875580612393</v>
      </c>
      <c r="V72" s="47">
        <v>111.03705648060438</v>
      </c>
      <c r="W72" s="47">
        <v>110.21193065747575</v>
      </c>
      <c r="X72" s="47">
        <f t="shared" si="2"/>
        <v>109.69608436141192</v>
      </c>
      <c r="Y72" s="47">
        <f t="shared" si="2"/>
        <v>104.11992285130613</v>
      </c>
      <c r="Z72" s="47">
        <f t="shared" si="2"/>
        <v>105.90370108304893</v>
      </c>
      <c r="AA72" s="47">
        <f t="shared" si="2"/>
        <v>111.34062974333219</v>
      </c>
      <c r="AB72" s="47">
        <f t="shared" si="2"/>
        <v>117.76702463964936</v>
      </c>
      <c r="AC72" s="47">
        <f t="shared" si="2"/>
        <v>121.62445933145402</v>
      </c>
      <c r="AD72" s="47">
        <f t="shared" si="2"/>
        <v>123.91951884779105</v>
      </c>
      <c r="AE72" s="47">
        <f t="shared" si="2"/>
        <v>128.37382878924478</v>
      </c>
      <c r="AF72" s="47">
        <f t="shared" si="2"/>
        <v>131.81014117297966</v>
      </c>
      <c r="AG72" s="47">
        <f t="shared" si="2"/>
        <v>135.94604156442938</v>
      </c>
    </row>
    <row r="73" spans="1:33" s="22" customFormat="1" ht="12" customHeight="1">
      <c r="A73" s="20" t="s">
        <v>22</v>
      </c>
      <c r="B73" s="47">
        <v>33.616429894996919</v>
      </c>
      <c r="C73" s="47">
        <v>38.086781964175429</v>
      </c>
      <c r="D73" s="47">
        <v>43.912137121680061</v>
      </c>
      <c r="E73" s="47">
        <v>51.937924644842504</v>
      </c>
      <c r="F73" s="47">
        <v>62.893761581222982</v>
      </c>
      <c r="G73" s="47">
        <v>67.495367510809146</v>
      </c>
      <c r="H73" s="47">
        <v>71.764978381717114</v>
      </c>
      <c r="I73" s="47">
        <v>75.903335392217429</v>
      </c>
      <c r="J73" s="47">
        <v>77.242896849907368</v>
      </c>
      <c r="K73" s="47">
        <v>80.995213094502787</v>
      </c>
      <c r="L73" s="47">
        <v>89.627084620135889</v>
      </c>
      <c r="M73" s="47">
        <v>95.834620135886354</v>
      </c>
      <c r="N73" s="47">
        <v>100</v>
      </c>
      <c r="O73" s="47">
        <v>104.93746139592341</v>
      </c>
      <c r="P73" s="47">
        <v>111.20676343421866</v>
      </c>
      <c r="Q73" s="47">
        <v>117.17881408276715</v>
      </c>
      <c r="R73" s="47">
        <v>113.83956145768994</v>
      </c>
      <c r="S73" s="47">
        <v>122.4521309450278</v>
      </c>
      <c r="T73" s="47">
        <v>129.3120753551575</v>
      </c>
      <c r="U73" s="47">
        <v>125.28180975911056</v>
      </c>
      <c r="V73" s="47">
        <v>132.16877702285362</v>
      </c>
      <c r="W73" s="47">
        <v>127.33554663372453</v>
      </c>
      <c r="X73" s="47">
        <f t="shared" si="2"/>
        <v>124.13912909203212</v>
      </c>
      <c r="Y73" s="47">
        <f t="shared" si="2"/>
        <v>125.65240889437925</v>
      </c>
      <c r="Z73" s="47">
        <f t="shared" si="2"/>
        <v>123.72606547251391</v>
      </c>
      <c r="AA73" s="47">
        <f t="shared" si="2"/>
        <v>123.76080914144535</v>
      </c>
      <c r="AB73" s="47">
        <f t="shared" si="2"/>
        <v>122.20506485484869</v>
      </c>
      <c r="AC73" s="47">
        <f t="shared" si="2"/>
        <v>124.1198270537369</v>
      </c>
      <c r="AD73" s="47">
        <f t="shared" si="2"/>
        <v>122.20506485484869</v>
      </c>
      <c r="AE73" s="47">
        <f t="shared" si="2"/>
        <v>125.05790611488574</v>
      </c>
      <c r="AF73" s="47">
        <f t="shared" si="2"/>
        <v>127.81037677578753</v>
      </c>
      <c r="AG73" s="47">
        <f t="shared" si="2"/>
        <v>128.4164607782582</v>
      </c>
    </row>
    <row r="74" spans="1:33" s="22" customFormat="1" ht="12" customHeight="1">
      <c r="A74" s="26" t="s">
        <v>23</v>
      </c>
      <c r="B74" s="48">
        <v>60.828484877626579</v>
      </c>
      <c r="C74" s="48">
        <v>57.900177910275517</v>
      </c>
      <c r="D74" s="48">
        <v>60.436601432898975</v>
      </c>
      <c r="E74" s="48">
        <v>64.045294994470353</v>
      </c>
      <c r="F74" s="48">
        <v>65.410876568735873</v>
      </c>
      <c r="G74" s="48">
        <v>69.788911862287833</v>
      </c>
      <c r="H74" s="48">
        <v>78.040101937779482</v>
      </c>
      <c r="I74" s="48">
        <v>80.203875558974858</v>
      </c>
      <c r="J74" s="48">
        <v>83.098523825551766</v>
      </c>
      <c r="K74" s="48">
        <v>83.009568687791514</v>
      </c>
      <c r="L74" s="48">
        <v>88.933500024041933</v>
      </c>
      <c r="M74" s="48">
        <v>94.657883348559892</v>
      </c>
      <c r="N74" s="49">
        <v>100</v>
      </c>
      <c r="O74" s="49">
        <v>103.95489734096265</v>
      </c>
      <c r="P74" s="49">
        <v>104.90936192720105</v>
      </c>
      <c r="Q74" s="49">
        <v>103.33221137664088</v>
      </c>
      <c r="R74" s="49">
        <v>105.09208058854645</v>
      </c>
      <c r="S74" s="49">
        <v>103.91162186853875</v>
      </c>
      <c r="T74" s="49">
        <v>102.62537866038373</v>
      </c>
      <c r="U74" s="49">
        <v>101.39443188921481</v>
      </c>
      <c r="V74" s="49">
        <v>98.800307736692815</v>
      </c>
      <c r="W74" s="49">
        <v>99.92547001971441</v>
      </c>
      <c r="X74" s="49">
        <f t="shared" si="2"/>
        <v>98.68731066980817</v>
      </c>
      <c r="Y74" s="49">
        <f t="shared" si="2"/>
        <v>99.74996393710633</v>
      </c>
      <c r="Z74" s="49">
        <f t="shared" si="2"/>
        <v>101.307880944367</v>
      </c>
      <c r="AA74" s="49">
        <f t="shared" si="2"/>
        <v>104.54392460451028</v>
      </c>
      <c r="AB74" s="49">
        <f t="shared" si="2"/>
        <v>107.56118670962161</v>
      </c>
      <c r="AC74" s="49">
        <f t="shared" si="2"/>
        <v>108.28244458335338</v>
      </c>
      <c r="AD74" s="49">
        <f t="shared" si="2"/>
        <v>114.75693609655239</v>
      </c>
      <c r="AE74" s="49">
        <f t="shared" si="2"/>
        <v>124.45785449824494</v>
      </c>
      <c r="AF74" s="49">
        <f t="shared" si="2"/>
        <v>127.48473337500602</v>
      </c>
      <c r="AG74" s="49">
        <f t="shared" si="2"/>
        <v>130.33851036207147</v>
      </c>
    </row>
    <row r="75" spans="1:33" s="22" customFormat="1" ht="12" customHeight="1">
      <c r="A75" s="23" t="s">
        <v>24</v>
      </c>
      <c r="B75" s="50">
        <v>48.551965421174891</v>
      </c>
      <c r="C75" s="50">
        <v>49.903279249928254</v>
      </c>
      <c r="D75" s="50">
        <v>54.641207667317623</v>
      </c>
      <c r="E75" s="50">
        <v>60.961839267698956</v>
      </c>
      <c r="F75" s="50">
        <v>64.644632229760361</v>
      </c>
      <c r="G75" s="50">
        <v>74.285238284756986</v>
      </c>
      <c r="H75" s="50">
        <v>77.058208305952249</v>
      </c>
      <c r="I75" s="50">
        <v>88.644336051386944</v>
      </c>
      <c r="J75" s="50">
        <v>65.097229806651058</v>
      </c>
      <c r="K75" s="50">
        <v>74.20656590431588</v>
      </c>
      <c r="L75" s="50">
        <v>81.019594050516929</v>
      </c>
      <c r="M75" s="50">
        <v>86.211971159630892</v>
      </c>
      <c r="N75" s="51">
        <v>100</v>
      </c>
      <c r="O75" s="51">
        <v>106.83894375387577</v>
      </c>
      <c r="P75" s="51">
        <v>122.45032070564497</v>
      </c>
      <c r="Q75" s="51">
        <v>141.8333441315032</v>
      </c>
      <c r="R75" s="51">
        <v>150.49008265227735</v>
      </c>
      <c r="S75" s="51">
        <v>144.32401914052738</v>
      </c>
      <c r="T75" s="51">
        <v>150.3910480086632</v>
      </c>
      <c r="U75" s="51">
        <v>155.23634108641929</v>
      </c>
      <c r="V75" s="51">
        <v>170.69685217922492</v>
      </c>
      <c r="W75" s="51">
        <v>172.62293716390695</v>
      </c>
      <c r="X75" s="51">
        <f t="shared" si="2"/>
        <v>183.81292633488519</v>
      </c>
      <c r="Y75" s="51">
        <f t="shared" si="2"/>
        <v>189.31906740834668</v>
      </c>
      <c r="Z75" s="51">
        <f t="shared" si="2"/>
        <v>192.43449367381507</v>
      </c>
      <c r="AA75" s="51">
        <f t="shared" si="2"/>
        <v>193.99405792138319</v>
      </c>
      <c r="AB75" s="51">
        <f t="shared" si="2"/>
        <v>194.64657590033599</v>
      </c>
      <c r="AC75" s="51">
        <f t="shared" si="2"/>
        <v>195.96271854724509</v>
      </c>
      <c r="AD75" s="51">
        <f t="shared" si="2"/>
        <v>202.10101533648643</v>
      </c>
      <c r="AE75" s="51">
        <f t="shared" si="2"/>
        <v>209.44623899743621</v>
      </c>
      <c r="AF75" s="51">
        <f t="shared" si="2"/>
        <v>204.97487111612969</v>
      </c>
      <c r="AG75" s="51">
        <f t="shared" si="2"/>
        <v>207.50534509408291</v>
      </c>
    </row>
    <row r="76" spans="1:33" s="29" customFormat="1" ht="12" customHeight="1">
      <c r="A76" s="27" t="s">
        <v>25</v>
      </c>
      <c r="B76" s="52">
        <v>54.366092351706357</v>
      </c>
      <c r="C76" s="52">
        <v>58.043995278328559</v>
      </c>
      <c r="D76" s="52">
        <v>63.386694422961732</v>
      </c>
      <c r="E76" s="52">
        <v>70.035994022317439</v>
      </c>
      <c r="F76" s="52">
        <v>71.4053950329412</v>
      </c>
      <c r="G76" s="52">
        <v>82.492600582649587</v>
      </c>
      <c r="H76" s="52">
        <v>92.9593598995191</v>
      </c>
      <c r="I76" s="52">
        <v>94.541003529623836</v>
      </c>
      <c r="J76" s="52">
        <v>91.249207724468377</v>
      </c>
      <c r="K76" s="52">
        <v>87.855651759287795</v>
      </c>
      <c r="L76" s="52">
        <v>95.49522308734511</v>
      </c>
      <c r="M76" s="52">
        <v>99.951736609816663</v>
      </c>
      <c r="N76" s="53">
        <v>100</v>
      </c>
      <c r="O76" s="53">
        <v>110.40628470748315</v>
      </c>
      <c r="P76" s="53">
        <v>113.00785588435394</v>
      </c>
      <c r="Q76" s="53">
        <v>124.68875928198032</v>
      </c>
      <c r="R76" s="53">
        <v>126.40879672971923</v>
      </c>
      <c r="S76" s="53">
        <v>131.1996650637019</v>
      </c>
      <c r="T76" s="53">
        <v>135.96494798602112</v>
      </c>
      <c r="U76" s="53">
        <v>121.71968855576171</v>
      </c>
      <c r="V76" s="53">
        <v>122.16743325987224</v>
      </c>
      <c r="W76" s="53">
        <v>121.07714583103166</v>
      </c>
      <c r="X76" s="53">
        <f t="shared" si="2"/>
        <v>124.68468887557935</v>
      </c>
      <c r="Y76" s="53">
        <f t="shared" si="2"/>
        <v>121.24752141324514</v>
      </c>
      <c r="Z76" s="53">
        <f t="shared" si="2"/>
        <v>118.75003634291433</v>
      </c>
      <c r="AA76" s="53">
        <f t="shared" si="2"/>
        <v>120.59858233559923</v>
      </c>
      <c r="AB76" s="53">
        <f t="shared" si="2"/>
        <v>116.61365446901551</v>
      </c>
      <c r="AC76" s="53">
        <f t="shared" si="2"/>
        <v>115.92691876050314</v>
      </c>
      <c r="AD76" s="53">
        <f t="shared" si="2"/>
        <v>113.68819523995049</v>
      </c>
      <c r="AE76" s="53">
        <f t="shared" si="2"/>
        <v>116.05891622522144</v>
      </c>
      <c r="AF76" s="53">
        <f t="shared" si="2"/>
        <v>111.17210259750081</v>
      </c>
      <c r="AG76" s="53">
        <f t="shared" si="2"/>
        <v>109.23458915062253</v>
      </c>
    </row>
    <row r="77" spans="1:33" s="32" customFormat="1" ht="12" customHeight="1">
      <c r="A77" s="30" t="s">
        <v>26</v>
      </c>
      <c r="B77" s="54">
        <v>35.959408634764372</v>
      </c>
      <c r="C77" s="54">
        <v>39.557515988699585</v>
      </c>
      <c r="D77" s="54">
        <v>44.223269840719617</v>
      </c>
      <c r="E77" s="54">
        <v>49.776418184654311</v>
      </c>
      <c r="F77" s="54">
        <v>48.608246529282276</v>
      </c>
      <c r="G77" s="54">
        <v>63.299651628334217</v>
      </c>
      <c r="H77" s="54">
        <v>72.170996758930258</v>
      </c>
      <c r="I77" s="54">
        <v>77.400038130232062</v>
      </c>
      <c r="J77" s="54">
        <v>84.101426417318052</v>
      </c>
      <c r="K77" s="54">
        <v>83.772986463767609</v>
      </c>
      <c r="L77" s="54">
        <v>93.82810198103887</v>
      </c>
      <c r="M77" s="54">
        <v>99.533771253271397</v>
      </c>
      <c r="N77" s="55">
        <v>100</v>
      </c>
      <c r="O77" s="55">
        <v>114.28150510425152</v>
      </c>
      <c r="P77" s="55">
        <v>114.95051735792156</v>
      </c>
      <c r="Q77" s="55">
        <v>131.38204759346237</v>
      </c>
      <c r="R77" s="55">
        <v>142.39475189351265</v>
      </c>
      <c r="S77" s="55">
        <v>149.63169662200806</v>
      </c>
      <c r="T77" s="55">
        <v>154.95866336204654</v>
      </c>
      <c r="U77" s="55">
        <v>137.36936062533579</v>
      </c>
      <c r="V77" s="55">
        <v>134.25914692271695</v>
      </c>
      <c r="W77" s="55">
        <v>130.81442709326308</v>
      </c>
      <c r="X77" s="55">
        <f t="shared" si="2"/>
        <v>138.48380331733017</v>
      </c>
      <c r="Y77" s="55">
        <f t="shared" si="2"/>
        <v>131.49990467441978</v>
      </c>
      <c r="Z77" s="55">
        <f t="shared" si="2"/>
        <v>125.7318404769745</v>
      </c>
      <c r="AA77" s="55">
        <f t="shared" si="2"/>
        <v>128.08724890375578</v>
      </c>
      <c r="AB77" s="55">
        <f t="shared" si="2"/>
        <v>123.34523458758682</v>
      </c>
      <c r="AC77" s="55">
        <f t="shared" si="2"/>
        <v>122.57049759952852</v>
      </c>
      <c r="AD77" s="55">
        <f t="shared" si="2"/>
        <v>119.43168622285383</v>
      </c>
      <c r="AE77" s="55">
        <f t="shared" si="2"/>
        <v>123.59221449988729</v>
      </c>
      <c r="AF77" s="55">
        <f t="shared" si="2"/>
        <v>115.77378373225639</v>
      </c>
      <c r="AG77" s="55">
        <f t="shared" si="2"/>
        <v>113.49376917344051</v>
      </c>
    </row>
    <row r="78" spans="1:33" s="32" customFormat="1" ht="12" customHeight="1">
      <c r="A78" s="30" t="s">
        <v>27</v>
      </c>
      <c r="B78" s="54">
        <v>107.73608582689695</v>
      </c>
      <c r="C78" s="54">
        <v>110.62231570017148</v>
      </c>
      <c r="D78" s="54">
        <v>117.04872832676439</v>
      </c>
      <c r="E78" s="54">
        <v>125.96016189752386</v>
      </c>
      <c r="F78" s="54">
        <v>136.37391965216781</v>
      </c>
      <c r="G78" s="54">
        <v>133.65206171901241</v>
      </c>
      <c r="H78" s="54">
        <v>147.92414146591497</v>
      </c>
      <c r="I78" s="54">
        <v>137.81438342848057</v>
      </c>
      <c r="J78" s="54">
        <v>107.95348097350609</v>
      </c>
      <c r="K78" s="54">
        <v>97.212746778840213</v>
      </c>
      <c r="L78" s="54">
        <v>99.13748917442868</v>
      </c>
      <c r="M78" s="54">
        <v>100.81125505929762</v>
      </c>
      <c r="N78" s="55">
        <v>100</v>
      </c>
      <c r="O78" s="55">
        <v>102.50269534632992</v>
      </c>
      <c r="P78" s="55">
        <v>108.91673589140848</v>
      </c>
      <c r="Q78" s="55">
        <v>111.1543152052882</v>
      </c>
      <c r="R78" s="55">
        <v>95.054702274695572</v>
      </c>
      <c r="S78" s="55">
        <v>95.45944608423622</v>
      </c>
      <c r="T78" s="55">
        <v>99.112745011400008</v>
      </c>
      <c r="U78" s="55">
        <v>91.02847346188517</v>
      </c>
      <c r="V78" s="55">
        <v>97.12260732780716</v>
      </c>
      <c r="W78" s="55">
        <v>100.05125576627373</v>
      </c>
      <c r="X78" s="55">
        <f t="shared" si="2"/>
        <v>96.829212251895598</v>
      </c>
      <c r="Y78" s="55">
        <f t="shared" si="2"/>
        <v>99.255907668923115</v>
      </c>
      <c r="Z78" s="55">
        <f t="shared" si="2"/>
        <v>101.98837024337654</v>
      </c>
      <c r="AA78" s="55">
        <f t="shared" si="2"/>
        <v>102.90743915587058</v>
      </c>
      <c r="AB78" s="55">
        <f t="shared" si="2"/>
        <v>100.37999964651198</v>
      </c>
      <c r="AC78" s="55">
        <f t="shared" si="2"/>
        <v>99.860372222909589</v>
      </c>
      <c r="AD78" s="55">
        <f t="shared" si="2"/>
        <v>98.997861397338255</v>
      </c>
      <c r="AE78" s="55">
        <f t="shared" si="2"/>
        <v>98.886512663709183</v>
      </c>
      <c r="AF78" s="55">
        <f t="shared" si="2"/>
        <v>98.153024973930286</v>
      </c>
      <c r="AG78" s="55">
        <f t="shared" si="2"/>
        <v>96.792096007352583</v>
      </c>
    </row>
    <row r="79" spans="1:33" s="29" customFormat="1" ht="12" customHeight="1">
      <c r="A79" s="27" t="s">
        <v>28</v>
      </c>
      <c r="B79" s="52">
        <v>67.341081813514663</v>
      </c>
      <c r="C79" s="52">
        <v>64.699669244817741</v>
      </c>
      <c r="D79" s="52">
        <v>71.342546225771969</v>
      </c>
      <c r="E79" s="52">
        <v>78.638517408831916</v>
      </c>
      <c r="F79" s="52">
        <v>83.739553438423144</v>
      </c>
      <c r="G79" s="52">
        <v>89.282437993923523</v>
      </c>
      <c r="H79" s="52">
        <v>93.868825692860568</v>
      </c>
      <c r="I79" s="52">
        <v>87.912707563605139</v>
      </c>
      <c r="J79" s="52">
        <v>84.573595132091654</v>
      </c>
      <c r="K79" s="52">
        <v>90.309630614632326</v>
      </c>
      <c r="L79" s="52">
        <v>93.337765845529745</v>
      </c>
      <c r="M79" s="52">
        <v>98.170326294616174</v>
      </c>
      <c r="N79" s="53">
        <v>100</v>
      </c>
      <c r="O79" s="53">
        <v>103.47124618116631</v>
      </c>
      <c r="P79" s="53">
        <v>105.85512418047618</v>
      </c>
      <c r="Q79" s="53">
        <v>113.45744367483314</v>
      </c>
      <c r="R79" s="53">
        <v>121.06186720978967</v>
      </c>
      <c r="S79" s="53">
        <v>124.88070089800451</v>
      </c>
      <c r="T79" s="53">
        <v>127.54778276201614</v>
      </c>
      <c r="U79" s="53">
        <v>121.3875726946027</v>
      </c>
      <c r="V79" s="53">
        <v>122.84398959762326</v>
      </c>
      <c r="W79" s="53">
        <v>126.7591883452983</v>
      </c>
      <c r="X79" s="53">
        <f t="shared" si="2"/>
        <v>126.40150144337184</v>
      </c>
      <c r="Y79" s="53">
        <f t="shared" si="2"/>
        <v>122.3857295550375</v>
      </c>
      <c r="Z79" s="53">
        <f t="shared" si="2"/>
        <v>119.79902204192933</v>
      </c>
      <c r="AA79" s="53">
        <f t="shared" si="2"/>
        <v>121.32234743601613</v>
      </c>
      <c r="AB79" s="53">
        <f t="shared" si="2"/>
        <v>124.25832568865249</v>
      </c>
      <c r="AC79" s="53">
        <f t="shared" si="2"/>
        <v>126.96243866721652</v>
      </c>
      <c r="AD79" s="53">
        <f t="shared" si="2"/>
        <v>128.5072252754189</v>
      </c>
      <c r="AE79" s="53">
        <f t="shared" si="2"/>
        <v>130.76780649559413</v>
      </c>
      <c r="AF79" s="53">
        <f t="shared" si="2"/>
        <v>106.19934522256541</v>
      </c>
      <c r="AG79" s="53">
        <f t="shared" si="2"/>
        <v>96.540115638071356</v>
      </c>
    </row>
    <row r="80" spans="1:33" s="22" customFormat="1" ht="12" customHeight="1">
      <c r="A80" s="33" t="s">
        <v>29</v>
      </c>
      <c r="B80" s="48">
        <v>66.31179189129243</v>
      </c>
      <c r="C80" s="48">
        <v>62.595112324203456</v>
      </c>
      <c r="D80" s="48">
        <v>68.837558787450831</v>
      </c>
      <c r="E80" s="48">
        <v>76.402185376805491</v>
      </c>
      <c r="F80" s="48">
        <v>81.5184476039163</v>
      </c>
      <c r="G80" s="48">
        <v>87.317753244343052</v>
      </c>
      <c r="H80" s="48">
        <v>92.013959614888449</v>
      </c>
      <c r="I80" s="48">
        <v>86.419702792375631</v>
      </c>
      <c r="J80" s="48">
        <v>84.0012130923444</v>
      </c>
      <c r="K80" s="48">
        <v>90.038158091280678</v>
      </c>
      <c r="L80" s="48">
        <v>92.886209222217701</v>
      </c>
      <c r="M80" s="48">
        <v>98.085305740008963</v>
      </c>
      <c r="N80" s="49">
        <v>100</v>
      </c>
      <c r="O80" s="49">
        <v>102.9584968518443</v>
      </c>
      <c r="P80" s="49">
        <v>104.73784983908421</v>
      </c>
      <c r="Q80" s="49">
        <v>112.42152243089221</v>
      </c>
      <c r="R80" s="49">
        <v>120.09840532674279</v>
      </c>
      <c r="S80" s="49">
        <v>124.44607397147421</v>
      </c>
      <c r="T80" s="49">
        <v>126.88266952739187</v>
      </c>
      <c r="U80" s="49">
        <v>119.73221439143953</v>
      </c>
      <c r="V80" s="49">
        <v>120.62483308664103</v>
      </c>
      <c r="W80" s="49">
        <v>123.83500133530686</v>
      </c>
      <c r="X80" s="49">
        <f t="shared" ref="X80:AG84" si="3">+W80*X22/W22</f>
        <v>123.38235493814585</v>
      </c>
      <c r="Y80" s="49">
        <f t="shared" si="3"/>
        <v>118.17239490682272</v>
      </c>
      <c r="Z80" s="49">
        <f t="shared" si="3"/>
        <v>114.90383527292312</v>
      </c>
      <c r="AA80" s="49">
        <f t="shared" si="3"/>
        <v>115.77201106267792</v>
      </c>
      <c r="AB80" s="49">
        <f t="shared" si="3"/>
        <v>118.61372514405468</v>
      </c>
      <c r="AC80" s="49">
        <f t="shared" si="3"/>
        <v>121.22549485567366</v>
      </c>
      <c r="AD80" s="49">
        <f t="shared" si="3"/>
        <v>122.59882402466013</v>
      </c>
      <c r="AE80" s="49">
        <f t="shared" si="3"/>
        <v>124.71177740660768</v>
      </c>
      <c r="AF80" s="49">
        <f t="shared" si="3"/>
        <v>101.062813740534</v>
      </c>
      <c r="AG80" s="49">
        <f t="shared" si="3"/>
        <v>92.221724311185312</v>
      </c>
    </row>
    <row r="81" spans="1:33" s="32" customFormat="1" ht="12" customHeight="1">
      <c r="A81" s="30" t="s">
        <v>30</v>
      </c>
      <c r="B81" s="54">
        <v>80.502542626383516</v>
      </c>
      <c r="C81" s="54">
        <v>90.296141190547445</v>
      </c>
      <c r="D81" s="54">
        <v>101.67514208794499</v>
      </c>
      <c r="E81" s="54">
        <v>106.13819922225549</v>
      </c>
      <c r="F81" s="54">
        <v>111.18755608734674</v>
      </c>
      <c r="G81" s="54">
        <v>113.87376607837275</v>
      </c>
      <c r="H81" s="54">
        <v>117.20610230332039</v>
      </c>
      <c r="I81" s="54">
        <v>106.79629075680528</v>
      </c>
      <c r="J81" s="54">
        <v>91.761890517499253</v>
      </c>
      <c r="K81" s="54">
        <v>93.813939575231828</v>
      </c>
      <c r="L81" s="54">
        <v>99.10858510320071</v>
      </c>
      <c r="M81" s="54">
        <v>99.27609931199521</v>
      </c>
      <c r="N81" s="55">
        <v>100</v>
      </c>
      <c r="O81" s="55">
        <v>110.2482799880347</v>
      </c>
      <c r="P81" s="55">
        <v>120.93927609931198</v>
      </c>
      <c r="Q81" s="55">
        <v>127.33472928507327</v>
      </c>
      <c r="R81" s="55">
        <v>133.84385282680225</v>
      </c>
      <c r="S81" s="55">
        <v>130.02692192641339</v>
      </c>
      <c r="T81" s="55">
        <v>136.03350284175889</v>
      </c>
      <c r="U81" s="55">
        <v>144.8399641040981</v>
      </c>
      <c r="V81" s="55">
        <v>154.85492072988333</v>
      </c>
      <c r="W81" s="55">
        <v>169.69189350882439</v>
      </c>
      <c r="X81" s="55">
        <f t="shared" si="3"/>
        <v>170.85252766975768</v>
      </c>
      <c r="Y81" s="55">
        <f t="shared" si="3"/>
        <v>186.21597367633859</v>
      </c>
      <c r="Z81" s="55">
        <f t="shared" si="3"/>
        <v>194.95064313490872</v>
      </c>
      <c r="AA81" s="55">
        <f t="shared" si="3"/>
        <v>207.3526772360155</v>
      </c>
      <c r="AB81" s="55">
        <f t="shared" si="3"/>
        <v>211.67813341310193</v>
      </c>
      <c r="AC81" s="55">
        <f t="shared" si="3"/>
        <v>215.7583009273107</v>
      </c>
      <c r="AD81" s="55">
        <f t="shared" si="3"/>
        <v>220.14956625785214</v>
      </c>
      <c r="AE81" s="55">
        <f t="shared" si="3"/>
        <v>224.78612025127123</v>
      </c>
      <c r="AF81" s="55">
        <f t="shared" si="3"/>
        <v>186.45527968890212</v>
      </c>
      <c r="AG81" s="55">
        <f t="shared" si="3"/>
        <v>163.24259647023626</v>
      </c>
    </row>
    <row r="82" spans="1:33" s="29" customFormat="1" ht="12" customHeight="1">
      <c r="A82" s="27" t="s">
        <v>31</v>
      </c>
      <c r="B82" s="52">
        <v>40.171891570418452</v>
      </c>
      <c r="C82" s="52">
        <v>44.585231324686134</v>
      </c>
      <c r="D82" s="52">
        <v>51.507998536869067</v>
      </c>
      <c r="E82" s="52">
        <v>55.627133184388718</v>
      </c>
      <c r="F82" s="52">
        <v>59.579955106090161</v>
      </c>
      <c r="G82" s="52">
        <v>65.306954871883946</v>
      </c>
      <c r="H82" s="52">
        <v>70.794485364743281</v>
      </c>
      <c r="I82" s="52">
        <v>78.401713652643238</v>
      </c>
      <c r="J82" s="52">
        <v>85.190799116858372</v>
      </c>
      <c r="K82" s="52">
        <v>88.326267674016535</v>
      </c>
      <c r="L82" s="52">
        <v>91.753309807450918</v>
      </c>
      <c r="M82" s="52">
        <v>94.572731554945037</v>
      </c>
      <c r="N82" s="53">
        <v>100</v>
      </c>
      <c r="O82" s="53">
        <v>105.86568142165802</v>
      </c>
      <c r="P82" s="53">
        <v>110.36849321196716</v>
      </c>
      <c r="Q82" s="53">
        <v>114.86630509437985</v>
      </c>
      <c r="R82" s="53">
        <v>119.18833074127583</v>
      </c>
      <c r="S82" s="53">
        <v>125.52584557652887</v>
      </c>
      <c r="T82" s="53">
        <v>125.64268552947709</v>
      </c>
      <c r="U82" s="53">
        <v>126.24899015018144</v>
      </c>
      <c r="V82" s="53">
        <v>133.81832439928738</v>
      </c>
      <c r="W82" s="53">
        <v>137.50009868239269</v>
      </c>
      <c r="X82" s="53">
        <f t="shared" si="3"/>
        <v>148.62173591539101</v>
      </c>
      <c r="Y82" s="53">
        <f t="shared" si="3"/>
        <v>151.1785309217988</v>
      </c>
      <c r="Z82" s="53">
        <f t="shared" si="3"/>
        <v>156.68790311757414</v>
      </c>
      <c r="AA82" s="53">
        <f t="shared" si="3"/>
        <v>164.146449933817</v>
      </c>
      <c r="AB82" s="53">
        <f t="shared" si="3"/>
        <v>171.12000568410579</v>
      </c>
      <c r="AC82" s="53">
        <f t="shared" si="3"/>
        <v>178.29171567892166</v>
      </c>
      <c r="AD82" s="53">
        <f t="shared" si="3"/>
        <v>183.95424294815618</v>
      </c>
      <c r="AE82" s="53">
        <f t="shared" si="3"/>
        <v>191.52120881983748</v>
      </c>
      <c r="AF82" s="53">
        <f t="shared" si="3"/>
        <v>197.8566184307131</v>
      </c>
      <c r="AG82" s="53">
        <f t="shared" si="3"/>
        <v>202.97889249408564</v>
      </c>
    </row>
    <row r="83" spans="1:33" s="32" customFormat="1" ht="12" customHeight="1">
      <c r="A83" s="30" t="s">
        <v>32</v>
      </c>
      <c r="B83" s="54">
        <v>37.339356173693119</v>
      </c>
      <c r="C83" s="54">
        <v>42.198652299307213</v>
      </c>
      <c r="D83" s="54">
        <v>49.631968839915743</v>
      </c>
      <c r="E83" s="54">
        <v>53.306194486801928</v>
      </c>
      <c r="F83" s="54">
        <v>57.285732157166379</v>
      </c>
      <c r="G83" s="54">
        <v>62.949050422128529</v>
      </c>
      <c r="H83" s="54">
        <v>68.336133999181783</v>
      </c>
      <c r="I83" s="54">
        <v>76.608297860110966</v>
      </c>
      <c r="J83" s="54">
        <v>84.569739960711786</v>
      </c>
      <c r="K83" s="54">
        <v>89.148744095779392</v>
      </c>
      <c r="L83" s="54">
        <v>92.157234001548545</v>
      </c>
      <c r="M83" s="54">
        <v>93.958676372636205</v>
      </c>
      <c r="N83" s="55">
        <v>100</v>
      </c>
      <c r="O83" s="55">
        <v>106.0129225089007</v>
      </c>
      <c r="P83" s="55">
        <v>110.534786298489</v>
      </c>
      <c r="Q83" s="55">
        <v>114.97381349255991</v>
      </c>
      <c r="R83" s="55">
        <v>118.67644025790919</v>
      </c>
      <c r="S83" s="55">
        <v>125.12180360626581</v>
      </c>
      <c r="T83" s="55">
        <v>127.39761227739776</v>
      </c>
      <c r="U83" s="55">
        <v>127.12543489212644</v>
      </c>
      <c r="V83" s="55">
        <v>132.14702312324391</v>
      </c>
      <c r="W83" s="55">
        <v>136.56272082714872</v>
      </c>
      <c r="X83" s="55">
        <f t="shared" si="3"/>
        <v>142.73252570470271</v>
      </c>
      <c r="Y83" s="55">
        <f t="shared" si="3"/>
        <v>145.47999580745392</v>
      </c>
      <c r="Z83" s="55">
        <f t="shared" si="3"/>
        <v>151.83508417212428</v>
      </c>
      <c r="AA83" s="55">
        <f t="shared" si="3"/>
        <v>157.99102659899984</v>
      </c>
      <c r="AB83" s="55">
        <f t="shared" si="3"/>
        <v>164.36978256238945</v>
      </c>
      <c r="AC83" s="55">
        <f t="shared" si="3"/>
        <v>173.27792861176005</v>
      </c>
      <c r="AD83" s="55">
        <f t="shared" si="3"/>
        <v>179.94948658216202</v>
      </c>
      <c r="AE83" s="55">
        <f t="shared" si="3"/>
        <v>185.57223182074833</v>
      </c>
      <c r="AF83" s="55">
        <f t="shared" si="3"/>
        <v>190.14650243607207</v>
      </c>
      <c r="AG83" s="55">
        <f t="shared" si="3"/>
        <v>195.32733979571475</v>
      </c>
    </row>
    <row r="84" spans="1:33" s="22" customFormat="1" ht="12" customHeight="1">
      <c r="A84" s="33" t="s">
        <v>33</v>
      </c>
      <c r="B84" s="48">
        <v>52.711172309007168</v>
      </c>
      <c r="C84" s="48">
        <v>54.910735482645649</v>
      </c>
      <c r="D84" s="48">
        <v>59.293243435734297</v>
      </c>
      <c r="E84" s="48">
        <v>65.382697877593657</v>
      </c>
      <c r="F84" s="48">
        <v>69.151512273871134</v>
      </c>
      <c r="G84" s="48">
        <v>75.073595745691094</v>
      </c>
      <c r="H84" s="48">
        <v>80.943449978633495</v>
      </c>
      <c r="I84" s="48">
        <v>85.456531028916004</v>
      </c>
      <c r="J84" s="48">
        <v>87.164664545843024</v>
      </c>
      <c r="K84" s="48">
        <v>84.695645980722659</v>
      </c>
      <c r="L84" s="48">
        <v>89.891268220882196</v>
      </c>
      <c r="M84" s="48">
        <v>96.787901809030913</v>
      </c>
      <c r="N84" s="49">
        <v>100</v>
      </c>
      <c r="O84" s="49">
        <v>105.34874887232326</v>
      </c>
      <c r="P84" s="49">
        <v>109.78586012060205</v>
      </c>
      <c r="Q84" s="49">
        <v>114.47106025354921</v>
      </c>
      <c r="R84" s="49">
        <v>120.72551160913537</v>
      </c>
      <c r="S84" s="49">
        <v>126.75442761502303</v>
      </c>
      <c r="T84" s="49">
        <v>120.52490385071934</v>
      </c>
      <c r="U84" s="49">
        <v>123.59218460661887</v>
      </c>
      <c r="V84" s="49">
        <v>138.12259626798348</v>
      </c>
      <c r="W84" s="49">
        <v>139.78324865865818</v>
      </c>
      <c r="X84" s="49">
        <f t="shared" si="3"/>
        <v>164.62418688571293</v>
      </c>
      <c r="Y84" s="49">
        <f t="shared" si="3"/>
        <v>166.69555101847016</v>
      </c>
      <c r="Z84" s="49">
        <f t="shared" si="3"/>
        <v>170.16523431935804</v>
      </c>
      <c r="AA84" s="49">
        <f t="shared" si="3"/>
        <v>180.78320117753191</v>
      </c>
      <c r="AB84" s="49">
        <f t="shared" si="3"/>
        <v>189.28469683300887</v>
      </c>
      <c r="AC84" s="49">
        <f t="shared" si="3"/>
        <v>191.89853283319877</v>
      </c>
      <c r="AD84" s="49">
        <f t="shared" si="3"/>
        <v>194.85898105503057</v>
      </c>
      <c r="AE84" s="49">
        <f t="shared" si="3"/>
        <v>207.55662124305582</v>
      </c>
      <c r="AF84" s="49">
        <f t="shared" si="3"/>
        <v>218.47015811215033</v>
      </c>
      <c r="AG84" s="49">
        <f t="shared" si="3"/>
        <v>223.43549688998613</v>
      </c>
    </row>
    <row r="85" spans="1:33" s="29" customFormat="1" ht="12" customHeight="1">
      <c r="A85" s="27" t="s">
        <v>34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</row>
    <row r="86" spans="1:33" s="29" customFormat="1" ht="12" customHeight="1">
      <c r="A86" s="27" t="s">
        <v>35</v>
      </c>
      <c r="B86" s="53">
        <v>71.43648437147769</v>
      </c>
      <c r="C86" s="53">
        <v>78.196713920430753</v>
      </c>
      <c r="D86" s="53">
        <v>82.456637532928411</v>
      </c>
      <c r="E86" s="53">
        <v>86.426726608742683</v>
      </c>
      <c r="F86" s="53">
        <v>90.828347105841118</v>
      </c>
      <c r="G86" s="53">
        <v>97.172503075466452</v>
      </c>
      <c r="H86" s="53">
        <v>99.293447807240682</v>
      </c>
      <c r="I86" s="53">
        <v>92.254333026323394</v>
      </c>
      <c r="J86" s="53">
        <v>82.13331100533938</v>
      </c>
      <c r="K86" s="53">
        <v>82.648572403887627</v>
      </c>
      <c r="L86" s="53">
        <v>89.159544251292971</v>
      </c>
      <c r="M86" s="53">
        <v>95.733635620020479</v>
      </c>
      <c r="N86" s="53">
        <v>100</v>
      </c>
      <c r="O86" s="53">
        <v>108.911445887892</v>
      </c>
      <c r="P86" s="53">
        <v>118.67500531363316</v>
      </c>
      <c r="Q86" s="53">
        <v>125.60140666361802</v>
      </c>
      <c r="R86" s="53">
        <v>134.13027096308795</v>
      </c>
      <c r="S86" s="53">
        <v>142.09621218464392</v>
      </c>
      <c r="T86" s="53">
        <v>151.29233999523382</v>
      </c>
      <c r="U86" s="53">
        <v>142.83239190781973</v>
      </c>
      <c r="V86" s="53">
        <v>159.87595081829949</v>
      </c>
      <c r="W86" s="53">
        <v>173.5934974011503</v>
      </c>
      <c r="X86" s="53">
        <f t="shared" ref="X86:AG95" si="4">+W86*X28/W28</f>
        <v>185.9430249708555</v>
      </c>
      <c r="Y86" s="53">
        <f t="shared" si="4"/>
        <v>184.91056994351445</v>
      </c>
      <c r="Z86" s="53">
        <f t="shared" si="4"/>
        <v>188.39309292095243</v>
      </c>
      <c r="AA86" s="53">
        <f t="shared" si="4"/>
        <v>194.47768596105908</v>
      </c>
      <c r="AB86" s="53">
        <f t="shared" si="4"/>
        <v>195.20742491675304</v>
      </c>
      <c r="AC86" s="53">
        <f t="shared" si="4"/>
        <v>201.23855958676032</v>
      </c>
      <c r="AD86" s="53">
        <f t="shared" si="4"/>
        <v>211.53670271349529</v>
      </c>
      <c r="AE86" s="53">
        <f t="shared" si="4"/>
        <v>218.18421883151592</v>
      </c>
      <c r="AF86" s="53">
        <f t="shared" si="4"/>
        <v>212.44935946567387</v>
      </c>
      <c r="AG86" s="53">
        <f t="shared" si="4"/>
        <v>214.45372630602657</v>
      </c>
    </row>
    <row r="87" spans="1:33" s="32" customFormat="1" ht="12" customHeight="1">
      <c r="A87" s="30" t="s">
        <v>36</v>
      </c>
      <c r="B87" s="55">
        <v>126.90260876037367</v>
      </c>
      <c r="C87" s="55">
        <v>144.45312790740951</v>
      </c>
      <c r="D87" s="55">
        <v>143.42227680398946</v>
      </c>
      <c r="E87" s="55">
        <v>151.36764541699233</v>
      </c>
      <c r="F87" s="55">
        <v>160.45923114137921</v>
      </c>
      <c r="G87" s="55">
        <v>154.52718544155411</v>
      </c>
      <c r="H87" s="55">
        <v>152.67388634587476</v>
      </c>
      <c r="I87" s="55">
        <v>115.30646421793013</v>
      </c>
      <c r="J87" s="55">
        <v>83.201220646793956</v>
      </c>
      <c r="K87" s="55">
        <v>72.044211231439107</v>
      </c>
      <c r="L87" s="55">
        <v>79.118752558520342</v>
      </c>
      <c r="M87" s="55">
        <v>97.294481039038374</v>
      </c>
      <c r="N87" s="55">
        <v>100</v>
      </c>
      <c r="O87" s="55">
        <v>108.30635257340627</v>
      </c>
      <c r="P87" s="55">
        <v>116.68713482936994</v>
      </c>
      <c r="Q87" s="55">
        <v>91.005172862937727</v>
      </c>
      <c r="R87" s="55">
        <v>92.378400506121835</v>
      </c>
      <c r="S87" s="55">
        <v>96.948383015146447</v>
      </c>
      <c r="T87" s="55">
        <v>100.975028841502</v>
      </c>
      <c r="U87" s="55">
        <v>93.930259387443712</v>
      </c>
      <c r="V87" s="55">
        <v>94.280078895463518</v>
      </c>
      <c r="W87" s="55">
        <v>91.983923188567616</v>
      </c>
      <c r="X87" s="55">
        <f t="shared" si="4"/>
        <v>95.586319824345964</v>
      </c>
      <c r="Y87" s="55">
        <f t="shared" si="4"/>
        <v>97.190279483458028</v>
      </c>
      <c r="Z87" s="55">
        <f t="shared" si="4"/>
        <v>95.820773324401785</v>
      </c>
      <c r="AA87" s="55">
        <f t="shared" si="4"/>
        <v>99.099400841055427</v>
      </c>
      <c r="AB87" s="55">
        <f t="shared" si="4"/>
        <v>97.97179115031075</v>
      </c>
      <c r="AC87" s="55">
        <f t="shared" si="4"/>
        <v>101.9240072941089</v>
      </c>
      <c r="AD87" s="55">
        <f t="shared" si="4"/>
        <v>109.42279781176734</v>
      </c>
      <c r="AE87" s="55">
        <f t="shared" si="4"/>
        <v>111.85664843139445</v>
      </c>
      <c r="AF87" s="55">
        <f t="shared" si="4"/>
        <v>108.32495999404564</v>
      </c>
      <c r="AG87" s="55">
        <f t="shared" si="4"/>
        <v>107.26433701760264</v>
      </c>
    </row>
    <row r="88" spans="1:33" s="32" customFormat="1" ht="12" customHeight="1">
      <c r="A88" s="30" t="s">
        <v>37</v>
      </c>
      <c r="B88" s="55">
        <v>59.310693979281901</v>
      </c>
      <c r="C88" s="55">
        <v>63.669288885427243</v>
      </c>
      <c r="D88" s="55">
        <v>69.143235454474677</v>
      </c>
      <c r="E88" s="55">
        <v>72.239270971259472</v>
      </c>
      <c r="F88" s="55">
        <v>75.607134512033667</v>
      </c>
      <c r="G88" s="55">
        <v>84.71298387724903</v>
      </c>
      <c r="H88" s="55">
        <v>87.716333047745167</v>
      </c>
      <c r="I88" s="55">
        <v>87.273152114650685</v>
      </c>
      <c r="J88" s="55">
        <v>81.878650985279236</v>
      </c>
      <c r="K88" s="55">
        <v>84.920165121894229</v>
      </c>
      <c r="L88" s="55">
        <v>91.30539761663681</v>
      </c>
      <c r="M88" s="55">
        <v>95.406184282264974</v>
      </c>
      <c r="N88" s="55">
        <v>100</v>
      </c>
      <c r="O88" s="55">
        <v>109.03808707843289</v>
      </c>
      <c r="P88" s="55">
        <v>119.08014642884959</v>
      </c>
      <c r="Q88" s="55">
        <v>132.87249785808862</v>
      </c>
      <c r="R88" s="55">
        <v>142.86860347379078</v>
      </c>
      <c r="S88" s="55">
        <v>151.53594516706909</v>
      </c>
      <c r="T88" s="55">
        <v>161.78596463899058</v>
      </c>
      <c r="U88" s="55">
        <v>153.0095801853727</v>
      </c>
      <c r="V88" s="55">
        <v>173.36708466391462</v>
      </c>
      <c r="W88" s="55">
        <v>190.24690396448321</v>
      </c>
      <c r="X88" s="55">
        <f t="shared" si="4"/>
        <v>204.34145961523484</v>
      </c>
      <c r="Y88" s="55">
        <f t="shared" si="4"/>
        <v>202.79928343328922</v>
      </c>
      <c r="Z88" s="55">
        <f t="shared" si="4"/>
        <v>207.21785185762133</v>
      </c>
      <c r="AA88" s="55">
        <f t="shared" si="4"/>
        <v>213.87569125321286</v>
      </c>
      <c r="AB88" s="55">
        <f t="shared" si="4"/>
        <v>214.9606667185918</v>
      </c>
      <c r="AC88" s="55">
        <f t="shared" si="4"/>
        <v>221.42690240672948</v>
      </c>
      <c r="AD88" s="55">
        <f t="shared" si="4"/>
        <v>232.3319573175481</v>
      </c>
      <c r="AE88" s="55">
        <f t="shared" si="4"/>
        <v>239.82085832229924</v>
      </c>
      <c r="AF88" s="55">
        <f t="shared" si="4"/>
        <v>233.62489290443179</v>
      </c>
      <c r="AG88" s="55">
        <f t="shared" si="4"/>
        <v>236.21465846249708</v>
      </c>
    </row>
    <row r="89" spans="1:33" s="19" customFormat="1" ht="12" customHeight="1">
      <c r="A89" s="34" t="s">
        <v>38</v>
      </c>
      <c r="B89" s="56">
        <v>50.089178604751538</v>
      </c>
      <c r="C89" s="56">
        <v>53.125694228462258</v>
      </c>
      <c r="D89" s="56">
        <v>57.98069172130576</v>
      </c>
      <c r="E89" s="56">
        <v>57.696970466331123</v>
      </c>
      <c r="F89" s="56">
        <v>60.447225942405233</v>
      </c>
      <c r="G89" s="56">
        <v>70.450463030549244</v>
      </c>
      <c r="H89" s="56">
        <v>79.795492196078698</v>
      </c>
      <c r="I89" s="56">
        <v>82.980533040514388</v>
      </c>
      <c r="J89" s="56">
        <v>72.953176472081708</v>
      </c>
      <c r="K89" s="56">
        <v>81.186805374835771</v>
      </c>
      <c r="L89" s="56">
        <v>92.091984081143011</v>
      </c>
      <c r="M89" s="56">
        <v>101.99049184698094</v>
      </c>
      <c r="N89" s="56">
        <v>100</v>
      </c>
      <c r="O89" s="56">
        <v>106.9140394416975</v>
      </c>
      <c r="P89" s="56">
        <v>121.69991558181897</v>
      </c>
      <c r="Q89" s="56">
        <v>125.93859688097034</v>
      </c>
      <c r="R89" s="56">
        <v>135.32678722175319</v>
      </c>
      <c r="S89" s="56">
        <v>133.26076331807877</v>
      </c>
      <c r="T89" s="56">
        <v>137.72667551047604</v>
      </c>
      <c r="U89" s="56">
        <v>134.57273610114942</v>
      </c>
      <c r="V89" s="56">
        <v>152.22311788713344</v>
      </c>
      <c r="W89" s="56">
        <v>174.99317672597087</v>
      </c>
      <c r="X89" s="56">
        <f t="shared" si="4"/>
        <v>183.38548642009778</v>
      </c>
      <c r="Y89" s="56">
        <f t="shared" si="4"/>
        <v>193.13991202736915</v>
      </c>
      <c r="Z89" s="56">
        <f t="shared" si="4"/>
        <v>198.71532031304534</v>
      </c>
      <c r="AA89" s="56">
        <f t="shared" si="4"/>
        <v>205.22250220566286</v>
      </c>
      <c r="AB89" s="56">
        <f t="shared" si="4"/>
        <v>214.92868885235688</v>
      </c>
      <c r="AC89" s="56">
        <f t="shared" si="4"/>
        <v>221.64532938958655</v>
      </c>
      <c r="AD89" s="56">
        <f t="shared" si="4"/>
        <v>233.29630781534615</v>
      </c>
      <c r="AE89" s="56">
        <f t="shared" si="4"/>
        <v>245.17578658068265</v>
      </c>
      <c r="AF89" s="56">
        <f t="shared" si="4"/>
        <v>260.52910523075343</v>
      </c>
      <c r="AG89" s="56">
        <f t="shared" si="4"/>
        <v>282.10905813429457</v>
      </c>
    </row>
    <row r="90" spans="1:33" s="29" customFormat="1" ht="12" customHeight="1">
      <c r="A90" s="27" t="s">
        <v>39</v>
      </c>
      <c r="B90" s="56">
        <v>55.333116771947708</v>
      </c>
      <c r="C90" s="56">
        <v>56.694380671018401</v>
      </c>
      <c r="D90" s="56">
        <v>68.149673182530549</v>
      </c>
      <c r="E90" s="56">
        <v>78.309328674337067</v>
      </c>
      <c r="F90" s="56">
        <v>84.927766535120284</v>
      </c>
      <c r="G90" s="56">
        <v>94.349723225769651</v>
      </c>
      <c r="H90" s="56">
        <v>97.609118404937618</v>
      </c>
      <c r="I90" s="56">
        <v>88.309416469493399</v>
      </c>
      <c r="J90" s="56">
        <v>74.408150902314731</v>
      </c>
      <c r="K90" s="56">
        <v>82.021088396553168</v>
      </c>
      <c r="L90" s="56">
        <v>86.370899417479151</v>
      </c>
      <c r="M90" s="56">
        <v>91.493307814207895</v>
      </c>
      <c r="N90" s="56">
        <v>100</v>
      </c>
      <c r="O90" s="56">
        <v>111.58391241555204</v>
      </c>
      <c r="P90" s="56">
        <v>120.92992629596625</v>
      </c>
      <c r="Q90" s="56">
        <v>123.13248728067674</v>
      </c>
      <c r="R90" s="56">
        <v>127.38616260540907</v>
      </c>
      <c r="S90" s="56">
        <v>126.13310623652893</v>
      </c>
      <c r="T90" s="56">
        <v>128.06196582134564</v>
      </c>
      <c r="U90" s="56">
        <v>126.15044577990632</v>
      </c>
      <c r="V90" s="56">
        <v>143.43819001505688</v>
      </c>
      <c r="W90" s="56">
        <v>145.99215111302308</v>
      </c>
      <c r="X90" s="56">
        <f t="shared" si="4"/>
        <v>174.77228131323994</v>
      </c>
      <c r="Y90" s="56">
        <f t="shared" si="4"/>
        <v>176.57581331237955</v>
      </c>
      <c r="Z90" s="56">
        <f t="shared" si="4"/>
        <v>156.59605009591621</v>
      </c>
      <c r="AA90" s="56">
        <f t="shared" si="4"/>
        <v>161.36815581884349</v>
      </c>
      <c r="AB90" s="56">
        <f t="shared" si="4"/>
        <v>168.40098681755731</v>
      </c>
      <c r="AC90" s="56">
        <f t="shared" si="4"/>
        <v>182.30466675153536</v>
      </c>
      <c r="AD90" s="56">
        <f t="shared" si="4"/>
        <v>193.06154879435306</v>
      </c>
      <c r="AE90" s="56">
        <f t="shared" si="4"/>
        <v>195.35563622954928</v>
      </c>
      <c r="AF90" s="56">
        <f t="shared" si="4"/>
        <v>161.43378269820857</v>
      </c>
      <c r="AG90" s="56">
        <f t="shared" si="4"/>
        <v>151.50656488281544</v>
      </c>
    </row>
    <row r="91" spans="1:33" s="32" customFormat="1" ht="12" customHeight="1">
      <c r="A91" s="30" t="s">
        <v>40</v>
      </c>
      <c r="B91" s="55">
        <v>63.346260048800254</v>
      </c>
      <c r="C91" s="55">
        <v>59.132456764343672</v>
      </c>
      <c r="D91" s="55">
        <v>83.267169967186021</v>
      </c>
      <c r="E91" s="55">
        <v>102.79033479428163</v>
      </c>
      <c r="F91" s="55">
        <v>110.51576829818642</v>
      </c>
      <c r="G91" s="55">
        <v>129.46832189816195</v>
      </c>
      <c r="H91" s="55">
        <v>126.74070844519913</v>
      </c>
      <c r="I91" s="55">
        <v>90.707297857530762</v>
      </c>
      <c r="J91" s="55">
        <v>41.835134659660234</v>
      </c>
      <c r="K91" s="55">
        <v>58.583262580600746</v>
      </c>
      <c r="L91" s="55">
        <v>67.996053144863353</v>
      </c>
      <c r="M91" s="55">
        <v>78.533238486426953</v>
      </c>
      <c r="N91" s="55">
        <v>100</v>
      </c>
      <c r="O91" s="55">
        <v>135.23333103865011</v>
      </c>
      <c r="P91" s="55">
        <v>159.06208647896156</v>
      </c>
      <c r="Q91" s="55">
        <v>157.25923036324832</v>
      </c>
      <c r="R91" s="55">
        <v>156.50274979539071</v>
      </c>
      <c r="S91" s="55">
        <v>139.37446935450558</v>
      </c>
      <c r="T91" s="55">
        <v>160.11764075969307</v>
      </c>
      <c r="U91" s="55">
        <v>146.51705332078902</v>
      </c>
      <c r="V91" s="55">
        <v>205.34661190022712</v>
      </c>
      <c r="W91" s="55">
        <v>220.06012070033725</v>
      </c>
      <c r="X91" s="55">
        <f t="shared" si="4"/>
        <v>342.96258901458646</v>
      </c>
      <c r="Y91" s="55">
        <f t="shared" si="4"/>
        <v>332.81626471465609</v>
      </c>
      <c r="Z91" s="55">
        <f t="shared" si="4"/>
        <v>224.50645188431736</v>
      </c>
      <c r="AA91" s="55">
        <f t="shared" si="4"/>
        <v>203.56134835585945</v>
      </c>
      <c r="AB91" s="55">
        <f t="shared" si="4"/>
        <v>206.53678759647227</v>
      </c>
      <c r="AC91" s="55">
        <f t="shared" si="4"/>
        <v>247.44640002447659</v>
      </c>
      <c r="AD91" s="55">
        <f t="shared" si="4"/>
        <v>280.15557952224691</v>
      </c>
      <c r="AE91" s="55">
        <f t="shared" si="4"/>
        <v>281.52015114313463</v>
      </c>
      <c r="AF91" s="55">
        <f t="shared" si="4"/>
        <v>227.47653686408586</v>
      </c>
      <c r="AG91" s="55">
        <f t="shared" si="4"/>
        <v>219.90714181907182</v>
      </c>
    </row>
    <row r="92" spans="1:33" s="22" customFormat="1" ht="12" customHeight="1">
      <c r="A92" s="33" t="s">
        <v>41</v>
      </c>
      <c r="B92" s="49">
        <v>38.19825617342368</v>
      </c>
      <c r="C92" s="49">
        <v>41.124402215744915</v>
      </c>
      <c r="D92" s="49">
        <v>45.795636648118013</v>
      </c>
      <c r="E92" s="49">
        <v>53.551374746059999</v>
      </c>
      <c r="F92" s="49">
        <v>59.660445924972564</v>
      </c>
      <c r="G92" s="49">
        <v>66.500107254167148</v>
      </c>
      <c r="H92" s="49">
        <v>72.101298406329263</v>
      </c>
      <c r="I92" s="49">
        <v>77.755485735195776</v>
      </c>
      <c r="J92" s="49">
        <v>80.407818197877631</v>
      </c>
      <c r="K92" s="49">
        <v>84.191997577317636</v>
      </c>
      <c r="L92" s="49">
        <v>85.930776898714214</v>
      </c>
      <c r="M92" s="49">
        <v>92.296627171896887</v>
      </c>
      <c r="N92" s="49">
        <v>100</v>
      </c>
      <c r="O92" s="49">
        <v>103.31667739208338</v>
      </c>
      <c r="P92" s="49">
        <v>106.63083115670464</v>
      </c>
      <c r="Q92" s="49">
        <v>109.97716117146786</v>
      </c>
      <c r="R92" s="49">
        <v>117.20546112982801</v>
      </c>
      <c r="S92" s="49">
        <v>119.96441685278418</v>
      </c>
      <c r="T92" s="49">
        <v>111.29828014788455</v>
      </c>
      <c r="U92" s="49">
        <v>112.2572585834879</v>
      </c>
      <c r="V92" s="49">
        <v>115.17141739536409</v>
      </c>
      <c r="W92" s="49">
        <v>110.90396335692924</v>
      </c>
      <c r="X92" s="49">
        <f t="shared" si="4"/>
        <v>116.63575223025576</v>
      </c>
      <c r="Y92" s="49">
        <f t="shared" si="4"/>
        <v>120.89311175884215</v>
      </c>
      <c r="Z92" s="49">
        <f t="shared" si="4"/>
        <v>123.04261144969779</v>
      </c>
      <c r="AA92" s="49">
        <f t="shared" si="4"/>
        <v>135.35097348929349</v>
      </c>
      <c r="AB92" s="49">
        <f t="shared" si="4"/>
        <v>145.07135556649126</v>
      </c>
      <c r="AC92" s="49">
        <f t="shared" si="4"/>
        <v>148.82651323011694</v>
      </c>
      <c r="AD92" s="49">
        <f t="shared" si="4"/>
        <v>151.54193637935165</v>
      </c>
      <c r="AE92" s="49">
        <f t="shared" si="4"/>
        <v>153.43276425534057</v>
      </c>
      <c r="AF92" s="49">
        <f t="shared" si="4"/>
        <v>146.99751422694976</v>
      </c>
      <c r="AG92" s="49">
        <f t="shared" si="4"/>
        <v>141.01083897994971</v>
      </c>
    </row>
    <row r="93" spans="1:33" s="32" customFormat="1" ht="12" customHeight="1">
      <c r="A93" s="30" t="s">
        <v>42</v>
      </c>
      <c r="B93" s="55">
        <v>61.963610571808104</v>
      </c>
      <c r="C93" s="55">
        <v>67.360113484044305</v>
      </c>
      <c r="D93" s="55">
        <v>73.580698095175123</v>
      </c>
      <c r="E93" s="55">
        <v>78.319017593633347</v>
      </c>
      <c r="F93" s="55">
        <v>84.393539584172345</v>
      </c>
      <c r="G93" s="55">
        <v>88.658808537750886</v>
      </c>
      <c r="H93" s="55">
        <v>94.576448454320882</v>
      </c>
      <c r="I93" s="55">
        <v>93.935696382095017</v>
      </c>
      <c r="J93" s="55">
        <v>93.444012334176861</v>
      </c>
      <c r="K93" s="55">
        <v>97.579447847229332</v>
      </c>
      <c r="L93" s="55">
        <v>100.5770375134492</v>
      </c>
      <c r="M93" s="55">
        <v>100.3997186942122</v>
      </c>
      <c r="N93" s="55">
        <v>100</v>
      </c>
      <c r="O93" s="55">
        <v>100.87577464280777</v>
      </c>
      <c r="P93" s="55">
        <v>104.62952388394332</v>
      </c>
      <c r="Q93" s="55">
        <v>108.75954967030719</v>
      </c>
      <c r="R93" s="55">
        <v>112.9671148725408</v>
      </c>
      <c r="S93" s="55">
        <v>117.20353195044687</v>
      </c>
      <c r="T93" s="55">
        <v>119.68960190422378</v>
      </c>
      <c r="U93" s="55">
        <v>121.13880757602166</v>
      </c>
      <c r="V93" s="55">
        <v>129.31771324842063</v>
      </c>
      <c r="W93" s="55">
        <v>133.46877686079569</v>
      </c>
      <c r="X93" s="55">
        <f t="shared" si="4"/>
        <v>135.92058521221153</v>
      </c>
      <c r="Y93" s="55">
        <f t="shared" si="4"/>
        <v>140.75087006437573</v>
      </c>
      <c r="Z93" s="55">
        <f t="shared" si="4"/>
        <v>142.97967746007319</v>
      </c>
      <c r="AA93" s="55">
        <f t="shared" si="4"/>
        <v>151.19645121929227</v>
      </c>
      <c r="AB93" s="55">
        <f t="shared" si="4"/>
        <v>156.59656061598753</v>
      </c>
      <c r="AC93" s="55">
        <f t="shared" si="4"/>
        <v>164.00968942157999</v>
      </c>
      <c r="AD93" s="55">
        <f t="shared" si="4"/>
        <v>169.86241261788695</v>
      </c>
      <c r="AE93" s="55">
        <f t="shared" si="4"/>
        <v>173.05054487969366</v>
      </c>
      <c r="AF93" s="55">
        <f t="shared" si="4"/>
        <v>117.87133265611568</v>
      </c>
      <c r="AG93" s="55">
        <f t="shared" si="4"/>
        <v>102.59065800308954</v>
      </c>
    </row>
    <row r="94" spans="1:33" s="29" customFormat="1" ht="12" customHeight="1">
      <c r="A94" s="27" t="s">
        <v>43</v>
      </c>
      <c r="B94" s="56">
        <v>14.402407566638002</v>
      </c>
      <c r="C94" s="56">
        <v>17.356747580307335</v>
      </c>
      <c r="D94" s="56">
        <v>20.973609365698781</v>
      </c>
      <c r="E94" s="56">
        <v>23.382278369380682</v>
      </c>
      <c r="F94" s="56">
        <v>27.925127323235653</v>
      </c>
      <c r="G94" s="56">
        <v>32.347818418325716</v>
      </c>
      <c r="H94" s="56">
        <v>42.373834248296831</v>
      </c>
      <c r="I94" s="56">
        <v>47.02471503847255</v>
      </c>
      <c r="J94" s="56">
        <v>36.503737019644149</v>
      </c>
      <c r="K94" s="56">
        <v>44.211477831426237</v>
      </c>
      <c r="L94" s="56">
        <v>65.598474325903382</v>
      </c>
      <c r="M94" s="56">
        <v>84.914125713781772</v>
      </c>
      <c r="N94" s="56">
        <v>100</v>
      </c>
      <c r="O94" s="56">
        <v>108.10238772405583</v>
      </c>
      <c r="P94" s="56">
        <v>127.29898361884605</v>
      </c>
      <c r="Q94" s="56">
        <v>141.53713869964946</v>
      </c>
      <c r="R94" s="56">
        <v>153.79985448773067</v>
      </c>
      <c r="S94" s="56">
        <v>180.20041008003173</v>
      </c>
      <c r="T94" s="56">
        <v>192.12139250832286</v>
      </c>
      <c r="U94" s="56">
        <v>172.98542672575346</v>
      </c>
      <c r="V94" s="56">
        <v>185.18861476729057</v>
      </c>
      <c r="W94" s="56">
        <v>196.63117049187554</v>
      </c>
      <c r="X94" s="56">
        <f t="shared" si="4"/>
        <v>204.38741539343428</v>
      </c>
      <c r="Y94" s="56">
        <f t="shared" si="4"/>
        <v>216.95107701126616</v>
      </c>
      <c r="Z94" s="56">
        <f t="shared" si="4"/>
        <v>240.07429944661243</v>
      </c>
      <c r="AA94" s="56">
        <f t="shared" si="4"/>
        <v>255.04442533677269</v>
      </c>
      <c r="AB94" s="56">
        <f t="shared" si="4"/>
        <v>260.69845889278389</v>
      </c>
      <c r="AC94" s="56">
        <f t="shared" si="4"/>
        <v>276.53283947351014</v>
      </c>
      <c r="AD94" s="56">
        <f t="shared" si="4"/>
        <v>289.92878717728246</v>
      </c>
      <c r="AE94" s="56">
        <f t="shared" si="4"/>
        <v>299.73653460325863</v>
      </c>
      <c r="AF94" s="56">
        <f t="shared" si="4"/>
        <v>302.88599334171136</v>
      </c>
      <c r="AG94" s="56">
        <f t="shared" si="4"/>
        <v>307.93703287254453</v>
      </c>
    </row>
    <row r="95" spans="1:33" s="29" customFormat="1" ht="12" customHeight="1">
      <c r="A95" s="27" t="s">
        <v>44</v>
      </c>
      <c r="B95" s="56">
        <v>41.542417889587689</v>
      </c>
      <c r="C95" s="56">
        <v>41.471418588399708</v>
      </c>
      <c r="D95" s="56">
        <v>43.058001397624025</v>
      </c>
      <c r="E95" s="56">
        <v>54.477148846960155</v>
      </c>
      <c r="F95" s="56">
        <v>62.746051712089432</v>
      </c>
      <c r="G95" s="56">
        <v>87.699790356394104</v>
      </c>
      <c r="H95" s="56">
        <v>99.589098532494731</v>
      </c>
      <c r="I95" s="56">
        <v>84.8944793850454</v>
      </c>
      <c r="J95" s="56">
        <v>69.008525506638705</v>
      </c>
      <c r="K95" s="56">
        <v>73.187980433263448</v>
      </c>
      <c r="L95" s="56">
        <v>83.136268343815502</v>
      </c>
      <c r="M95" s="56">
        <v>89.508874912648494</v>
      </c>
      <c r="N95" s="56">
        <v>100</v>
      </c>
      <c r="O95" s="56">
        <v>109.99357092941999</v>
      </c>
      <c r="P95" s="56">
        <v>128.53892382948987</v>
      </c>
      <c r="Q95" s="56">
        <v>137.66652690426275</v>
      </c>
      <c r="R95" s="56">
        <v>142.93333333333334</v>
      </c>
      <c r="S95" s="56">
        <v>139.21788958770091</v>
      </c>
      <c r="T95" s="56">
        <v>144.44891684136968</v>
      </c>
      <c r="U95" s="56">
        <v>136.21579315164223</v>
      </c>
      <c r="V95" s="56">
        <v>153.96785464709995</v>
      </c>
      <c r="W95" s="56">
        <v>169.24109014675057</v>
      </c>
      <c r="X95" s="56">
        <f t="shared" si="4"/>
        <v>191.16310272536691</v>
      </c>
      <c r="Y95" s="56">
        <f t="shared" si="4"/>
        <v>204.92075471698115</v>
      </c>
      <c r="Z95" s="56">
        <f t="shared" si="4"/>
        <v>204.15038434661079</v>
      </c>
      <c r="AA95" s="56">
        <f t="shared" si="4"/>
        <v>208.35052410901469</v>
      </c>
      <c r="AB95" s="56">
        <f t="shared" si="4"/>
        <v>242.29545772187282</v>
      </c>
      <c r="AC95" s="56">
        <f t="shared" si="4"/>
        <v>258.64654088050315</v>
      </c>
      <c r="AD95" s="56">
        <f t="shared" si="4"/>
        <v>271.00768693221528</v>
      </c>
      <c r="AE95" s="56">
        <f t="shared" si="4"/>
        <v>278.14060097833686</v>
      </c>
      <c r="AF95" s="56">
        <f t="shared" si="4"/>
        <v>221.58155136268348</v>
      </c>
      <c r="AG95" s="56">
        <f t="shared" si="4"/>
        <v>215.10496156533895</v>
      </c>
    </row>
    <row r="96" spans="1:33" s="32" customFormat="1" ht="12" customHeight="1">
      <c r="A96" s="30" t="s">
        <v>45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</row>
    <row r="97" spans="1:33" s="22" customFormat="1" ht="12" customHeight="1">
      <c r="A97" s="33" t="s">
        <v>46</v>
      </c>
      <c r="B97" s="49">
        <v>22.059979252459843</v>
      </c>
      <c r="C97" s="49">
        <v>19.449247115777563</v>
      </c>
      <c r="D97" s="49">
        <v>24.93634277451196</v>
      </c>
      <c r="E97" s="49">
        <v>38.620288579422208</v>
      </c>
      <c r="F97" s="49">
        <v>43.360787149099366</v>
      </c>
      <c r="G97" s="49">
        <v>78.061048065134699</v>
      </c>
      <c r="H97" s="49">
        <v>84.61852818207538</v>
      </c>
      <c r="I97" s="49">
        <v>60.552953380905976</v>
      </c>
      <c r="J97" s="49">
        <v>48.093426802049606</v>
      </c>
      <c r="K97" s="49">
        <v>55.094149822388488</v>
      </c>
      <c r="L97" s="49">
        <v>66.667190594448471</v>
      </c>
      <c r="M97" s="49">
        <v>74.969350224765023</v>
      </c>
      <c r="N97" s="49">
        <v>100</v>
      </c>
      <c r="O97" s="49">
        <v>103.7738518122662</v>
      </c>
      <c r="P97" s="49">
        <v>114.56571626167049</v>
      </c>
      <c r="Q97" s="49">
        <v>121.75976863349155</v>
      </c>
      <c r="R97" s="49">
        <v>123.64276508126119</v>
      </c>
      <c r="S97" s="49">
        <v>127.46219861054351</v>
      </c>
      <c r="T97" s="49">
        <v>131.265914306372</v>
      </c>
      <c r="U97" s="49">
        <v>116.8070793121876</v>
      </c>
      <c r="V97" s="49">
        <v>130.36685423281253</v>
      </c>
      <c r="W97" s="49">
        <v>140.64788909496713</v>
      </c>
      <c r="X97" s="49">
        <f t="shared" ref="X97:AG106" si="5">+W97*X39/W39</f>
        <v>157.7378894093238</v>
      </c>
      <c r="Y97" s="49">
        <f t="shared" si="5"/>
        <v>156.48360629970765</v>
      </c>
      <c r="Z97" s="49">
        <f t="shared" si="5"/>
        <v>154.63047373550029</v>
      </c>
      <c r="AA97" s="49">
        <f t="shared" si="5"/>
        <v>130.13423029769575</v>
      </c>
      <c r="AB97" s="49">
        <f t="shared" si="5"/>
        <v>128.61117223601897</v>
      </c>
      <c r="AC97" s="49">
        <f t="shared" si="5"/>
        <v>137.83754047342114</v>
      </c>
      <c r="AD97" s="49">
        <f t="shared" si="5"/>
        <v>138.4568231115023</v>
      </c>
      <c r="AE97" s="49">
        <f t="shared" si="5"/>
        <v>148.2175976863349</v>
      </c>
      <c r="AF97" s="49">
        <f t="shared" si="5"/>
        <v>152.52428405268617</v>
      </c>
      <c r="AG97" s="49">
        <f t="shared" si="5"/>
        <v>140.5551538775895</v>
      </c>
    </row>
    <row r="98" spans="1:33" s="32" customFormat="1" ht="12" customHeight="1">
      <c r="A98" s="30" t="s">
        <v>47</v>
      </c>
      <c r="B98" s="55">
        <v>54.574207228230584</v>
      </c>
      <c r="C98" s="55">
        <v>55.346545209016902</v>
      </c>
      <c r="D98" s="55">
        <v>49.802769518710221</v>
      </c>
      <c r="E98" s="55">
        <v>59.613357182624739</v>
      </c>
      <c r="F98" s="55">
        <v>69.889479856430398</v>
      </c>
      <c r="G98" s="55">
        <v>79.297314585579059</v>
      </c>
      <c r="H98" s="55">
        <v>97.223373885025865</v>
      </c>
      <c r="I98" s="55">
        <v>94.620879185965237</v>
      </c>
      <c r="J98" s="55">
        <v>78.215804498987197</v>
      </c>
      <c r="K98" s="55">
        <v>82.141461045499227</v>
      </c>
      <c r="L98" s="55">
        <v>91.613262417228341</v>
      </c>
      <c r="M98" s="55">
        <v>97.478055887892538</v>
      </c>
      <c r="N98" s="55">
        <v>100</v>
      </c>
      <c r="O98" s="55">
        <v>113.69478434949478</v>
      </c>
      <c r="P98" s="55">
        <v>138.26271337021285</v>
      </c>
      <c r="Q98" s="55">
        <v>152.41947902723319</v>
      </c>
      <c r="R98" s="55">
        <v>162.74535353415698</v>
      </c>
      <c r="S98" s="55">
        <v>151.78455087124934</v>
      </c>
      <c r="T98" s="55">
        <v>158.2617657162487</v>
      </c>
      <c r="U98" s="55">
        <v>151.34626091282766</v>
      </c>
      <c r="V98" s="55">
        <v>175.33493644795601</v>
      </c>
      <c r="W98" s="55">
        <v>197.31813928144138</v>
      </c>
      <c r="X98" s="55">
        <f t="shared" si="5"/>
        <v>226.79017756666155</v>
      </c>
      <c r="Y98" s="55">
        <f t="shared" si="5"/>
        <v>250.09180397777752</v>
      </c>
      <c r="Z98" s="55">
        <f t="shared" si="5"/>
        <v>249.81106149089661</v>
      </c>
      <c r="AA98" s="55">
        <f t="shared" si="5"/>
        <v>275.19397292078799</v>
      </c>
      <c r="AB98" s="55">
        <f t="shared" si="5"/>
        <v>345.85815989291513</v>
      </c>
      <c r="AC98" s="55">
        <f t="shared" si="5"/>
        <v>373.35552423032732</v>
      </c>
      <c r="AD98" s="55">
        <f t="shared" si="5"/>
        <v>398.15089020244261</v>
      </c>
      <c r="AE98" s="55">
        <f t="shared" si="5"/>
        <v>407.1464954571839</v>
      </c>
      <c r="AF98" s="55">
        <f t="shared" si="5"/>
        <v>294.99757163671694</v>
      </c>
      <c r="AG98" s="55">
        <f t="shared" si="5"/>
        <v>291.22827799429047</v>
      </c>
    </row>
    <row r="99" spans="1:33" s="22" customFormat="1" ht="12" customHeight="1">
      <c r="A99" s="26" t="s">
        <v>48</v>
      </c>
      <c r="B99" s="49">
        <v>82.389569955244212</v>
      </c>
      <c r="C99" s="49">
        <v>92.336381916066685</v>
      </c>
      <c r="D99" s="49">
        <v>90.961276512940259</v>
      </c>
      <c r="E99" s="49">
        <v>95.167672050334048</v>
      </c>
      <c r="F99" s="49">
        <v>109.32087954855031</v>
      </c>
      <c r="G99" s="49">
        <v>130.50528637218656</v>
      </c>
      <c r="H99" s="49">
        <v>136.60569501199976</v>
      </c>
      <c r="I99" s="49">
        <v>109.63871051436726</v>
      </c>
      <c r="J99" s="49">
        <v>87.984043588246749</v>
      </c>
      <c r="K99" s="49">
        <v>86.923525977816695</v>
      </c>
      <c r="L99" s="49">
        <v>94.648764351041052</v>
      </c>
      <c r="M99" s="49">
        <v>98.128689109424656</v>
      </c>
      <c r="N99" s="49">
        <v>100</v>
      </c>
      <c r="O99" s="49">
        <v>112.69377959395473</v>
      </c>
      <c r="P99" s="49">
        <v>130.74852435623012</v>
      </c>
      <c r="Q99" s="49">
        <v>130.19069857949015</v>
      </c>
      <c r="R99" s="49">
        <v>128.52370759551144</v>
      </c>
      <c r="S99" s="49">
        <v>129.87935395991437</v>
      </c>
      <c r="T99" s="49">
        <v>134.52682104170719</v>
      </c>
      <c r="U99" s="49">
        <v>134.31277161574883</v>
      </c>
      <c r="V99" s="49">
        <v>142.94285528961535</v>
      </c>
      <c r="W99" s="49">
        <v>148.8648894077966</v>
      </c>
      <c r="X99" s="49">
        <f t="shared" si="5"/>
        <v>159.03548031393916</v>
      </c>
      <c r="Y99" s="49">
        <f t="shared" si="5"/>
        <v>171.91736394888758</v>
      </c>
      <c r="Z99" s="49">
        <f t="shared" si="5"/>
        <v>171.52494000129724</v>
      </c>
      <c r="AA99" s="49">
        <f t="shared" si="5"/>
        <v>163.99104884218715</v>
      </c>
      <c r="AB99" s="49">
        <f t="shared" si="5"/>
        <v>157.12525134591681</v>
      </c>
      <c r="AC99" s="49">
        <f t="shared" si="5"/>
        <v>155.67230978789644</v>
      </c>
      <c r="AD99" s="49">
        <f t="shared" si="5"/>
        <v>153.79126937795934</v>
      </c>
      <c r="AE99" s="49">
        <f t="shared" si="5"/>
        <v>151.86158137121353</v>
      </c>
      <c r="AF99" s="49">
        <f t="shared" si="5"/>
        <v>146.84114938055387</v>
      </c>
      <c r="AG99" s="49">
        <f t="shared" si="5"/>
        <v>141.3407277680482</v>
      </c>
    </row>
    <row r="100" spans="1:33" s="29" customFormat="1" ht="12" customHeight="1">
      <c r="A100" s="27" t="s">
        <v>49</v>
      </c>
      <c r="B100" s="56">
        <v>42.082322752996596</v>
      </c>
      <c r="C100" s="56">
        <v>46.815353790994415</v>
      </c>
      <c r="D100" s="56">
        <v>51.260149741642948</v>
      </c>
      <c r="E100" s="56">
        <v>58.458996801293551</v>
      </c>
      <c r="F100" s="56">
        <v>65.468030510738515</v>
      </c>
      <c r="G100" s="56">
        <v>71.499876972828574</v>
      </c>
      <c r="H100" s="56">
        <v>76.772470034096102</v>
      </c>
      <c r="I100" s="56">
        <v>84.241976870891776</v>
      </c>
      <c r="J100" s="56">
        <v>90.291398643186056</v>
      </c>
      <c r="K100" s="56">
        <v>95.247636120777528</v>
      </c>
      <c r="L100" s="56">
        <v>97.063165664873978</v>
      </c>
      <c r="M100" s="56">
        <v>96.481422897114129</v>
      </c>
      <c r="N100" s="56">
        <v>100</v>
      </c>
      <c r="O100" s="56">
        <v>104.51685472248585</v>
      </c>
      <c r="P100" s="56">
        <v>111.55752399029842</v>
      </c>
      <c r="Q100" s="56">
        <v>116.66666666666666</v>
      </c>
      <c r="R100" s="56">
        <v>124.29610882632078</v>
      </c>
      <c r="S100" s="56">
        <v>129.93602587085661</v>
      </c>
      <c r="T100" s="56">
        <v>134.49154627579176</v>
      </c>
      <c r="U100" s="56">
        <v>144.01560687546134</v>
      </c>
      <c r="V100" s="56">
        <v>148.86639249182747</v>
      </c>
      <c r="W100" s="56">
        <v>150.43235263102392</v>
      </c>
      <c r="X100" s="56">
        <f t="shared" si="5"/>
        <v>149.82424689795772</v>
      </c>
      <c r="Y100" s="56">
        <f t="shared" si="5"/>
        <v>158.44317902210972</v>
      </c>
      <c r="Z100" s="56">
        <f t="shared" si="5"/>
        <v>158.59784175190688</v>
      </c>
      <c r="AA100" s="56">
        <f t="shared" si="5"/>
        <v>165.36257864951313</v>
      </c>
      <c r="AB100" s="56">
        <f t="shared" si="5"/>
        <v>167.87760553973774</v>
      </c>
      <c r="AC100" s="56">
        <f t="shared" si="5"/>
        <v>172.53330521283698</v>
      </c>
      <c r="AD100" s="56">
        <f t="shared" si="5"/>
        <v>181.37192871454178</v>
      </c>
      <c r="AE100" s="56">
        <f t="shared" si="5"/>
        <v>189.29487855460647</v>
      </c>
      <c r="AF100" s="56">
        <f t="shared" si="5"/>
        <v>186.88706105662763</v>
      </c>
      <c r="AG100" s="56">
        <f t="shared" si="5"/>
        <v>189.82038032971278</v>
      </c>
    </row>
    <row r="101" spans="1:33" s="19" customFormat="1" ht="12" customHeight="1">
      <c r="A101" s="34" t="s">
        <v>50</v>
      </c>
      <c r="B101" s="56">
        <v>71.173889640998866</v>
      </c>
      <c r="C101" s="56">
        <v>74.516908493975478</v>
      </c>
      <c r="D101" s="56">
        <v>77.232892863550674</v>
      </c>
      <c r="E101" s="56">
        <v>80.730398473307332</v>
      </c>
      <c r="F101" s="56">
        <v>81.481861204251047</v>
      </c>
      <c r="G101" s="56">
        <v>84.339982710531885</v>
      </c>
      <c r="H101" s="56">
        <v>84.870550350333076</v>
      </c>
      <c r="I101" s="56">
        <v>82.982689560842843</v>
      </c>
      <c r="J101" s="56">
        <v>75.404217045737852</v>
      </c>
      <c r="K101" s="56">
        <v>81.386559419148426</v>
      </c>
      <c r="L101" s="56">
        <v>87.851702033959114</v>
      </c>
      <c r="M101" s="56">
        <v>92.119544322320422</v>
      </c>
      <c r="N101" s="56">
        <v>100</v>
      </c>
      <c r="O101" s="56">
        <v>99.375761656992793</v>
      </c>
      <c r="P101" s="56">
        <v>107.60200669675623</v>
      </c>
      <c r="Q101" s="56">
        <v>108.65708367217118</v>
      </c>
      <c r="R101" s="56">
        <v>117.17575839482902</v>
      </c>
      <c r="S101" s="56">
        <v>122.71770865615164</v>
      </c>
      <c r="T101" s="56">
        <v>129.64444744770637</v>
      </c>
      <c r="U101" s="56">
        <v>128.83659588547943</v>
      </c>
      <c r="V101" s="56">
        <v>140.63537630224414</v>
      </c>
      <c r="W101" s="56">
        <v>152.80208219254689</v>
      </c>
      <c r="X101" s="56">
        <f t="shared" si="5"/>
        <v>165.92972833165953</v>
      </c>
      <c r="Y101" s="56">
        <f t="shared" si="5"/>
        <v>185.18232000428742</v>
      </c>
      <c r="Z101" s="56">
        <f t="shared" si="5"/>
        <v>189.7423589638436</v>
      </c>
      <c r="AA101" s="56">
        <f t="shared" si="5"/>
        <v>213.27467652150818</v>
      </c>
      <c r="AB101" s="56">
        <f t="shared" si="5"/>
        <v>224.67151175660533</v>
      </c>
      <c r="AC101" s="56">
        <f t="shared" si="5"/>
        <v>248.43987016588108</v>
      </c>
      <c r="AD101" s="56">
        <f t="shared" si="5"/>
        <v>259.09689325501034</v>
      </c>
      <c r="AE101" s="56">
        <f t="shared" si="5"/>
        <v>278.82436277125475</v>
      </c>
      <c r="AF101" s="56">
        <f t="shared" si="5"/>
        <v>144.78158648345732</v>
      </c>
      <c r="AG101" s="56">
        <f t="shared" si="5"/>
        <v>117.58888813807341</v>
      </c>
    </row>
    <row r="102" spans="1:33" s="29" customFormat="1" ht="12" customHeight="1">
      <c r="A102" s="27" t="s">
        <v>51</v>
      </c>
      <c r="B102" s="56">
        <v>69.893493620162403</v>
      </c>
      <c r="C102" s="56">
        <v>76.087352487225957</v>
      </c>
      <c r="D102" s="56">
        <v>85.401627793276006</v>
      </c>
      <c r="E102" s="56">
        <v>93.600989330188952</v>
      </c>
      <c r="F102" s="56">
        <v>104.71465685005704</v>
      </c>
      <c r="G102" s="56">
        <v>112.92168761324093</v>
      </c>
      <c r="H102" s="56">
        <v>119.88949923147963</v>
      </c>
      <c r="I102" s="56">
        <v>119.70607690316645</v>
      </c>
      <c r="J102" s="56">
        <v>91.268266339446356</v>
      </c>
      <c r="K102" s="56">
        <v>79.536906553673404</v>
      </c>
      <c r="L102" s="56">
        <v>84.976624837428389</v>
      </c>
      <c r="M102" s="56">
        <v>92.401074969882316</v>
      </c>
      <c r="N102" s="56">
        <v>100</v>
      </c>
      <c r="O102" s="56">
        <v>110.42918907518718</v>
      </c>
      <c r="P102" s="56">
        <v>121.79753881746922</v>
      </c>
      <c r="Q102" s="56">
        <v>124.15294993593001</v>
      </c>
      <c r="R102" s="56">
        <v>124.42265105979121</v>
      </c>
      <c r="S102" s="56">
        <v>128.43493460386847</v>
      </c>
      <c r="T102" s="56">
        <v>131.87458258638262</v>
      </c>
      <c r="U102" s="56">
        <v>135.29186199227323</v>
      </c>
      <c r="V102" s="56">
        <v>138.71393466458318</v>
      </c>
      <c r="W102" s="56">
        <v>148.66827081316166</v>
      </c>
      <c r="X102" s="56">
        <f t="shared" si="5"/>
        <v>164.24478892052443</v>
      </c>
      <c r="Y102" s="56">
        <f t="shared" si="5"/>
        <v>182.34576067540317</v>
      </c>
      <c r="Z102" s="56">
        <f t="shared" si="5"/>
        <v>195.08498461361478</v>
      </c>
      <c r="AA102" s="56">
        <f t="shared" si="5"/>
        <v>213.92092388612474</v>
      </c>
      <c r="AB102" s="56">
        <f t="shared" si="5"/>
        <v>221.34185895653783</v>
      </c>
      <c r="AC102" s="56">
        <f t="shared" si="5"/>
        <v>233.63658732212983</v>
      </c>
      <c r="AD102" s="56">
        <f t="shared" si="5"/>
        <v>246.90307056646819</v>
      </c>
      <c r="AE102" s="56">
        <f t="shared" si="5"/>
        <v>256.718401988886</v>
      </c>
      <c r="AF102" s="56">
        <f t="shared" si="5"/>
        <v>241.45057023892835</v>
      </c>
      <c r="AG102" s="56">
        <f t="shared" si="5"/>
        <v>240.55646627617523</v>
      </c>
    </row>
    <row r="103" spans="1:33" s="32" customFormat="1" ht="12" customHeight="1">
      <c r="A103" s="30" t="s">
        <v>52</v>
      </c>
      <c r="B103" s="55">
        <v>59.064526613939222</v>
      </c>
      <c r="C103" s="55">
        <v>64.408983268584862</v>
      </c>
      <c r="D103" s="55">
        <v>70.213128201953282</v>
      </c>
      <c r="E103" s="55">
        <v>74.961692643439761</v>
      </c>
      <c r="F103" s="55">
        <v>78.609791205559588</v>
      </c>
      <c r="G103" s="55">
        <v>83.415623210388631</v>
      </c>
      <c r="H103" s="55">
        <v>88.311225990187097</v>
      </c>
      <c r="I103" s="55">
        <v>89.583494559581467</v>
      </c>
      <c r="J103" s="55">
        <v>84.915414261171037</v>
      </c>
      <c r="K103" s="55">
        <v>88.455168784534663</v>
      </c>
      <c r="L103" s="55">
        <v>89.979724187032772</v>
      </c>
      <c r="M103" s="55">
        <v>91.737993158847843</v>
      </c>
      <c r="N103" s="55">
        <v>100</v>
      </c>
      <c r="O103" s="55">
        <v>105.73913851011469</v>
      </c>
      <c r="P103" s="55">
        <v>112.33883824235014</v>
      </c>
      <c r="Q103" s="55">
        <v>120.52500425637295</v>
      </c>
      <c r="R103" s="55">
        <v>130.24036898884057</v>
      </c>
      <c r="S103" s="55">
        <v>133.80798340788436</v>
      </c>
      <c r="T103" s="55">
        <v>141.14287483167982</v>
      </c>
      <c r="U103" s="55">
        <v>143.30356451887511</v>
      </c>
      <c r="V103" s="55">
        <v>147.73483570400413</v>
      </c>
      <c r="W103" s="55">
        <v>159.91270566020216</v>
      </c>
      <c r="X103" s="55">
        <f t="shared" si="5"/>
        <v>169.48257982633999</v>
      </c>
      <c r="Y103" s="55">
        <f t="shared" si="5"/>
        <v>179.86348651116717</v>
      </c>
      <c r="Z103" s="55">
        <f t="shared" si="5"/>
        <v>192.54128681762603</v>
      </c>
      <c r="AA103" s="55">
        <f t="shared" si="5"/>
        <v>211.13931495612067</v>
      </c>
      <c r="AB103" s="55">
        <f t="shared" si="5"/>
        <v>217.56721199832842</v>
      </c>
      <c r="AC103" s="55">
        <f t="shared" si="5"/>
        <v>231.70610905601387</v>
      </c>
      <c r="AD103" s="55">
        <f t="shared" si="5"/>
        <v>236.15595350492964</v>
      </c>
      <c r="AE103" s="55">
        <f t="shared" si="5"/>
        <v>252.04692844650123</v>
      </c>
      <c r="AF103" s="55">
        <f t="shared" si="5"/>
        <v>252.81462334968811</v>
      </c>
      <c r="AG103" s="55">
        <f t="shared" si="5"/>
        <v>263.3085173892182</v>
      </c>
    </row>
    <row r="104" spans="1:33" s="32" customFormat="1" ht="12" customHeight="1">
      <c r="A104" s="30" t="s">
        <v>53</v>
      </c>
      <c r="B104" s="55">
        <v>81.735214173759488</v>
      </c>
      <c r="C104" s="55">
        <v>91.921115806598806</v>
      </c>
      <c r="D104" s="55">
        <v>99.059579786917439</v>
      </c>
      <c r="E104" s="55">
        <v>99.349245084617976</v>
      </c>
      <c r="F104" s="55">
        <v>110.83467253933297</v>
      </c>
      <c r="G104" s="55">
        <v>123.15735174493581</v>
      </c>
      <c r="H104" s="55">
        <v>119.78453663472412</v>
      </c>
      <c r="I104" s="55">
        <v>116.63393052000873</v>
      </c>
      <c r="J104" s="55">
        <v>73.247624149356184</v>
      </c>
      <c r="K104" s="55">
        <v>88.764557665218334</v>
      </c>
      <c r="L104" s="55">
        <v>96.793841636410534</v>
      </c>
      <c r="M104" s="55">
        <v>99.192508382437552</v>
      </c>
      <c r="N104" s="55">
        <v>100</v>
      </c>
      <c r="O104" s="55">
        <v>108.27728508223717</v>
      </c>
      <c r="P104" s="55">
        <v>124.62948634009879</v>
      </c>
      <c r="Q104" s="55">
        <v>120.22498660794</v>
      </c>
      <c r="R104" s="55">
        <v>111.44773128583614</v>
      </c>
      <c r="S104" s="55">
        <v>120.74479693669026</v>
      </c>
      <c r="T104" s="55">
        <v>126.49842271293375</v>
      </c>
      <c r="U104" s="55">
        <v>126.2881177707676</v>
      </c>
      <c r="V104" s="55">
        <v>135.21814177727512</v>
      </c>
      <c r="W104" s="55">
        <v>160.68289585937342</v>
      </c>
      <c r="X104" s="55">
        <f t="shared" si="5"/>
        <v>171.38662381207465</v>
      </c>
      <c r="Y104" s="55">
        <f t="shared" si="5"/>
        <v>190.02043529155006</v>
      </c>
      <c r="Z104" s="55">
        <f t="shared" si="5"/>
        <v>211.26321845921865</v>
      </c>
      <c r="AA104" s="55">
        <f t="shared" si="5"/>
        <v>260.0063488284427</v>
      </c>
      <c r="AB104" s="55">
        <f t="shared" si="5"/>
        <v>267.94238438188194</v>
      </c>
      <c r="AC104" s="55">
        <f t="shared" si="5"/>
        <v>291.15727238458021</v>
      </c>
      <c r="AD104" s="55">
        <f t="shared" si="5"/>
        <v>322.25661170962042</v>
      </c>
      <c r="AE104" s="55">
        <f t="shared" si="5"/>
        <v>340.47774934031702</v>
      </c>
      <c r="AF104" s="55">
        <f t="shared" si="5"/>
        <v>273.52538539372654</v>
      </c>
      <c r="AG104" s="55">
        <f t="shared" si="5"/>
        <v>253.97496180782889</v>
      </c>
    </row>
    <row r="105" spans="1:33" s="32" customFormat="1" ht="12" customHeight="1">
      <c r="A105" s="30" t="s">
        <v>54</v>
      </c>
      <c r="B105" s="55">
        <v>58.419616862921892</v>
      </c>
      <c r="C105" s="55">
        <v>67.862027860346757</v>
      </c>
      <c r="D105" s="55">
        <v>88.395088142923726</v>
      </c>
      <c r="E105" s="55">
        <v>107.82473809287291</v>
      </c>
      <c r="F105" s="55">
        <v>131.92554272658501</v>
      </c>
      <c r="G105" s="55">
        <v>144.20671368641445</v>
      </c>
      <c r="H105" s="55">
        <v>160.24054956558948</v>
      </c>
      <c r="I105" s="55">
        <v>161.17279375243567</v>
      </c>
      <c r="J105" s="55">
        <v>116.77657469033446</v>
      </c>
      <c r="K105" s="55">
        <v>67.674814888398146</v>
      </c>
      <c r="L105" s="55">
        <v>75.610352495281475</v>
      </c>
      <c r="M105" s="55">
        <v>90.850252546478487</v>
      </c>
      <c r="N105" s="55">
        <v>100</v>
      </c>
      <c r="O105" s="55">
        <v>114.32141028677971</v>
      </c>
      <c r="P105" s="55">
        <v>124.47064577013303</v>
      </c>
      <c r="Q105" s="55">
        <v>125.83539012890951</v>
      </c>
      <c r="R105" s="55">
        <v>124.35602558322572</v>
      </c>
      <c r="S105" s="55">
        <v>128.69554585953679</v>
      </c>
      <c r="T105" s="55">
        <v>136.20087569822797</v>
      </c>
      <c r="U105" s="55">
        <v>147.9395111066961</v>
      </c>
      <c r="V105" s="55">
        <v>152.59309069513321</v>
      </c>
      <c r="W105" s="55">
        <v>157.43693979383647</v>
      </c>
      <c r="X105" s="55">
        <f t="shared" si="5"/>
        <v>182.28124737328736</v>
      </c>
      <c r="Y105" s="55">
        <f t="shared" si="5"/>
        <v>209.81378040300453</v>
      </c>
      <c r="Z105" s="55">
        <f t="shared" si="5"/>
        <v>223.41231937768876</v>
      </c>
      <c r="AA105" s="55">
        <f t="shared" si="5"/>
        <v>234.96527008336707</v>
      </c>
      <c r="AB105" s="55">
        <f t="shared" si="5"/>
        <v>244.22352464716087</v>
      </c>
      <c r="AC105" s="55">
        <f t="shared" si="5"/>
        <v>251.47516180549721</v>
      </c>
      <c r="AD105" s="55">
        <f t="shared" si="5"/>
        <v>263.67304209617402</v>
      </c>
      <c r="AE105" s="55">
        <f t="shared" si="5"/>
        <v>269.91372920598781</v>
      </c>
      <c r="AF105" s="55">
        <f t="shared" si="5"/>
        <v>273.35921202442177</v>
      </c>
      <c r="AG105" s="55">
        <f t="shared" si="5"/>
        <v>280.28150717904441</v>
      </c>
    </row>
    <row r="106" spans="1:33" s="22" customFormat="1" ht="12" customHeight="1">
      <c r="A106" s="20" t="s">
        <v>55</v>
      </c>
      <c r="B106" s="49">
        <v>98.074858335818647</v>
      </c>
      <c r="C106" s="49">
        <v>97.663286609006832</v>
      </c>
      <c r="D106" s="49">
        <v>95.451834178347724</v>
      </c>
      <c r="E106" s="49">
        <v>96.972860125260937</v>
      </c>
      <c r="F106" s="49">
        <v>97.22636444974647</v>
      </c>
      <c r="G106" s="49">
        <v>100.66954965702354</v>
      </c>
      <c r="H106" s="49">
        <v>104.58395466746195</v>
      </c>
      <c r="I106" s="49">
        <v>103.4685356397256</v>
      </c>
      <c r="J106" s="49">
        <v>82.854160453325363</v>
      </c>
      <c r="K106" s="49">
        <v>87.148821950492078</v>
      </c>
      <c r="L106" s="49">
        <v>89.281240679988059</v>
      </c>
      <c r="M106" s="49">
        <v>91.099015806740226</v>
      </c>
      <c r="N106" s="49">
        <v>100</v>
      </c>
      <c r="O106" s="49">
        <v>108.96957948106174</v>
      </c>
      <c r="P106" s="49">
        <v>123.46853563972562</v>
      </c>
      <c r="Q106" s="49">
        <v>127.73188189680883</v>
      </c>
      <c r="R106" s="49">
        <v>130.20578586340591</v>
      </c>
      <c r="S106" s="49">
        <v>129.32895914106771</v>
      </c>
      <c r="T106" s="49">
        <v>118.38651953474502</v>
      </c>
      <c r="U106" s="49">
        <v>108.00328064419924</v>
      </c>
      <c r="V106" s="49">
        <v>102.66030420518939</v>
      </c>
      <c r="W106" s="49">
        <v>106.4345362362064</v>
      </c>
      <c r="X106" s="49">
        <f t="shared" si="5"/>
        <v>112.19952281538922</v>
      </c>
      <c r="Y106" s="49">
        <f t="shared" si="5"/>
        <v>116.36892335222191</v>
      </c>
      <c r="Z106" s="49">
        <f t="shared" si="5"/>
        <v>119.26185505517449</v>
      </c>
      <c r="AA106" s="49">
        <f t="shared" si="5"/>
        <v>125.88577393379065</v>
      </c>
      <c r="AB106" s="49">
        <f t="shared" si="5"/>
        <v>129.63167312854159</v>
      </c>
      <c r="AC106" s="49">
        <f t="shared" si="5"/>
        <v>140.65612883984491</v>
      </c>
      <c r="AD106" s="49">
        <f t="shared" si="5"/>
        <v>146.90724724127648</v>
      </c>
      <c r="AE106" s="49">
        <f t="shared" si="5"/>
        <v>151.26006561288401</v>
      </c>
      <c r="AF106" s="49">
        <f t="shared" si="5"/>
        <v>130.28481956456906</v>
      </c>
      <c r="AG106" s="49">
        <f t="shared" si="5"/>
        <v>121.77602147330749</v>
      </c>
    </row>
    <row r="107" spans="1:33" ht="12" customHeight="1">
      <c r="A107" s="15" t="s">
        <v>56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</row>
    <row r="108" spans="1:33" s="29" customFormat="1" ht="12" customHeight="1">
      <c r="A108" s="27" t="s">
        <v>57</v>
      </c>
      <c r="B108" s="56">
        <v>87.365225583586295</v>
      </c>
      <c r="C108" s="56">
        <v>85.067518057154814</v>
      </c>
      <c r="D108" s="56">
        <v>86.262605115321534</v>
      </c>
      <c r="E108" s="56">
        <v>87.715900764157851</v>
      </c>
      <c r="F108" s="56">
        <v>87.94270560731357</v>
      </c>
      <c r="G108" s="56">
        <v>87.831047838375355</v>
      </c>
      <c r="H108" s="56">
        <v>87.45420286820891</v>
      </c>
      <c r="I108" s="56">
        <v>87.059911371645882</v>
      </c>
      <c r="J108" s="56">
        <v>84.490038033427524</v>
      </c>
      <c r="K108" s="56">
        <v>88.422485083219911</v>
      </c>
      <c r="L108" s="56">
        <v>93.832652918803859</v>
      </c>
      <c r="M108" s="56">
        <v>100.11340242157786</v>
      </c>
      <c r="N108" s="56">
        <v>100</v>
      </c>
      <c r="O108" s="56">
        <v>101.41840259604312</v>
      </c>
      <c r="P108" s="56">
        <v>104.02665829233399</v>
      </c>
      <c r="Q108" s="56">
        <v>108.62032869255731</v>
      </c>
      <c r="R108" s="56">
        <v>115.65651278830384</v>
      </c>
      <c r="S108" s="56">
        <v>117.31218814334066</v>
      </c>
      <c r="T108" s="56">
        <v>126.37216930109216</v>
      </c>
      <c r="U108" s="56">
        <v>136.956976865906</v>
      </c>
      <c r="V108" s="56">
        <v>138.61963083150147</v>
      </c>
      <c r="W108" s="56">
        <v>149.42600928155207</v>
      </c>
      <c r="X108" s="56">
        <f t="shared" ref="X108:AG114" si="6">+W108*X50/W50</f>
        <v>157.6712376565826</v>
      </c>
      <c r="Y108" s="56">
        <f t="shared" si="6"/>
        <v>166.8428765832723</v>
      </c>
      <c r="Z108" s="56">
        <f t="shared" si="6"/>
        <v>178.84783139676892</v>
      </c>
      <c r="AA108" s="56">
        <f t="shared" si="6"/>
        <v>177.9074636239925</v>
      </c>
      <c r="AB108" s="56">
        <f t="shared" si="6"/>
        <v>180.70239715272695</v>
      </c>
      <c r="AC108" s="56">
        <f t="shared" si="6"/>
        <v>183.90383474650204</v>
      </c>
      <c r="AD108" s="56">
        <f t="shared" si="6"/>
        <v>185.92763180850699</v>
      </c>
      <c r="AE108" s="56">
        <f t="shared" si="6"/>
        <v>191.07610174814201</v>
      </c>
      <c r="AF108" s="56">
        <f t="shared" si="6"/>
        <v>181.78757109459514</v>
      </c>
      <c r="AG108" s="56">
        <f t="shared" si="6"/>
        <v>172.17802435535091</v>
      </c>
    </row>
    <row r="109" spans="1:33" s="32" customFormat="1" ht="12" customHeight="1">
      <c r="A109" s="30" t="s">
        <v>58</v>
      </c>
      <c r="B109" s="55">
        <v>98.651060377795801</v>
      </c>
      <c r="C109" s="55">
        <v>95.223084946111953</v>
      </c>
      <c r="D109" s="55">
        <v>96.078340479777495</v>
      </c>
      <c r="E109" s="55">
        <v>97.030942171746432</v>
      </c>
      <c r="F109" s="55">
        <v>96.592884459381153</v>
      </c>
      <c r="G109" s="55">
        <v>95.728357863020051</v>
      </c>
      <c r="H109" s="55">
        <v>94.437362382663125</v>
      </c>
      <c r="I109" s="55">
        <v>92.953992351373287</v>
      </c>
      <c r="J109" s="55">
        <v>88.999884111716312</v>
      </c>
      <c r="K109" s="55">
        <v>91.746436435276394</v>
      </c>
      <c r="L109" s="55">
        <v>96.430640862208833</v>
      </c>
      <c r="M109" s="55">
        <v>102.03499826167574</v>
      </c>
      <c r="N109" s="55">
        <v>100</v>
      </c>
      <c r="O109" s="55">
        <v>98.908332367597637</v>
      </c>
      <c r="P109" s="55">
        <v>98.449414764167344</v>
      </c>
      <c r="Q109" s="55">
        <v>100.51686174527755</v>
      </c>
      <c r="R109" s="55">
        <v>105.8523583265732</v>
      </c>
      <c r="S109" s="55">
        <v>99.508633677135251</v>
      </c>
      <c r="T109" s="55">
        <v>105.49542241279408</v>
      </c>
      <c r="U109" s="55">
        <v>107.56982269092596</v>
      </c>
      <c r="V109" s="55">
        <v>108.36713408274424</v>
      </c>
      <c r="W109" s="55">
        <v>113.87414532390775</v>
      </c>
      <c r="X109" s="55">
        <f t="shared" si="6"/>
        <v>116.20349982616759</v>
      </c>
      <c r="Y109" s="55">
        <f t="shared" si="6"/>
        <v>121.06617220998959</v>
      </c>
      <c r="Z109" s="55">
        <f t="shared" si="6"/>
        <v>127.65558002085992</v>
      </c>
      <c r="AA109" s="55">
        <f t="shared" si="6"/>
        <v>126.97647467841003</v>
      </c>
      <c r="AB109" s="55">
        <f t="shared" si="6"/>
        <v>127.56982269092596</v>
      </c>
      <c r="AC109" s="55">
        <f t="shared" si="6"/>
        <v>135.08633677135245</v>
      </c>
      <c r="AD109" s="55">
        <f t="shared" si="6"/>
        <v>136.84088538648746</v>
      </c>
      <c r="AE109" s="55">
        <f t="shared" si="6"/>
        <v>139.83543863715383</v>
      </c>
      <c r="AF109" s="55">
        <f t="shared" si="6"/>
        <v>137.44813999304674</v>
      </c>
      <c r="AG109" s="55">
        <f t="shared" si="6"/>
        <v>131.89477343840539</v>
      </c>
    </row>
    <row r="110" spans="1:33" s="32" customFormat="1" ht="12" customHeight="1">
      <c r="A110" s="30" t="s">
        <v>55</v>
      </c>
      <c r="B110" s="55">
        <v>52.99513158823116</v>
      </c>
      <c r="C110" s="55">
        <v>54.145205672758081</v>
      </c>
      <c r="D110" s="55">
        <v>56.367741480279427</v>
      </c>
      <c r="E110" s="55">
        <v>59.338178226204775</v>
      </c>
      <c r="F110" s="55">
        <v>61.595992379877245</v>
      </c>
      <c r="G110" s="55">
        <v>63.776194172017227</v>
      </c>
      <c r="H110" s="55">
        <v>66.189233048754687</v>
      </c>
      <c r="I110" s="55">
        <v>69.110280110068445</v>
      </c>
      <c r="J110" s="55">
        <v>70.75425104071121</v>
      </c>
      <c r="K110" s="55">
        <v>78.303817117053555</v>
      </c>
      <c r="L110" s="55">
        <v>85.923939885698161</v>
      </c>
      <c r="M110" s="55">
        <v>94.263740915825863</v>
      </c>
      <c r="N110" s="55">
        <v>100</v>
      </c>
      <c r="O110" s="55">
        <v>109.05947929161081</v>
      </c>
      <c r="P110" s="55">
        <v>121.01178296761449</v>
      </c>
      <c r="Q110" s="55">
        <v>133.2957030974388</v>
      </c>
      <c r="R110" s="55">
        <v>145.50906653496085</v>
      </c>
      <c r="S110" s="55">
        <v>171.51626331757569</v>
      </c>
      <c r="T110" s="55">
        <v>189.93861567769704</v>
      </c>
      <c r="U110" s="55">
        <v>226.43053693642847</v>
      </c>
      <c r="V110" s="55">
        <v>230.7274394976364</v>
      </c>
      <c r="W110" s="55">
        <v>257.65892894941089</v>
      </c>
      <c r="X110" s="55">
        <f t="shared" si="6"/>
        <v>283.91307415508362</v>
      </c>
      <c r="Y110" s="55">
        <f t="shared" si="6"/>
        <v>306.2089889225993</v>
      </c>
      <c r="Z110" s="55">
        <f t="shared" si="6"/>
        <v>334.70683694348406</v>
      </c>
      <c r="AA110" s="55">
        <f t="shared" si="6"/>
        <v>332.9781979820786</v>
      </c>
      <c r="AB110" s="55">
        <f t="shared" si="6"/>
        <v>342.41868341212165</v>
      </c>
      <c r="AC110" s="55">
        <f t="shared" si="6"/>
        <v>332.66774853594865</v>
      </c>
      <c r="AD110" s="55">
        <f t="shared" si="6"/>
        <v>335.51823890496019</v>
      </c>
      <c r="AE110" s="55">
        <f t="shared" si="6"/>
        <v>347.18831581175482</v>
      </c>
      <c r="AF110" s="55">
        <f t="shared" si="6"/>
        <v>317.0323855217668</v>
      </c>
      <c r="AG110" s="55">
        <f t="shared" si="6"/>
        <v>295.12453256191355</v>
      </c>
    </row>
    <row r="111" spans="1:33" ht="12" customHeight="1">
      <c r="A111" s="36" t="s">
        <v>59</v>
      </c>
      <c r="B111" s="58">
        <v>56.923436272601016</v>
      </c>
      <c r="C111" s="58">
        <v>59.593024023531441</v>
      </c>
      <c r="D111" s="58">
        <v>65.177132793034474</v>
      </c>
      <c r="E111" s="58">
        <v>70.674236993403795</v>
      </c>
      <c r="F111" s="58">
        <v>75.371750129919974</v>
      </c>
      <c r="G111" s="58">
        <v>82.770072893102935</v>
      </c>
      <c r="H111" s="58">
        <v>87.608906098741528</v>
      </c>
      <c r="I111" s="58">
        <v>86.879710974636041</v>
      </c>
      <c r="J111" s="58">
        <v>79.697036298658375</v>
      </c>
      <c r="K111" s="58">
        <v>82.781076843667904</v>
      </c>
      <c r="L111" s="58">
        <v>88.579777321121981</v>
      </c>
      <c r="M111" s="58">
        <v>93.96613776300542</v>
      </c>
      <c r="N111" s="58">
        <v>100</v>
      </c>
      <c r="O111" s="58">
        <v>106.74330893781946</v>
      </c>
      <c r="P111" s="58">
        <v>114.58616195995913</v>
      </c>
      <c r="Q111" s="58">
        <v>119.39113234172578</v>
      </c>
      <c r="R111" s="58">
        <v>124.41116393333425</v>
      </c>
      <c r="S111" s="58">
        <v>127.08039955784659</v>
      </c>
      <c r="T111" s="58">
        <v>130.87737872399362</v>
      </c>
      <c r="U111" s="58">
        <v>128.90550012661879</v>
      </c>
      <c r="V111" s="58">
        <v>137.03674468516525</v>
      </c>
      <c r="W111" s="58">
        <v>142.98374907236698</v>
      </c>
      <c r="X111" s="58">
        <f t="shared" si="6"/>
        <v>153.51180078330523</v>
      </c>
      <c r="Y111" s="58">
        <f t="shared" si="6"/>
        <v>158.5623499978139</v>
      </c>
      <c r="Z111" s="58">
        <f t="shared" si="6"/>
        <v>158.71068325142974</v>
      </c>
      <c r="AA111" s="58">
        <f t="shared" si="6"/>
        <v>166.56360122035284</v>
      </c>
      <c r="AB111" s="58">
        <f t="shared" si="6"/>
        <v>172.94498288812332</v>
      </c>
      <c r="AC111" s="58">
        <f t="shared" si="6"/>
        <v>181.97699616798428</v>
      </c>
      <c r="AD111" s="58">
        <f t="shared" si="6"/>
        <v>188.96740981969074</v>
      </c>
      <c r="AE111" s="58">
        <f t="shared" si="6"/>
        <v>195.91216441251962</v>
      </c>
      <c r="AF111" s="58">
        <f t="shared" si="6"/>
        <v>170.84880366516649</v>
      </c>
      <c r="AG111" s="58">
        <f t="shared" si="6"/>
        <v>167.76021482059008</v>
      </c>
    </row>
    <row r="112" spans="1:33" ht="12" customHeight="1">
      <c r="A112" s="38" t="s">
        <v>60</v>
      </c>
      <c r="B112" s="59">
        <v>50.702850105559463</v>
      </c>
      <c r="C112" s="59">
        <v>52.636347642505278</v>
      </c>
      <c r="D112" s="59">
        <v>61.4417663617171</v>
      </c>
      <c r="E112" s="59">
        <v>72.745425756509491</v>
      </c>
      <c r="F112" s="59">
        <v>94.120337790288517</v>
      </c>
      <c r="G112" s="59">
        <v>93.729767769176618</v>
      </c>
      <c r="H112" s="59">
        <v>93.327762139338489</v>
      </c>
      <c r="I112" s="59">
        <v>84.717628430682609</v>
      </c>
      <c r="J112" s="59">
        <v>66.498064743138627</v>
      </c>
      <c r="K112" s="59">
        <v>78.296973961998589</v>
      </c>
      <c r="L112" s="59">
        <v>85.423117522871209</v>
      </c>
      <c r="M112" s="59">
        <v>91.150598170302601</v>
      </c>
      <c r="N112" s="59">
        <v>100</v>
      </c>
      <c r="O112" s="59">
        <v>89.746657283603099</v>
      </c>
      <c r="P112" s="59">
        <v>123.11048557353976</v>
      </c>
      <c r="Q112" s="59">
        <v>107.69968332160451</v>
      </c>
      <c r="R112" s="59">
        <v>113.2433145672062</v>
      </c>
      <c r="S112" s="59">
        <v>113.65323715693175</v>
      </c>
      <c r="T112" s="59">
        <v>102.2158691062632</v>
      </c>
      <c r="U112" s="59">
        <v>93.053307529908523</v>
      </c>
      <c r="V112" s="59">
        <v>110.20760028149191</v>
      </c>
      <c r="W112" s="59">
        <v>110.65358902181562</v>
      </c>
      <c r="X112" s="59">
        <f t="shared" si="6"/>
        <v>127.66009852216749</v>
      </c>
      <c r="Y112" s="59">
        <f t="shared" si="6"/>
        <v>126.52445460942999</v>
      </c>
      <c r="Z112" s="59">
        <f t="shared" si="6"/>
        <v>141.52357494722028</v>
      </c>
      <c r="AA112" s="59">
        <f t="shared" si="6"/>
        <v>159.3921534130894</v>
      </c>
      <c r="AB112" s="59">
        <f t="shared" si="6"/>
        <v>192.23082336382831</v>
      </c>
      <c r="AC112" s="59">
        <f t="shared" si="6"/>
        <v>211.67575650950036</v>
      </c>
      <c r="AD112" s="59">
        <f t="shared" si="6"/>
        <v>230.05014074595354</v>
      </c>
      <c r="AE112" s="59">
        <f t="shared" si="6"/>
        <v>222.75598170302601</v>
      </c>
      <c r="AF112" s="59">
        <f t="shared" si="6"/>
        <v>76.75228712174524</v>
      </c>
      <c r="AG112" s="59">
        <f t="shared" si="6"/>
        <v>59.811752287121742</v>
      </c>
    </row>
    <row r="113" spans="1:33" ht="12" customHeight="1">
      <c r="A113" s="40" t="s">
        <v>61</v>
      </c>
      <c r="B113" s="59">
        <v>38.167400256487916</v>
      </c>
      <c r="C113" s="59">
        <v>37.109226476255529</v>
      </c>
      <c r="D113" s="59">
        <v>39.131163282272041</v>
      </c>
      <c r="E113" s="59">
        <v>46.108859144309896</v>
      </c>
      <c r="F113" s="59">
        <v>46.3005806422509</v>
      </c>
      <c r="G113" s="59">
        <v>58.340046270936298</v>
      </c>
      <c r="H113" s="59">
        <v>65.846829023090351</v>
      </c>
      <c r="I113" s="59">
        <v>67.600355731989453</v>
      </c>
      <c r="J113" s="59">
        <v>74.510707403994246</v>
      </c>
      <c r="K113" s="59">
        <v>78.487881268004102</v>
      </c>
      <c r="L113" s="59">
        <v>84.229215134076156</v>
      </c>
      <c r="M113" s="59">
        <v>91.117655777744844</v>
      </c>
      <c r="N113" s="59">
        <v>100</v>
      </c>
      <c r="O113" s="59">
        <v>94.278321615229459</v>
      </c>
      <c r="P113" s="59">
        <v>109.7694186488629</v>
      </c>
      <c r="Q113" s="59">
        <v>106.86491851030786</v>
      </c>
      <c r="R113" s="59">
        <v>130.29554110573361</v>
      </c>
      <c r="S113" s="59">
        <v>145.36839527495118</v>
      </c>
      <c r="T113" s="59">
        <v>146.31314726144367</v>
      </c>
      <c r="U113" s="59">
        <v>131.99944577987148</v>
      </c>
      <c r="V113" s="59">
        <v>155.81254470816441</v>
      </c>
      <c r="W113" s="59">
        <v>198.93377069464398</v>
      </c>
      <c r="X113" s="59">
        <f t="shared" si="6"/>
        <v>217.36158996732672</v>
      </c>
      <c r="Y113" s="59">
        <f t="shared" si="6"/>
        <v>262.13935414021762</v>
      </c>
      <c r="Z113" s="59">
        <f t="shared" si="6"/>
        <v>260.44930496929226</v>
      </c>
      <c r="AA113" s="59">
        <f t="shared" si="6"/>
        <v>318.1200982129622</v>
      </c>
      <c r="AB113" s="59">
        <f t="shared" si="6"/>
        <v>356.80724095042297</v>
      </c>
      <c r="AC113" s="59">
        <f t="shared" si="6"/>
        <v>417.25010149961639</v>
      </c>
      <c r="AD113" s="59">
        <f t="shared" si="6"/>
        <v>423.48701127129056</v>
      </c>
      <c r="AE113" s="59">
        <f t="shared" si="6"/>
        <v>427.49834056182436</v>
      </c>
      <c r="AF113" s="59">
        <f t="shared" si="6"/>
        <v>85.453977173863976</v>
      </c>
      <c r="AG113" s="59">
        <f t="shared" si="6"/>
        <v>28.464036913638317</v>
      </c>
    </row>
    <row r="114" spans="1:33" ht="12" customHeight="1">
      <c r="A114" s="41" t="s">
        <v>62</v>
      </c>
      <c r="B114" s="60">
        <v>58.797845416714779</v>
      </c>
      <c r="C114" s="60">
        <v>61.906744548223521</v>
      </c>
      <c r="D114" s="60">
        <v>68.023521417687618</v>
      </c>
      <c r="E114" s="60">
        <v>73.478116131627971</v>
      </c>
      <c r="F114" s="60">
        <v>79.265140986191724</v>
      </c>
      <c r="G114" s="60">
        <v>85.827732365554155</v>
      </c>
      <c r="H114" s="60">
        <v>90.147767143819365</v>
      </c>
      <c r="I114" s="60">
        <v>88.876467091284511</v>
      </c>
      <c r="J114" s="60">
        <v>79.811291787714296</v>
      </c>
      <c r="K114" s="60">
        <v>83.056432780134273</v>
      </c>
      <c r="L114" s="60">
        <v>88.901348747711523</v>
      </c>
      <c r="M114" s="60">
        <v>94.142596492714091</v>
      </c>
      <c r="N114" s="60">
        <v>100</v>
      </c>
      <c r="O114" s="60">
        <v>107.34628570432059</v>
      </c>
      <c r="P114" s="60">
        <v>115.32021819873623</v>
      </c>
      <c r="Q114" s="60">
        <v>120.16454279878462</v>
      </c>
      <c r="R114" s="60">
        <v>123.53010602575172</v>
      </c>
      <c r="S114" s="60">
        <v>125.00210980253181</v>
      </c>
      <c r="T114" s="60">
        <v>128.5438999302753</v>
      </c>
      <c r="U114" s="60">
        <v>127.38844438576096</v>
      </c>
      <c r="V114" s="60">
        <v>134.33273096265228</v>
      </c>
      <c r="W114" s="60">
        <v>136.79632635889186</v>
      </c>
      <c r="X114" s="60">
        <f t="shared" si="6"/>
        <v>146.82718397260089</v>
      </c>
      <c r="Y114" s="60">
        <f t="shared" si="6"/>
        <v>148.22803057173937</v>
      </c>
      <c r="Z114" s="60">
        <f t="shared" si="6"/>
        <v>149.0183890700084</v>
      </c>
      <c r="AA114" s="60">
        <f t="shared" si="6"/>
        <v>152.89921122969258</v>
      </c>
      <c r="AB114" s="60">
        <f t="shared" si="6"/>
        <v>157.30404294218891</v>
      </c>
      <c r="AC114" s="60">
        <f t="shared" si="6"/>
        <v>162.16144676088479</v>
      </c>
      <c r="AD114" s="60">
        <f t="shared" si="6"/>
        <v>169.57888964284703</v>
      </c>
      <c r="AE114" s="60">
        <f t="shared" si="6"/>
        <v>176.3040993073931</v>
      </c>
      <c r="AF114" s="60">
        <f t="shared" si="6"/>
        <v>174.92679530182011</v>
      </c>
      <c r="AG114" s="60">
        <f t="shared" si="6"/>
        <v>175.9649115704685</v>
      </c>
    </row>
    <row r="116" spans="1:33" ht="12" customHeight="1">
      <c r="A116" s="7" t="s">
        <v>68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pans="1:33" ht="12" customHeight="1">
      <c r="A117" s="7" t="s">
        <v>64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pans="1:33" ht="12" customHeight="1">
      <c r="A118" s="8" t="s">
        <v>4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9"/>
      <c r="P118" s="9"/>
      <c r="Q118" s="8"/>
      <c r="R118" s="8"/>
      <c r="S118" s="8"/>
      <c r="T118" s="8"/>
      <c r="U118" s="8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 t="s">
        <v>69</v>
      </c>
    </row>
    <row r="119" spans="1:33" s="14" customFormat="1" ht="12" customHeight="1">
      <c r="A119" s="11"/>
      <c r="B119" s="12">
        <v>1990</v>
      </c>
      <c r="C119" s="12">
        <v>1991</v>
      </c>
      <c r="D119" s="12">
        <v>1992</v>
      </c>
      <c r="E119" s="12">
        <v>1993</v>
      </c>
      <c r="F119" s="12">
        <v>1994</v>
      </c>
      <c r="G119" s="12">
        <v>1995</v>
      </c>
      <c r="H119" s="12">
        <v>1996</v>
      </c>
      <c r="I119" s="12">
        <v>1997</v>
      </c>
      <c r="J119" s="12">
        <v>1998</v>
      </c>
      <c r="K119" s="12">
        <v>1999</v>
      </c>
      <c r="L119" s="12">
        <v>2000</v>
      </c>
      <c r="M119" s="12">
        <v>2001</v>
      </c>
      <c r="N119" s="12">
        <v>2002</v>
      </c>
      <c r="O119" s="12">
        <v>2003</v>
      </c>
      <c r="P119" s="12">
        <v>2004</v>
      </c>
      <c r="Q119" s="12" t="s">
        <v>6</v>
      </c>
      <c r="R119" s="12" t="s">
        <v>7</v>
      </c>
      <c r="S119" s="12" t="s">
        <v>8</v>
      </c>
      <c r="T119" s="12" t="s">
        <v>9</v>
      </c>
      <c r="U119" s="12">
        <v>2009</v>
      </c>
      <c r="V119" s="13" t="s">
        <v>10</v>
      </c>
      <c r="W119" s="13" t="s">
        <v>11</v>
      </c>
      <c r="X119" s="13">
        <f t="shared" ref="X119:AG119" si="7">X4</f>
        <v>2012</v>
      </c>
      <c r="Y119" s="13">
        <f t="shared" si="7"/>
        <v>2013</v>
      </c>
      <c r="Z119" s="13">
        <f t="shared" si="7"/>
        <v>2014</v>
      </c>
      <c r="AA119" s="13">
        <f t="shared" si="7"/>
        <v>2015</v>
      </c>
      <c r="AB119" s="13">
        <f t="shared" si="7"/>
        <v>2016</v>
      </c>
      <c r="AC119" s="13">
        <f t="shared" si="7"/>
        <v>2017</v>
      </c>
      <c r="AD119" s="13" t="str">
        <f t="shared" si="7"/>
        <v>2018r</v>
      </c>
      <c r="AE119" s="13" t="str">
        <f t="shared" si="7"/>
        <v>2019r</v>
      </c>
      <c r="AF119" s="13" t="str">
        <f t="shared" si="7"/>
        <v>2020r</v>
      </c>
      <c r="AG119" s="13" t="str">
        <f t="shared" si="7"/>
        <v>2021p</v>
      </c>
    </row>
    <row r="120" spans="1:33" ht="12" customHeight="1">
      <c r="A120" s="15" t="s">
        <v>12</v>
      </c>
      <c r="B120" s="45"/>
      <c r="C120" s="45">
        <v>4.8746929214831027</v>
      </c>
      <c r="D120" s="45">
        <v>9.5570495932757211</v>
      </c>
      <c r="E120" s="45">
        <v>8.5827018167420306</v>
      </c>
      <c r="F120" s="45">
        <v>6.7791054927032235</v>
      </c>
      <c r="G120" s="45">
        <v>10.009097338343537</v>
      </c>
      <c r="H120" s="45">
        <v>5.9587132451143816</v>
      </c>
      <c r="I120" s="45">
        <v>-0.83877853514560741</v>
      </c>
      <c r="J120" s="45">
        <v>-8.3584893279836621</v>
      </c>
      <c r="K120" s="45">
        <v>3.8554320749306044</v>
      </c>
      <c r="L120" s="45">
        <v>7.0211306752142377</v>
      </c>
      <c r="M120" s="45">
        <v>6.069563410741452</v>
      </c>
      <c r="N120" s="45">
        <v>6.5408884626538395</v>
      </c>
      <c r="O120" s="45">
        <v>6.8344023621203576</v>
      </c>
      <c r="P120" s="45">
        <v>7.4247829119894959</v>
      </c>
      <c r="Q120" s="45">
        <v>4.1898810811710376</v>
      </c>
      <c r="R120" s="45">
        <v>4.1695266554280437</v>
      </c>
      <c r="S120" s="45">
        <v>2.1567878087205514</v>
      </c>
      <c r="T120" s="45">
        <v>2.9139521443475331</v>
      </c>
      <c r="U120" s="45">
        <v>-1.6684276403894103</v>
      </c>
      <c r="V120" s="45">
        <v>6.3996256360501889</v>
      </c>
      <c r="W120" s="45">
        <v>4.2808929752794427</v>
      </c>
      <c r="X120" s="45">
        <f>+X5/W5*100-100</f>
        <v>7.3951291697295574</v>
      </c>
      <c r="Y120" s="45">
        <f t="shared" ref="Y120:AG120" si="8">+Y5/X5*100-100</f>
        <v>3.2466364154286396</v>
      </c>
      <c r="Z120" s="45">
        <f t="shared" si="8"/>
        <v>-3.146145820656443E-2</v>
      </c>
      <c r="AA120" s="45">
        <f t="shared" si="8"/>
        <v>5.0512285891106927</v>
      </c>
      <c r="AB120" s="45">
        <f t="shared" si="8"/>
        <v>3.8722916391228352</v>
      </c>
      <c r="AC120" s="45">
        <f t="shared" si="8"/>
        <v>5.283067745941068</v>
      </c>
      <c r="AD120" s="45">
        <f t="shared" si="8"/>
        <v>3.887887174601417</v>
      </c>
      <c r="AE120" s="45">
        <f t="shared" si="8"/>
        <v>3.6901549446333206</v>
      </c>
      <c r="AF120" s="45">
        <f t="shared" si="8"/>
        <v>-12.922815145449874</v>
      </c>
      <c r="AG120" s="45">
        <f t="shared" si="8"/>
        <v>-1.7457626851882395</v>
      </c>
    </row>
    <row r="121" spans="1:33" s="19" customFormat="1" ht="12" customHeight="1">
      <c r="A121" s="17" t="s">
        <v>13</v>
      </c>
      <c r="B121" s="46"/>
      <c r="C121" s="46">
        <v>3.276512728668294</v>
      </c>
      <c r="D121" s="46">
        <v>6.0091352481226323</v>
      </c>
      <c r="E121" s="46">
        <v>5.1654418668703102</v>
      </c>
      <c r="F121" s="46">
        <v>5.9269708621517481</v>
      </c>
      <c r="G121" s="46">
        <v>5.7616629611662518</v>
      </c>
      <c r="H121" s="46">
        <v>4.2004632942060027</v>
      </c>
      <c r="I121" s="46">
        <v>4.3195608205720788</v>
      </c>
      <c r="J121" s="46">
        <v>-3.3671399594320519</v>
      </c>
      <c r="K121" s="46">
        <v>3.9781291412501503</v>
      </c>
      <c r="L121" s="46">
        <v>4.8849302674015291</v>
      </c>
      <c r="M121" s="46">
        <v>4.7436842861979613</v>
      </c>
      <c r="N121" s="46">
        <v>6.8489187820930226</v>
      </c>
      <c r="O121" s="46">
        <v>6.2568549824153337</v>
      </c>
      <c r="P121" s="46">
        <v>4.2160835442610107</v>
      </c>
      <c r="Q121" s="46">
        <v>4.6280680394984302</v>
      </c>
      <c r="R121" s="46">
        <v>2.7962940221972303</v>
      </c>
      <c r="S121" s="46">
        <v>2.9691245837710767E-2</v>
      </c>
      <c r="T121" s="46">
        <v>2.3399264664107307</v>
      </c>
      <c r="U121" s="46">
        <v>-0.52943202468946993</v>
      </c>
      <c r="V121" s="46">
        <v>1.7190772815958582</v>
      </c>
      <c r="W121" s="46">
        <v>0.81729864824917797</v>
      </c>
      <c r="X121" s="46">
        <f t="shared" ref="X121:AG136" si="9">+X6/W6*100-100</f>
        <v>0.41727614306674354</v>
      </c>
      <c r="Y121" s="46">
        <f t="shared" si="9"/>
        <v>-0.99356280139804198</v>
      </c>
      <c r="Z121" s="46">
        <f t="shared" si="9"/>
        <v>0.86835869816574984</v>
      </c>
      <c r="AA121" s="46">
        <f t="shared" si="9"/>
        <v>2.2114053449402462</v>
      </c>
      <c r="AB121" s="46">
        <f t="shared" si="9"/>
        <v>2.1620432625366135</v>
      </c>
      <c r="AC121" s="46">
        <f t="shared" si="9"/>
        <v>2.3249154142316257</v>
      </c>
      <c r="AD121" s="46">
        <f t="shared" si="9"/>
        <v>2.2151852811609132</v>
      </c>
      <c r="AE121" s="46">
        <f t="shared" si="9"/>
        <v>2.4975636864035948</v>
      </c>
      <c r="AF121" s="46">
        <f t="shared" si="9"/>
        <v>2.2142963146178545</v>
      </c>
      <c r="AG121" s="46">
        <f t="shared" si="9"/>
        <v>2.9684522098359309</v>
      </c>
    </row>
    <row r="122" spans="1:33" s="22" customFormat="1" ht="12" customHeight="1">
      <c r="A122" s="20" t="s">
        <v>14</v>
      </c>
      <c r="B122" s="47"/>
      <c r="C122" s="47">
        <v>3.3542222337312495</v>
      </c>
      <c r="D122" s="47">
        <v>5.4945467938455153</v>
      </c>
      <c r="E122" s="47">
        <v>4.2194213080063605</v>
      </c>
      <c r="F122" s="47">
        <v>5.9088143403088793</v>
      </c>
      <c r="G122" s="47">
        <v>4.3350374826787856</v>
      </c>
      <c r="H122" s="47">
        <v>4.2765959640747013</v>
      </c>
      <c r="I122" s="47">
        <v>2.6533130814505341</v>
      </c>
      <c r="J122" s="47">
        <v>0.62903623556974253</v>
      </c>
      <c r="K122" s="47">
        <v>2.7334184674706421</v>
      </c>
      <c r="L122" s="47">
        <v>4.2391770252893082</v>
      </c>
      <c r="M122" s="47">
        <v>4.4794104448659766</v>
      </c>
      <c r="N122" s="47">
        <v>5.3886774630727245</v>
      </c>
      <c r="O122" s="47">
        <v>6.1547404295945825</v>
      </c>
      <c r="P122" s="47">
        <v>2.4925472897218981</v>
      </c>
      <c r="Q122" s="47">
        <v>2.6957774013744569</v>
      </c>
      <c r="R122" s="47">
        <v>2.2015580927967449</v>
      </c>
      <c r="S122" s="47">
        <v>0.77733652401042264</v>
      </c>
      <c r="T122" s="47">
        <v>2.0394601321169574</v>
      </c>
      <c r="U122" s="47">
        <v>-1.0750517476677146</v>
      </c>
      <c r="V122" s="47">
        <v>0.46180983610224757</v>
      </c>
      <c r="W122" s="47">
        <v>0.77036521739128716</v>
      </c>
      <c r="X122" s="47">
        <f t="shared" si="9"/>
        <v>-0.43780987371027891</v>
      </c>
      <c r="Y122" s="47">
        <f t="shared" si="9"/>
        <v>-1.5851818570105252</v>
      </c>
      <c r="Z122" s="47">
        <f t="shared" si="9"/>
        <v>0.75216469278622355</v>
      </c>
      <c r="AA122" s="47">
        <f t="shared" si="9"/>
        <v>2.4190830225041822</v>
      </c>
      <c r="AB122" s="47">
        <f t="shared" si="9"/>
        <v>2.4302217609787959</v>
      </c>
      <c r="AC122" s="47">
        <f t="shared" si="9"/>
        <v>2.5597340148270291</v>
      </c>
      <c r="AD122" s="47">
        <f t="shared" si="9"/>
        <v>2.0848335798720399</v>
      </c>
      <c r="AE122" s="47">
        <f t="shared" si="9"/>
        <v>2.3311691370930561</v>
      </c>
      <c r="AF122" s="47">
        <f t="shared" si="9"/>
        <v>2.8361319704105483</v>
      </c>
      <c r="AG122" s="47">
        <f t="shared" si="9"/>
        <v>3.2042765633583343</v>
      </c>
    </row>
    <row r="123" spans="1:33" s="22" customFormat="1" ht="12" customHeight="1">
      <c r="A123" s="26" t="s">
        <v>15</v>
      </c>
      <c r="B123" s="47"/>
      <c r="C123" s="47">
        <v>2.4498360876783494</v>
      </c>
      <c r="D123" s="47">
        <v>1.7702026849170807</v>
      </c>
      <c r="E123" s="47">
        <v>1.5033947623666251</v>
      </c>
      <c r="F123" s="47">
        <v>2.232043318999871</v>
      </c>
      <c r="G123" s="47">
        <v>2.7620479346953886</v>
      </c>
      <c r="H123" s="47">
        <v>0.29106564894753717</v>
      </c>
      <c r="I123" s="47">
        <v>0.77467822511772511</v>
      </c>
      <c r="J123" s="47">
        <v>0.47848325308615358</v>
      </c>
      <c r="K123" s="47">
        <v>2.1966620887323103</v>
      </c>
      <c r="L123" s="47">
        <v>2.509512923699404</v>
      </c>
      <c r="M123" s="47">
        <v>3.5196466103808177</v>
      </c>
      <c r="N123" s="47">
        <v>2.3056540142468691</v>
      </c>
      <c r="O123" s="47">
        <v>1.965084597531046</v>
      </c>
      <c r="P123" s="47">
        <v>2.9980338598366387</v>
      </c>
      <c r="Q123" s="47">
        <v>2.6884888860418954</v>
      </c>
      <c r="R123" s="47">
        <v>2.2463148833176376</v>
      </c>
      <c r="S123" s="47">
        <v>1.3001195792761848</v>
      </c>
      <c r="T123" s="47">
        <v>0.63960876661508337</v>
      </c>
      <c r="U123" s="47">
        <v>-2.2088437531792096</v>
      </c>
      <c r="V123" s="47">
        <v>2.4172327274952607</v>
      </c>
      <c r="W123" s="47">
        <v>1.6437619502867875</v>
      </c>
      <c r="X123" s="47">
        <f t="shared" si="9"/>
        <v>0.84062759022049249</v>
      </c>
      <c r="Y123" s="47">
        <f t="shared" si="9"/>
        <v>0.17488530438787109</v>
      </c>
      <c r="Z123" s="47">
        <f t="shared" si="9"/>
        <v>3.5288435239552882</v>
      </c>
      <c r="AA123" s="47">
        <f t="shared" si="9"/>
        <v>1.0966527079059034</v>
      </c>
      <c r="AB123" s="47">
        <f t="shared" si="9"/>
        <v>2.1861933991637699</v>
      </c>
      <c r="AC123" s="47">
        <f t="shared" si="9"/>
        <v>1.1241212701591081</v>
      </c>
      <c r="AD123" s="47">
        <f t="shared" si="9"/>
        <v>0.39331948733951094</v>
      </c>
      <c r="AE123" s="47">
        <f t="shared" si="9"/>
        <v>1.2144598976337733</v>
      </c>
      <c r="AF123" s="47">
        <f t="shared" si="9"/>
        <v>3.0839127142562148</v>
      </c>
      <c r="AG123" s="47">
        <f t="shared" si="9"/>
        <v>5.4742519583922018</v>
      </c>
    </row>
    <row r="124" spans="1:33" s="22" customFormat="1" ht="12" customHeight="1">
      <c r="A124" s="20" t="s">
        <v>16</v>
      </c>
      <c r="B124" s="47"/>
      <c r="C124" s="47">
        <v>2.999783073538083</v>
      </c>
      <c r="D124" s="47">
        <v>9.2562505641303261</v>
      </c>
      <c r="E124" s="47">
        <v>2.1672380795021269</v>
      </c>
      <c r="F124" s="47">
        <v>4.7371329227368904</v>
      </c>
      <c r="G124" s="47">
        <v>-1.5543774769674314</v>
      </c>
      <c r="H124" s="47">
        <v>2.6703089872954564</v>
      </c>
      <c r="I124" s="47">
        <v>3.9197464067930525</v>
      </c>
      <c r="J124" s="47">
        <v>-1.2985422026215758</v>
      </c>
      <c r="K124" s="47">
        <v>-3.2667245873153661</v>
      </c>
      <c r="L124" s="47">
        <v>-0.98154943673178252</v>
      </c>
      <c r="M124" s="47">
        <v>3.0204864395578852</v>
      </c>
      <c r="N124" s="47">
        <v>8.9592976454014916</v>
      </c>
      <c r="O124" s="47">
        <v>-0.13852494026112083</v>
      </c>
      <c r="P124" s="47">
        <v>-16.488839053486998</v>
      </c>
      <c r="Q124" s="47">
        <v>14.676854504934738</v>
      </c>
      <c r="R124" s="47">
        <v>6.6810709026386235</v>
      </c>
      <c r="S124" s="47">
        <v>12.119120625473798</v>
      </c>
      <c r="T124" s="47">
        <v>10.638598474145226</v>
      </c>
      <c r="U124" s="47">
        <v>-0.41866574237918996</v>
      </c>
      <c r="V124" s="47">
        <v>2.0819784749255916</v>
      </c>
      <c r="W124" s="47">
        <v>0.57425884717537201</v>
      </c>
      <c r="X124" s="47">
        <f t="shared" si="9"/>
        <v>-0.761901363214605</v>
      </c>
      <c r="Y124" s="47">
        <f t="shared" si="9"/>
        <v>-0.41893665605840624</v>
      </c>
      <c r="Z124" s="47">
        <f t="shared" si="9"/>
        <v>1.3153618373537483</v>
      </c>
      <c r="AA124" s="47">
        <f t="shared" si="9"/>
        <v>4.0302962797950528</v>
      </c>
      <c r="AB124" s="47">
        <f t="shared" si="9"/>
        <v>2.6827012025901951</v>
      </c>
      <c r="AC124" s="47">
        <f t="shared" si="9"/>
        <v>2.9079079079079122</v>
      </c>
      <c r="AD124" s="47">
        <f t="shared" si="9"/>
        <v>0.22129273868003452</v>
      </c>
      <c r="AE124" s="47">
        <f t="shared" si="9"/>
        <v>0.44403464926115532</v>
      </c>
      <c r="AF124" s="47">
        <f t="shared" si="9"/>
        <v>1.6394498663316881</v>
      </c>
      <c r="AG124" s="47">
        <f t="shared" si="9"/>
        <v>1.7793763468120289</v>
      </c>
    </row>
    <row r="125" spans="1:33" s="22" customFormat="1" ht="12" customHeight="1">
      <c r="A125" s="26" t="s">
        <v>17</v>
      </c>
      <c r="B125" s="47"/>
      <c r="C125" s="47">
        <v>7.571140708703993</v>
      </c>
      <c r="D125" s="47">
        <v>3.5225585379782984</v>
      </c>
      <c r="E125" s="47">
        <v>7.7917779199858899</v>
      </c>
      <c r="F125" s="47">
        <v>10.905257124140192</v>
      </c>
      <c r="G125" s="47">
        <v>1.9621596677434212</v>
      </c>
      <c r="H125" s="47">
        <v>-2.5688837394547193</v>
      </c>
      <c r="I125" s="47">
        <v>-9.5858339991452794</v>
      </c>
      <c r="J125" s="47">
        <v>19.599260172626387</v>
      </c>
      <c r="K125" s="47">
        <v>4.8542021066377998</v>
      </c>
      <c r="L125" s="47">
        <v>15.19615876241356</v>
      </c>
      <c r="M125" s="47">
        <v>-1.0356355359556204</v>
      </c>
      <c r="N125" s="47">
        <v>13.355470266074448</v>
      </c>
      <c r="O125" s="47">
        <v>18.463567424991751</v>
      </c>
      <c r="P125" s="47">
        <v>9.4970990601382965</v>
      </c>
      <c r="Q125" s="47">
        <v>5.2341382344315122</v>
      </c>
      <c r="R125" s="47">
        <v>5.2441380847980383</v>
      </c>
      <c r="S125" s="47">
        <v>-4.3155116560301394</v>
      </c>
      <c r="T125" s="47">
        <v>5.3754612546125458</v>
      </c>
      <c r="U125" s="47">
        <v>-9.4548574330062252E-2</v>
      </c>
      <c r="V125" s="47">
        <v>-2.1906956773193542E-2</v>
      </c>
      <c r="W125" s="47">
        <v>5.2097393377390517</v>
      </c>
      <c r="X125" s="47">
        <f t="shared" si="9"/>
        <v>-2.5475266165714174</v>
      </c>
      <c r="Y125" s="47">
        <f t="shared" si="9"/>
        <v>-7.4696529321251433</v>
      </c>
      <c r="Z125" s="47">
        <f t="shared" si="9"/>
        <v>-9.5831562609707959</v>
      </c>
      <c r="AA125" s="47">
        <f t="shared" si="9"/>
        <v>1.0973852803237065</v>
      </c>
      <c r="AB125" s="47">
        <f t="shared" si="9"/>
        <v>1.2128195021375916</v>
      </c>
      <c r="AC125" s="47">
        <f t="shared" si="9"/>
        <v>1.1513535644028963</v>
      </c>
      <c r="AD125" s="47">
        <f t="shared" si="9"/>
        <v>0.11451587426947185</v>
      </c>
      <c r="AE125" s="47">
        <f t="shared" si="9"/>
        <v>1.1251133988088355</v>
      </c>
      <c r="AF125" s="47">
        <f t="shared" si="9"/>
        <v>3.1018107710159626</v>
      </c>
      <c r="AG125" s="47">
        <f t="shared" si="9"/>
        <v>0.63744869200068877</v>
      </c>
    </row>
    <row r="126" spans="1:33" s="22" customFormat="1" ht="12" customHeight="1">
      <c r="A126" s="20" t="s">
        <v>18</v>
      </c>
      <c r="B126" s="47"/>
      <c r="C126" s="47">
        <v>11.764705882352942</v>
      </c>
      <c r="D126" s="47">
        <v>3.4470598607070428</v>
      </c>
      <c r="E126" s="47">
        <v>8.7125731492528899</v>
      </c>
      <c r="F126" s="47">
        <v>6.9743134129452073</v>
      </c>
      <c r="G126" s="47">
        <v>24.021691338121059</v>
      </c>
      <c r="H126" s="47">
        <v>7.0668872606948696</v>
      </c>
      <c r="I126" s="47">
        <v>15.290654893303895</v>
      </c>
      <c r="J126" s="47">
        <v>-4.4294102629563383</v>
      </c>
      <c r="K126" s="47">
        <v>0.69119807666622535</v>
      </c>
      <c r="L126" s="47">
        <v>7.0270270270270174</v>
      </c>
      <c r="M126" s="47">
        <v>6.9111358988659362</v>
      </c>
      <c r="N126" s="47">
        <v>3.2749351533857975</v>
      </c>
      <c r="O126" s="47">
        <v>7.3089281454769832</v>
      </c>
      <c r="P126" s="47">
        <v>7.7159444546143874</v>
      </c>
      <c r="Q126" s="47">
        <v>-1.0463831801794043</v>
      </c>
      <c r="R126" s="47">
        <v>1.9627807696551258E-2</v>
      </c>
      <c r="S126" s="47">
        <v>-4.6974844541473999</v>
      </c>
      <c r="T126" s="47">
        <v>-4.154279757538319</v>
      </c>
      <c r="U126" s="47">
        <v>12.659281638133606</v>
      </c>
      <c r="V126" s="47">
        <v>4.8258107576606193</v>
      </c>
      <c r="W126" s="47">
        <v>-4.0203747498635636</v>
      </c>
      <c r="X126" s="47">
        <f t="shared" si="9"/>
        <v>-0.65508908263835508</v>
      </c>
      <c r="Y126" s="47">
        <f t="shared" si="9"/>
        <v>6.1183120088716123</v>
      </c>
      <c r="Z126" s="47">
        <f t="shared" si="9"/>
        <v>0.73150998943749812</v>
      </c>
      <c r="AA126" s="47">
        <f t="shared" si="9"/>
        <v>0.4283562942718504</v>
      </c>
      <c r="AB126" s="47">
        <f t="shared" si="9"/>
        <v>2.4991947039287368</v>
      </c>
      <c r="AC126" s="47">
        <f t="shared" si="9"/>
        <v>3.9478104444131503</v>
      </c>
      <c r="AD126" s="47">
        <f t="shared" si="9"/>
        <v>3.3016409165780516</v>
      </c>
      <c r="AE126" s="47">
        <f t="shared" si="9"/>
        <v>-0.21798585110354907</v>
      </c>
      <c r="AF126" s="47">
        <f t="shared" si="9"/>
        <v>4.6696266928281744</v>
      </c>
      <c r="AG126" s="47">
        <f t="shared" si="9"/>
        <v>4.1781814668083967</v>
      </c>
    </row>
    <row r="127" spans="1:33" s="22" customFormat="1" ht="12" customHeight="1">
      <c r="A127" s="20" t="s">
        <v>19</v>
      </c>
      <c r="B127" s="47"/>
      <c r="C127" s="47">
        <v>9.9187753826929281</v>
      </c>
      <c r="D127" s="47">
        <v>9.6845246553929059</v>
      </c>
      <c r="E127" s="47">
        <v>13.072488177754749</v>
      </c>
      <c r="F127" s="47">
        <v>5.4253795474076014</v>
      </c>
      <c r="G127" s="47">
        <v>4.9125095098358855</v>
      </c>
      <c r="H127" s="47">
        <v>4.330260022790867</v>
      </c>
      <c r="I127" s="47">
        <v>-1.4745308310992016</v>
      </c>
      <c r="J127" s="47">
        <v>-9.8211136306374414</v>
      </c>
      <c r="K127" s="47">
        <v>8.9908359409924117</v>
      </c>
      <c r="L127" s="47">
        <v>-1.4304024609074588</v>
      </c>
      <c r="M127" s="47">
        <v>10.891501092270886</v>
      </c>
      <c r="N127" s="47">
        <v>-2.0544090056285143</v>
      </c>
      <c r="O127" s="47">
        <v>15.630686715831814</v>
      </c>
      <c r="P127" s="47">
        <v>5.0360308125569446</v>
      </c>
      <c r="Q127" s="47">
        <v>-1.7900796467155544</v>
      </c>
      <c r="R127" s="47">
        <v>3.2198490444836949</v>
      </c>
      <c r="S127" s="47">
        <v>4.1501361338000606</v>
      </c>
      <c r="T127" s="47">
        <v>9.7509056279643005</v>
      </c>
      <c r="U127" s="47">
        <v>14.25411732680007</v>
      </c>
      <c r="V127" s="47">
        <v>7.5140721327098987</v>
      </c>
      <c r="W127" s="47">
        <v>14.393351800554015</v>
      </c>
      <c r="X127" s="47">
        <f t="shared" si="9"/>
        <v>3.765497869043017</v>
      </c>
      <c r="Y127" s="47">
        <f t="shared" si="9"/>
        <v>2.151641735315394</v>
      </c>
      <c r="Z127" s="47">
        <f t="shared" si="9"/>
        <v>6.3897836565919732</v>
      </c>
      <c r="AA127" s="47">
        <f t="shared" si="9"/>
        <v>0.964140004294606</v>
      </c>
      <c r="AB127" s="47">
        <f t="shared" si="9"/>
        <v>-4.7831727599481013</v>
      </c>
      <c r="AC127" s="47">
        <f t="shared" si="9"/>
        <v>3.1315613133795068</v>
      </c>
      <c r="AD127" s="47">
        <f t="shared" si="9"/>
        <v>5.8563631638222375</v>
      </c>
      <c r="AE127" s="47">
        <f t="shared" si="9"/>
        <v>3.7482609051477311</v>
      </c>
      <c r="AF127" s="47">
        <f t="shared" si="9"/>
        <v>1.4987773132444602</v>
      </c>
      <c r="AG127" s="47">
        <f t="shared" si="9"/>
        <v>3.2214191342193175</v>
      </c>
    </row>
    <row r="128" spans="1:33" s="22" customFormat="1" ht="12" customHeight="1">
      <c r="A128" s="26" t="s">
        <v>20</v>
      </c>
      <c r="B128" s="47"/>
      <c r="C128" s="47">
        <v>-6.5960079625544665</v>
      </c>
      <c r="D128" s="47">
        <v>12.185357986291095</v>
      </c>
      <c r="E128" s="47">
        <v>-1.2887325751546683</v>
      </c>
      <c r="F128" s="47">
        <v>6.363943720579428</v>
      </c>
      <c r="G128" s="47">
        <v>-2.3277421878820377</v>
      </c>
      <c r="H128" s="47">
        <v>13.98137485605568</v>
      </c>
      <c r="I128" s="47">
        <v>9.2025213590740265</v>
      </c>
      <c r="J128" s="47">
        <v>-22.203897749441879</v>
      </c>
      <c r="K128" s="47">
        <v>7.2128435149039376</v>
      </c>
      <c r="L128" s="47">
        <v>12.678739360034712</v>
      </c>
      <c r="M128" s="47">
        <v>8.9430546341672255</v>
      </c>
      <c r="N128" s="47">
        <v>7.0185432544983115</v>
      </c>
      <c r="O128" s="47">
        <v>-2.8762320809089346</v>
      </c>
      <c r="P128" s="47">
        <v>5.4238953774048468</v>
      </c>
      <c r="Q128" s="47">
        <v>-10.929657249390502</v>
      </c>
      <c r="R128" s="47">
        <v>3.1617928230724317</v>
      </c>
      <c r="S128" s="47">
        <v>-2.019197003394595</v>
      </c>
      <c r="T128" s="47">
        <v>-3.1838002508810632</v>
      </c>
      <c r="U128" s="47">
        <v>-6.0649062191510268</v>
      </c>
      <c r="V128" s="47">
        <v>0.2342638204707157</v>
      </c>
      <c r="W128" s="47">
        <v>-3.2043161067668535</v>
      </c>
      <c r="X128" s="47">
        <f t="shared" si="9"/>
        <v>-1.4396931061717311</v>
      </c>
      <c r="Y128" s="47">
        <f t="shared" si="9"/>
        <v>-1.4836183803832625</v>
      </c>
      <c r="Z128" s="47">
        <f t="shared" si="9"/>
        <v>2.1729531246368765</v>
      </c>
      <c r="AA128" s="47">
        <f t="shared" si="9"/>
        <v>1.683195341643156</v>
      </c>
      <c r="AB128" s="47">
        <f t="shared" si="9"/>
        <v>0.74042591267000546</v>
      </c>
      <c r="AC128" s="47">
        <f t="shared" si="9"/>
        <v>4.7118907516376254</v>
      </c>
      <c r="AD128" s="47">
        <f t="shared" si="9"/>
        <v>7.8334075534915399</v>
      </c>
      <c r="AE128" s="47">
        <f t="shared" si="9"/>
        <v>4.5485831153762888</v>
      </c>
      <c r="AF128" s="47">
        <f t="shared" si="9"/>
        <v>3.2258671281318243</v>
      </c>
      <c r="AG128" s="47">
        <f t="shared" si="9"/>
        <v>3.4020299203702677</v>
      </c>
    </row>
    <row r="129" spans="1:33" s="22" customFormat="1" ht="12" customHeight="1">
      <c r="A129" s="20" t="s">
        <v>21</v>
      </c>
      <c r="B129" s="47"/>
      <c r="C129" s="47">
        <v>4.1853658536585385</v>
      </c>
      <c r="D129" s="47">
        <v>3.5939694727970846</v>
      </c>
      <c r="E129" s="47">
        <v>4.2846295693676097</v>
      </c>
      <c r="F129" s="47">
        <v>7.4769433465085626</v>
      </c>
      <c r="G129" s="47">
        <v>6.0535187186476804</v>
      </c>
      <c r="H129" s="47">
        <v>5.6441064638783445</v>
      </c>
      <c r="I129" s="47">
        <v>-0.75581981255669461</v>
      </c>
      <c r="J129" s="47">
        <v>12.882963908552853</v>
      </c>
      <c r="K129" s="47">
        <v>6.9072310677615434</v>
      </c>
      <c r="L129" s="47">
        <v>-3.1721800173093442</v>
      </c>
      <c r="M129" s="47">
        <v>5.0500912442739576</v>
      </c>
      <c r="N129" s="47">
        <v>3.5475827513265017</v>
      </c>
      <c r="O129" s="47">
        <v>12.228524474167727</v>
      </c>
      <c r="P129" s="47">
        <v>4.3350485061725834</v>
      </c>
      <c r="Q129" s="47">
        <v>4.9980019687917263</v>
      </c>
      <c r="R129" s="47">
        <v>-0.55973786074315512</v>
      </c>
      <c r="S129" s="47">
        <v>-8.4013218079647345E-2</v>
      </c>
      <c r="T129" s="47">
        <v>1.1257894540154751</v>
      </c>
      <c r="U129" s="47">
        <v>-5.497916685913836</v>
      </c>
      <c r="V129" s="47">
        <v>-4.884152898621565</v>
      </c>
      <c r="W129" s="47">
        <v>-0.74310851645527976</v>
      </c>
      <c r="X129" s="47">
        <f t="shared" si="9"/>
        <v>-0.46804941442047721</v>
      </c>
      <c r="Y129" s="47">
        <f t="shared" si="9"/>
        <v>-5.0832821814625646</v>
      </c>
      <c r="Z129" s="47">
        <f t="shared" si="9"/>
        <v>1.7131958830686216</v>
      </c>
      <c r="AA129" s="47">
        <f t="shared" si="9"/>
        <v>5.1338419759472345</v>
      </c>
      <c r="AB129" s="47">
        <f t="shared" si="9"/>
        <v>5.7718327183271754</v>
      </c>
      <c r="AC129" s="47">
        <f t="shared" si="9"/>
        <v>3.2754794507272749</v>
      </c>
      <c r="AD129" s="47">
        <f t="shared" si="9"/>
        <v>1.8870049075264461</v>
      </c>
      <c r="AE129" s="47">
        <f t="shared" si="9"/>
        <v>3.5945184284688025</v>
      </c>
      <c r="AF129" s="47">
        <f t="shared" si="9"/>
        <v>2.6768013512912887</v>
      </c>
      <c r="AG129" s="47">
        <f t="shared" si="9"/>
        <v>3.1377710050564502</v>
      </c>
    </row>
    <row r="130" spans="1:33" s="22" customFormat="1" ht="12" customHeight="1">
      <c r="A130" s="20" t="s">
        <v>22</v>
      </c>
      <c r="B130" s="47"/>
      <c r="C130" s="47">
        <v>13.298116674322486</v>
      </c>
      <c r="D130" s="47">
        <v>15.29495236164604</v>
      </c>
      <c r="E130" s="47">
        <v>18.276923076923055</v>
      </c>
      <c r="F130" s="47">
        <v>21.09409840939496</v>
      </c>
      <c r="G130" s="47">
        <v>7.3164743432359387</v>
      </c>
      <c r="H130" s="47">
        <v>6.325783573552954</v>
      </c>
      <c r="I130" s="47">
        <v>5.766541151156531</v>
      </c>
      <c r="J130" s="47">
        <v>1.7648255518258651</v>
      </c>
      <c r="K130" s="47">
        <v>4.8578139837073309</v>
      </c>
      <c r="L130" s="47">
        <v>10.657261331681028</v>
      </c>
      <c r="M130" s="47">
        <v>6.9259594262824749</v>
      </c>
      <c r="N130" s="47">
        <v>4.346424974823762</v>
      </c>
      <c r="O130" s="47">
        <v>4.937461395923421</v>
      </c>
      <c r="P130" s="47">
        <v>5.9743221866607854</v>
      </c>
      <c r="Q130" s="47">
        <v>5.3702225153608509</v>
      </c>
      <c r="R130" s="47">
        <v>-2.8497067931738798</v>
      </c>
      <c r="S130" s="47">
        <v>7.5655329105768203</v>
      </c>
      <c r="T130" s="47">
        <v>5.6021437578814641</v>
      </c>
      <c r="U130" s="47">
        <v>-3.116697017643375</v>
      </c>
      <c r="V130" s="47">
        <v>5.4971805380088341</v>
      </c>
      <c r="W130" s="47">
        <v>-3.6568624587434613</v>
      </c>
      <c r="X130" s="47">
        <f t="shared" si="9"/>
        <v>-2.510231923601637</v>
      </c>
      <c r="Y130" s="47">
        <f t="shared" si="9"/>
        <v>1.2190191871132185</v>
      </c>
      <c r="Z130" s="47">
        <f t="shared" si="9"/>
        <v>-1.5330732126947026</v>
      </c>
      <c r="AA130" s="47">
        <f t="shared" si="9"/>
        <v>2.808112324493095E-2</v>
      </c>
      <c r="AB130" s="47">
        <f t="shared" si="9"/>
        <v>-1.257057300602014</v>
      </c>
      <c r="AC130" s="47">
        <f t="shared" si="9"/>
        <v>1.5668435683598716</v>
      </c>
      <c r="AD130" s="47">
        <f t="shared" si="9"/>
        <v>-1.5426723065439063</v>
      </c>
      <c r="AE130" s="47">
        <f t="shared" si="9"/>
        <v>2.3344705585039094</v>
      </c>
      <c r="AF130" s="47">
        <f t="shared" si="9"/>
        <v>2.2009569377990488</v>
      </c>
      <c r="AG130" s="47">
        <f t="shared" si="9"/>
        <v>0.47420563005920258</v>
      </c>
    </row>
    <row r="131" spans="1:33" s="22" customFormat="1" ht="12" customHeight="1">
      <c r="A131" s="26" t="s">
        <v>23</v>
      </c>
      <c r="B131" s="48"/>
      <c r="C131" s="48">
        <v>-4.8140389707916711</v>
      </c>
      <c r="D131" s="48">
        <v>4.3806834696674031</v>
      </c>
      <c r="E131" s="48">
        <v>5.9710398599729331</v>
      </c>
      <c r="F131" s="48">
        <v>2.1322121701265075</v>
      </c>
      <c r="G131" s="48">
        <v>6.6931304443709365</v>
      </c>
      <c r="H131" s="48">
        <v>11.823067383216184</v>
      </c>
      <c r="I131" s="48">
        <v>2.7726432532347616</v>
      </c>
      <c r="J131" s="48">
        <v>3.6091127098321323</v>
      </c>
      <c r="K131" s="48">
        <v>-0.1070477953940383</v>
      </c>
      <c r="L131" s="48">
        <v>7.1364439424218773</v>
      </c>
      <c r="M131" s="48">
        <v>6.4367008191181583</v>
      </c>
      <c r="N131" s="49">
        <v>5.6436045920958975</v>
      </c>
      <c r="O131" s="49">
        <v>3.9548973409626313</v>
      </c>
      <c r="P131" s="49">
        <v>0.91815259372324931</v>
      </c>
      <c r="Q131" s="49">
        <v>-1.5033458612154931</v>
      </c>
      <c r="R131" s="49">
        <v>1.7031177291763697</v>
      </c>
      <c r="S131" s="49">
        <v>-1.1232613469985466</v>
      </c>
      <c r="T131" s="49">
        <v>-1.2378242058258593</v>
      </c>
      <c r="U131" s="49">
        <v>-1.1994564962751184</v>
      </c>
      <c r="V131" s="49">
        <v>-2.5584483330962229</v>
      </c>
      <c r="W131" s="49">
        <v>1.138824674534618</v>
      </c>
      <c r="X131" s="49">
        <f t="shared" si="9"/>
        <v>-1.2390828381011971</v>
      </c>
      <c r="Y131" s="49">
        <f t="shared" si="9"/>
        <v>1.0767881504580004</v>
      </c>
      <c r="Z131" s="49">
        <f t="shared" si="9"/>
        <v>1.5618221258134355</v>
      </c>
      <c r="AA131" s="49">
        <f t="shared" si="9"/>
        <v>3.1942664578290305</v>
      </c>
      <c r="AB131" s="49">
        <f t="shared" si="9"/>
        <v>2.8861190322877519</v>
      </c>
      <c r="AC131" s="49">
        <f t="shared" si="9"/>
        <v>0.67055589083349787</v>
      </c>
      <c r="AD131" s="49">
        <f t="shared" si="9"/>
        <v>5.9792624170163577</v>
      </c>
      <c r="AE131" s="49">
        <f t="shared" si="9"/>
        <v>8.4534484203469447</v>
      </c>
      <c r="AF131" s="49">
        <f t="shared" si="9"/>
        <v>2.4320513068170726</v>
      </c>
      <c r="AG131" s="49">
        <f t="shared" si="9"/>
        <v>2.2385244974163783</v>
      </c>
    </row>
    <row r="132" spans="1:33" s="22" customFormat="1" ht="12" customHeight="1">
      <c r="A132" s="23" t="s">
        <v>24</v>
      </c>
      <c r="B132" s="50"/>
      <c r="C132" s="50">
        <v>2.7832319804792576</v>
      </c>
      <c r="D132" s="50">
        <v>9.4942226014058662</v>
      </c>
      <c r="E132" s="50">
        <v>11.567518124534189</v>
      </c>
      <c r="F132" s="50">
        <v>6.0411447658088662</v>
      </c>
      <c r="G132" s="50">
        <v>14.913235209896342</v>
      </c>
      <c r="H132" s="50">
        <v>3.7328681784201336</v>
      </c>
      <c r="I132" s="50">
        <v>15.035552993177674</v>
      </c>
      <c r="J132" s="50">
        <v>-26.56357675360745</v>
      </c>
      <c r="K132" s="50">
        <v>13.99343124848933</v>
      </c>
      <c r="L132" s="50">
        <v>9.1811661989398203</v>
      </c>
      <c r="M132" s="50">
        <v>6.4087918113690421</v>
      </c>
      <c r="N132" s="51">
        <v>15.99317200953341</v>
      </c>
      <c r="O132" s="51">
        <v>6.8389437538757676</v>
      </c>
      <c r="P132" s="51">
        <v>14.612065978238277</v>
      </c>
      <c r="Q132" s="51">
        <v>15.829295761872729</v>
      </c>
      <c r="R132" s="51">
        <v>6.1034579518536276</v>
      </c>
      <c r="S132" s="51">
        <v>-4.097322164409519</v>
      </c>
      <c r="T132" s="51">
        <v>4.2037554831593269</v>
      </c>
      <c r="U132" s="51">
        <v>3.221796205234881</v>
      </c>
      <c r="V132" s="51">
        <v>9.9593374751076169</v>
      </c>
      <c r="W132" s="51">
        <v>1.1283658486330665</v>
      </c>
      <c r="X132" s="51">
        <f t="shared" si="9"/>
        <v>6.4823304219144688</v>
      </c>
      <c r="Y132" s="51">
        <f t="shared" si="9"/>
        <v>2.9955135273946638</v>
      </c>
      <c r="Z132" s="51">
        <f t="shared" si="9"/>
        <v>1.645595611745037</v>
      </c>
      <c r="AA132" s="51">
        <f t="shared" si="9"/>
        <v>0.81043903189809896</v>
      </c>
      <c r="AB132" s="51">
        <f t="shared" si="9"/>
        <v>0.33635977614183332</v>
      </c>
      <c r="AC132" s="51">
        <f t="shared" si="9"/>
        <v>0.67617045962474265</v>
      </c>
      <c r="AD132" s="51">
        <f t="shared" si="9"/>
        <v>3.1323798908012463</v>
      </c>
      <c r="AE132" s="51">
        <f t="shared" si="9"/>
        <v>3.6344318452435402</v>
      </c>
      <c r="AF132" s="51">
        <f t="shared" si="9"/>
        <v>-2.1348523147084393</v>
      </c>
      <c r="AG132" s="51">
        <f t="shared" si="9"/>
        <v>1.234528878673899</v>
      </c>
    </row>
    <row r="133" spans="1:33" s="29" customFormat="1" ht="12" customHeight="1">
      <c r="A133" s="27" t="s">
        <v>25</v>
      </c>
      <c r="B133" s="52"/>
      <c r="C133" s="52">
        <v>6.7650676506764995</v>
      </c>
      <c r="D133" s="52">
        <v>9.2045682228010435</v>
      </c>
      <c r="E133" s="52">
        <v>10.49005577572288</v>
      </c>
      <c r="F133" s="52">
        <v>1.9552817515339171</v>
      </c>
      <c r="G133" s="52">
        <v>15.527125848955194</v>
      </c>
      <c r="H133" s="52">
        <v>12.68811898636028</v>
      </c>
      <c r="I133" s="52">
        <v>1.7014355862759345</v>
      </c>
      <c r="J133" s="52">
        <v>-3.4818710213119317</v>
      </c>
      <c r="K133" s="52">
        <v>-3.7189977313858975</v>
      </c>
      <c r="L133" s="52">
        <v>8.6955946203537025</v>
      </c>
      <c r="M133" s="52">
        <v>4.6667397367043009</v>
      </c>
      <c r="N133" s="53">
        <v>4.8286694979339018E-2</v>
      </c>
      <c r="O133" s="53">
        <v>10.406284707483152</v>
      </c>
      <c r="P133" s="53">
        <v>2.356361491344046</v>
      </c>
      <c r="Q133" s="53">
        <v>10.336364057362516</v>
      </c>
      <c r="R133" s="53">
        <v>1.3794647229178736</v>
      </c>
      <c r="S133" s="53">
        <v>3.7899801737898429</v>
      </c>
      <c r="T133" s="53">
        <v>3.6320846703423513</v>
      </c>
      <c r="U133" s="53">
        <v>-10.477155797333879</v>
      </c>
      <c r="V133" s="53">
        <v>0.36784903857638085</v>
      </c>
      <c r="W133" s="53">
        <v>-0.89245341393180411</v>
      </c>
      <c r="X133" s="53">
        <f t="shared" si="9"/>
        <v>2.979540870233393</v>
      </c>
      <c r="Y133" s="53">
        <f t="shared" si="9"/>
        <v>-2.7566876842144552</v>
      </c>
      <c r="Z133" s="53">
        <f t="shared" si="9"/>
        <v>-2.0598236081203538</v>
      </c>
      <c r="AA133" s="53">
        <f t="shared" si="9"/>
        <v>1.5566698332174553</v>
      </c>
      <c r="AB133" s="53">
        <f t="shared" si="9"/>
        <v>-3.3042908045921564</v>
      </c>
      <c r="AC133" s="53">
        <f t="shared" si="9"/>
        <v>-0.5888981969044238</v>
      </c>
      <c r="AD133" s="53">
        <f t="shared" si="9"/>
        <v>-1.931150715027357</v>
      </c>
      <c r="AE133" s="53">
        <f t="shared" si="9"/>
        <v>2.0852833315431667</v>
      </c>
      <c r="AF133" s="53">
        <f t="shared" si="9"/>
        <v>-4.2106317951801202</v>
      </c>
      <c r="AG133" s="53">
        <f t="shared" si="9"/>
        <v>-1.7428054355444544</v>
      </c>
    </row>
    <row r="134" spans="1:33" s="32" customFormat="1" ht="12" customHeight="1">
      <c r="A134" s="30" t="s">
        <v>26</v>
      </c>
      <c r="B134" s="54"/>
      <c r="C134" s="54">
        <v>10.006024822267733</v>
      </c>
      <c r="D134" s="54">
        <v>11.79486056038732</v>
      </c>
      <c r="E134" s="54">
        <v>12.557073151613722</v>
      </c>
      <c r="F134" s="54">
        <v>-2.3468375145806846</v>
      </c>
      <c r="G134" s="54">
        <v>30.224100123014409</v>
      </c>
      <c r="H134" s="54">
        <v>14.014840370187827</v>
      </c>
      <c r="I134" s="54">
        <v>7.2453500798501409</v>
      </c>
      <c r="J134" s="54">
        <v>8.6581201365952154</v>
      </c>
      <c r="K134" s="54">
        <v>-0.39052839831835229</v>
      </c>
      <c r="L134" s="54">
        <v>12.002813725185945</v>
      </c>
      <c r="M134" s="54">
        <v>6.0809812324515917</v>
      </c>
      <c r="N134" s="55">
        <v>0.46841262102110193</v>
      </c>
      <c r="O134" s="55">
        <v>14.281505104251522</v>
      </c>
      <c r="P134" s="55">
        <v>0.58540728270925513</v>
      </c>
      <c r="Q134" s="55">
        <v>14.294437826998148</v>
      </c>
      <c r="R134" s="55">
        <v>8.3821987111413137</v>
      </c>
      <c r="S134" s="55">
        <v>5.0823114140522847</v>
      </c>
      <c r="T134" s="55">
        <v>3.5600523554144985</v>
      </c>
      <c r="U134" s="55">
        <v>-11.350964415338922</v>
      </c>
      <c r="V134" s="55">
        <v>-2.2641247571223033</v>
      </c>
      <c r="W134" s="55">
        <v>-2.565724502507635</v>
      </c>
      <c r="X134" s="55">
        <f t="shared" si="9"/>
        <v>5.8627908209232089</v>
      </c>
      <c r="Y134" s="55">
        <f t="shared" si="9"/>
        <v>-5.0431158558716334</v>
      </c>
      <c r="Z134" s="55">
        <f t="shared" si="9"/>
        <v>-4.3863637861384035</v>
      </c>
      <c r="AA134" s="55">
        <f t="shared" si="9"/>
        <v>1.8733587433746663</v>
      </c>
      <c r="AB134" s="55">
        <f t="shared" si="9"/>
        <v>-3.7021751632218098</v>
      </c>
      <c r="AC134" s="55">
        <f t="shared" si="9"/>
        <v>-0.62810451546725687</v>
      </c>
      <c r="AD134" s="55">
        <f t="shared" si="9"/>
        <v>-2.560821272774831</v>
      </c>
      <c r="AE134" s="55">
        <f t="shared" si="9"/>
        <v>3.4836050704920325</v>
      </c>
      <c r="AF134" s="55">
        <f t="shared" si="9"/>
        <v>-6.3259897067691355</v>
      </c>
      <c r="AG134" s="55">
        <f t="shared" si="9"/>
        <v>-1.9693703404293501</v>
      </c>
    </row>
    <row r="135" spans="1:33" s="32" customFormat="1" ht="12" customHeight="1">
      <c r="A135" s="30" t="s">
        <v>27</v>
      </c>
      <c r="B135" s="54"/>
      <c r="C135" s="54">
        <v>2.6789815604698362</v>
      </c>
      <c r="D135" s="54">
        <v>5.8093275176149177</v>
      </c>
      <c r="E135" s="54">
        <v>7.6134390335975866</v>
      </c>
      <c r="F135" s="54">
        <v>8.2675010874598343</v>
      </c>
      <c r="G135" s="54">
        <v>-1.9958786402104636</v>
      </c>
      <c r="H135" s="54">
        <v>10.678533172879838</v>
      </c>
      <c r="I135" s="54">
        <v>-6.8344206275240822</v>
      </c>
      <c r="J135" s="54">
        <v>-21.667478903224151</v>
      </c>
      <c r="K135" s="54">
        <v>-9.9494097807757242</v>
      </c>
      <c r="L135" s="54">
        <v>1.979928002618081</v>
      </c>
      <c r="M135" s="54">
        <v>1.688327895740855</v>
      </c>
      <c r="N135" s="55">
        <v>-0.80472667344577076</v>
      </c>
      <c r="O135" s="55">
        <v>2.5026953463299151</v>
      </c>
      <c r="P135" s="55">
        <v>6.2574359858608659</v>
      </c>
      <c r="Q135" s="55">
        <v>2.0543943917954266</v>
      </c>
      <c r="R135" s="55">
        <v>-14.484019716966131</v>
      </c>
      <c r="S135" s="55">
        <v>0.4258009334151609</v>
      </c>
      <c r="T135" s="55">
        <v>3.8270690612849307</v>
      </c>
      <c r="U135" s="55">
        <v>-8.1566417604365427</v>
      </c>
      <c r="V135" s="55">
        <v>6.694755645302223</v>
      </c>
      <c r="W135" s="55">
        <v>3.0154137322341796</v>
      </c>
      <c r="X135" s="55">
        <f t="shared" si="9"/>
        <v>-3.2203928773318182</v>
      </c>
      <c r="Y135" s="55">
        <f t="shared" si="9"/>
        <v>2.5061604453773896</v>
      </c>
      <c r="Z135" s="55">
        <f t="shared" si="9"/>
        <v>2.7529470422735756</v>
      </c>
      <c r="AA135" s="55">
        <f t="shared" si="9"/>
        <v>0.90115070012477361</v>
      </c>
      <c r="AB135" s="55">
        <f t="shared" si="9"/>
        <v>-2.4560318768892557</v>
      </c>
      <c r="AC135" s="55">
        <f t="shared" si="9"/>
        <v>-0.5176603162305895</v>
      </c>
      <c r="AD135" s="55">
        <f t="shared" si="9"/>
        <v>-0.86371681415928947</v>
      </c>
      <c r="AE135" s="55">
        <f t="shared" si="9"/>
        <v>-0.11247589802185587</v>
      </c>
      <c r="AF135" s="55">
        <f t="shared" si="9"/>
        <v>-0.74174694811345887</v>
      </c>
      <c r="AG135" s="55">
        <f t="shared" si="9"/>
        <v>-1.3865379767349708</v>
      </c>
    </row>
    <row r="136" spans="1:33" s="29" customFormat="1" ht="12" customHeight="1">
      <c r="A136" s="27" t="s">
        <v>28</v>
      </c>
      <c r="B136" s="52"/>
      <c r="C136" s="52">
        <v>-3.9224385732496785</v>
      </c>
      <c r="D136" s="52">
        <v>10.267250294307047</v>
      </c>
      <c r="E136" s="52">
        <v>10.226676182780167</v>
      </c>
      <c r="F136" s="52">
        <v>6.4866889632106961</v>
      </c>
      <c r="G136" s="52">
        <v>6.6191952642502088</v>
      </c>
      <c r="H136" s="52">
        <v>5.1369427201900493</v>
      </c>
      <c r="I136" s="52">
        <v>-6.3451503577384614</v>
      </c>
      <c r="J136" s="52">
        <v>-3.7982136190011175</v>
      </c>
      <c r="K136" s="52">
        <v>6.7823006383751476</v>
      </c>
      <c r="L136" s="52">
        <v>3.3530590373235185</v>
      </c>
      <c r="M136" s="52">
        <v>5.1774974527289714</v>
      </c>
      <c r="N136" s="53">
        <v>1.8637747010159131</v>
      </c>
      <c r="O136" s="53">
        <v>3.4712461811662934</v>
      </c>
      <c r="P136" s="53">
        <v>2.303903825741088</v>
      </c>
      <c r="Q136" s="53">
        <v>7.1818152906754733</v>
      </c>
      <c r="R136" s="53">
        <v>6.7024456824099161</v>
      </c>
      <c r="S136" s="53">
        <v>3.1544480324238862</v>
      </c>
      <c r="T136" s="53">
        <v>2.1357037915650068</v>
      </c>
      <c r="U136" s="53">
        <v>-4.8297272865240046</v>
      </c>
      <c r="V136" s="53">
        <v>1.1998072543099312</v>
      </c>
      <c r="W136" s="53">
        <v>3.1871308970827954</v>
      </c>
      <c r="X136" s="53">
        <f t="shared" si="9"/>
        <v>-0.28217828355930408</v>
      </c>
      <c r="Y136" s="53">
        <f t="shared" si="9"/>
        <v>-3.1769969838004073</v>
      </c>
      <c r="Z136" s="53">
        <f t="shared" si="9"/>
        <v>-2.113569549744696</v>
      </c>
      <c r="AA136" s="53">
        <f t="shared" si="9"/>
        <v>1.2715674703535029</v>
      </c>
      <c r="AB136" s="53">
        <f t="shared" si="9"/>
        <v>2.4199814087711786</v>
      </c>
      <c r="AC136" s="53">
        <f t="shared" si="9"/>
        <v>2.17620265167551</v>
      </c>
      <c r="AD136" s="53">
        <f t="shared" si="9"/>
        <v>1.2167272654957912</v>
      </c>
      <c r="AE136" s="53">
        <f t="shared" si="9"/>
        <v>1.7591082644032667</v>
      </c>
      <c r="AF136" s="53">
        <f t="shared" si="9"/>
        <v>-18.787851483810343</v>
      </c>
      <c r="AG136" s="53">
        <f t="shared" si="9"/>
        <v>-9.0953758370646227</v>
      </c>
    </row>
    <row r="137" spans="1:33" s="22" customFormat="1" ht="12" customHeight="1">
      <c r="A137" s="33" t="s">
        <v>29</v>
      </c>
      <c r="B137" s="48"/>
      <c r="C137" s="48">
        <v>-5.6048546737839189</v>
      </c>
      <c r="D137" s="48">
        <v>9.9727378567761207</v>
      </c>
      <c r="E137" s="48">
        <v>10.98909769986453</v>
      </c>
      <c r="F137" s="48">
        <v>6.6964867586942489</v>
      </c>
      <c r="G137" s="48">
        <v>7.1141021583293025</v>
      </c>
      <c r="H137" s="48">
        <v>5.378295015681303</v>
      </c>
      <c r="I137" s="48">
        <v>-6.0797914207005022</v>
      </c>
      <c r="J137" s="48">
        <v>-2.7985397101418954</v>
      </c>
      <c r="K137" s="48">
        <v>7.1867354966644683</v>
      </c>
      <c r="L137" s="48">
        <v>3.1631601437800043</v>
      </c>
      <c r="M137" s="48">
        <v>5.5972749467610754</v>
      </c>
      <c r="N137" s="49">
        <v>1.952070440669516</v>
      </c>
      <c r="O137" s="49">
        <v>2.958496851844302</v>
      </c>
      <c r="P137" s="49">
        <v>1.7282235479800789</v>
      </c>
      <c r="Q137" s="49">
        <v>7.3360992264142766</v>
      </c>
      <c r="R137" s="49">
        <v>6.8286594326897756</v>
      </c>
      <c r="S137" s="49">
        <v>3.620088570620922</v>
      </c>
      <c r="T137" s="49">
        <v>1.9579529334739618</v>
      </c>
      <c r="U137" s="49">
        <v>-5.6354860459557727</v>
      </c>
      <c r="V137" s="49">
        <v>0.74551255878662914</v>
      </c>
      <c r="W137" s="49">
        <v>2.6612830596499606</v>
      </c>
      <c r="X137" s="49">
        <f t="shared" ref="X137:AG141" si="10">+X22/W22*100-100</f>
        <v>-0.36552379559910264</v>
      </c>
      <c r="Y137" s="49">
        <f t="shared" si="10"/>
        <v>-4.2226135446474444</v>
      </c>
      <c r="Z137" s="49">
        <f t="shared" si="10"/>
        <v>-2.7659248477419851</v>
      </c>
      <c r="AA137" s="49">
        <f t="shared" si="10"/>
        <v>0.75556728606376566</v>
      </c>
      <c r="AB137" s="49">
        <f t="shared" si="10"/>
        <v>2.4545777993251647</v>
      </c>
      <c r="AC137" s="49">
        <f t="shared" si="10"/>
        <v>2.2019118853632023</v>
      </c>
      <c r="AD137" s="49">
        <f t="shared" si="10"/>
        <v>1.1328715717939559</v>
      </c>
      <c r="AE137" s="49">
        <f t="shared" si="10"/>
        <v>1.7234695346853783</v>
      </c>
      <c r="AF137" s="49">
        <f t="shared" si="10"/>
        <v>-18.962895211547746</v>
      </c>
      <c r="AG137" s="49">
        <f t="shared" si="10"/>
        <v>-8.748113279377975</v>
      </c>
    </row>
    <row r="138" spans="1:33" s="32" customFormat="1" ht="12" customHeight="1">
      <c r="A138" s="30" t="s">
        <v>30</v>
      </c>
      <c r="B138" s="54"/>
      <c r="C138" s="54">
        <v>12.165576694411413</v>
      </c>
      <c r="D138" s="54">
        <v>12.601868415821897</v>
      </c>
      <c r="E138" s="54">
        <v>4.389526331273899</v>
      </c>
      <c r="F138" s="54">
        <v>4.7573417507468747</v>
      </c>
      <c r="G138" s="54">
        <v>2.4159268227064814</v>
      </c>
      <c r="H138" s="54">
        <v>2.9263423347693447</v>
      </c>
      <c r="I138" s="54">
        <v>-8.881629319585528</v>
      </c>
      <c r="J138" s="54">
        <v>-14.077642709091933</v>
      </c>
      <c r="K138" s="54">
        <v>2.2362759160255479</v>
      </c>
      <c r="L138" s="54">
        <v>5.6437727185766136</v>
      </c>
      <c r="M138" s="54">
        <v>0.16902088615236721</v>
      </c>
      <c r="N138" s="55">
        <v>0.72917922140534586</v>
      </c>
      <c r="O138" s="55">
        <v>10.24827998803471</v>
      </c>
      <c r="P138" s="55">
        <v>9.697199913175595</v>
      </c>
      <c r="Q138" s="55">
        <v>5.2881523621073399</v>
      </c>
      <c r="R138" s="55">
        <v>5.1118210862619833</v>
      </c>
      <c r="S138" s="55">
        <v>-2.8517790094761182</v>
      </c>
      <c r="T138" s="55">
        <v>4.6194901996871209</v>
      </c>
      <c r="U138" s="55">
        <v>6.4737443926466796</v>
      </c>
      <c r="V138" s="55">
        <v>6.9144981412639481</v>
      </c>
      <c r="W138" s="55">
        <v>9.581208468551992</v>
      </c>
      <c r="X138" s="55">
        <f t="shared" si="10"/>
        <v>0.68396559018472658</v>
      </c>
      <c r="Y138" s="55">
        <f t="shared" si="10"/>
        <v>8.9922263463827932</v>
      </c>
      <c r="Z138" s="55">
        <f t="shared" si="10"/>
        <v>4.6906123498040131</v>
      </c>
      <c r="AA138" s="55">
        <f t="shared" si="10"/>
        <v>6.3616276928742508</v>
      </c>
      <c r="AB138" s="55">
        <f t="shared" si="10"/>
        <v>2.0860382584610022</v>
      </c>
      <c r="AC138" s="55">
        <f t="shared" si="10"/>
        <v>1.927533774235485</v>
      </c>
      <c r="AD138" s="55">
        <f t="shared" si="10"/>
        <v>2.0352706299911318</v>
      </c>
      <c r="AE138" s="55">
        <f t="shared" si="10"/>
        <v>2.1060927224305601</v>
      </c>
      <c r="AF138" s="55">
        <f t="shared" si="10"/>
        <v>-17.052138503712783</v>
      </c>
      <c r="AG138" s="55">
        <f t="shared" si="10"/>
        <v>-12.449464159661176</v>
      </c>
    </row>
    <row r="139" spans="1:33" s="29" customFormat="1" ht="12" customHeight="1">
      <c r="A139" s="27" t="s">
        <v>31</v>
      </c>
      <c r="B139" s="52"/>
      <c r="C139" s="52">
        <v>10.98613876952102</v>
      </c>
      <c r="D139" s="52">
        <v>15.527041144563739</v>
      </c>
      <c r="E139" s="52">
        <v>7.9970776666292096</v>
      </c>
      <c r="F139" s="52">
        <v>7.1059242053674012</v>
      </c>
      <c r="G139" s="52">
        <v>9.6122928518426818</v>
      </c>
      <c r="H139" s="52">
        <v>8.4026739627111908</v>
      </c>
      <c r="I139" s="52">
        <v>10.74550969430237</v>
      </c>
      <c r="J139" s="52">
        <v>8.6593585113381693</v>
      </c>
      <c r="K139" s="52">
        <v>3.6805248802246382</v>
      </c>
      <c r="L139" s="52">
        <v>3.8799806939453987</v>
      </c>
      <c r="M139" s="52">
        <v>3.0728283845136843</v>
      </c>
      <c r="N139" s="53">
        <v>5.7387244249171658</v>
      </c>
      <c r="O139" s="53">
        <v>5.8656814216580244</v>
      </c>
      <c r="P139" s="53">
        <v>4.2533252795820147</v>
      </c>
      <c r="Q139" s="53">
        <v>4.0752679967954748</v>
      </c>
      <c r="R139" s="53">
        <v>3.7626575028636893</v>
      </c>
      <c r="S139" s="53">
        <v>5.3172276143458959</v>
      </c>
      <c r="T139" s="53">
        <v>9.3080395046612807E-2</v>
      </c>
      <c r="U139" s="53">
        <v>0.48256260851897537</v>
      </c>
      <c r="V139" s="53">
        <v>5.9955602338693836</v>
      </c>
      <c r="W139" s="53">
        <v>2.7513229594174504</v>
      </c>
      <c r="X139" s="53">
        <f t="shared" si="10"/>
        <v>8.0884576371744004</v>
      </c>
      <c r="Y139" s="53">
        <f t="shared" si="10"/>
        <v>1.7203371974226798</v>
      </c>
      <c r="Z139" s="53">
        <f t="shared" si="10"/>
        <v>3.6442821359503768</v>
      </c>
      <c r="AA139" s="53">
        <f t="shared" si="10"/>
        <v>4.7601293193937124</v>
      </c>
      <c r="AB139" s="53">
        <f t="shared" si="10"/>
        <v>4.2483743956086357</v>
      </c>
      <c r="AC139" s="53">
        <f t="shared" si="10"/>
        <v>4.1910412322303898</v>
      </c>
      <c r="AD139" s="53">
        <f t="shared" si="10"/>
        <v>3.1759901169114926</v>
      </c>
      <c r="AE139" s="53">
        <f t="shared" si="10"/>
        <v>4.1135043967504004</v>
      </c>
      <c r="AF139" s="53">
        <f t="shared" si="10"/>
        <v>3.3079415329062982</v>
      </c>
      <c r="AG139" s="53">
        <f t="shared" si="10"/>
        <v>2.5888818397885842</v>
      </c>
    </row>
    <row r="140" spans="1:33" s="32" customFormat="1" ht="12" customHeight="1">
      <c r="A140" s="30" t="s">
        <v>32</v>
      </c>
      <c r="B140" s="54"/>
      <c r="C140" s="54">
        <v>13.013872288022043</v>
      </c>
      <c r="D140" s="54">
        <v>17.615056727132881</v>
      </c>
      <c r="E140" s="54">
        <v>7.4029415571586981</v>
      </c>
      <c r="F140" s="54">
        <v>7.4654319421540123</v>
      </c>
      <c r="G140" s="54">
        <v>9.8860886501800138</v>
      </c>
      <c r="H140" s="54">
        <v>8.5578472446020015</v>
      </c>
      <c r="I140" s="54">
        <v>12.105109517942921</v>
      </c>
      <c r="J140" s="54">
        <v>10.392401767154055</v>
      </c>
      <c r="K140" s="54">
        <v>5.4144711065623028</v>
      </c>
      <c r="L140" s="54">
        <v>3.3746856854617135</v>
      </c>
      <c r="M140" s="54">
        <v>1.9547487406766066</v>
      </c>
      <c r="N140" s="55">
        <v>6.4297666384785686</v>
      </c>
      <c r="O140" s="55">
        <v>6.012922508900715</v>
      </c>
      <c r="P140" s="55">
        <v>4.2653892398906805</v>
      </c>
      <c r="Q140" s="55">
        <v>4.0159549248901101</v>
      </c>
      <c r="R140" s="55">
        <v>3.2204087634171401</v>
      </c>
      <c r="S140" s="55">
        <v>5.4310386580095127</v>
      </c>
      <c r="T140" s="55">
        <v>1.8188745730468128</v>
      </c>
      <c r="U140" s="55">
        <v>-0.21364402393875537</v>
      </c>
      <c r="V140" s="55">
        <v>3.9501050559855173</v>
      </c>
      <c r="W140" s="55">
        <v>3.3415037278490871</v>
      </c>
      <c r="X140" s="55">
        <f t="shared" si="10"/>
        <v>4.5179276161048989</v>
      </c>
      <c r="Y140" s="55">
        <f t="shared" si="10"/>
        <v>1.924908207982952</v>
      </c>
      <c r="Z140" s="55">
        <f t="shared" si="10"/>
        <v>4.3683589138134664</v>
      </c>
      <c r="AA140" s="55">
        <f t="shared" si="10"/>
        <v>4.054360993337383</v>
      </c>
      <c r="AB140" s="55">
        <f t="shared" si="10"/>
        <v>4.0374166183372324</v>
      </c>
      <c r="AC140" s="55">
        <f t="shared" si="10"/>
        <v>5.4195764638122341</v>
      </c>
      <c r="AD140" s="55">
        <f t="shared" si="10"/>
        <v>3.8502064422469005</v>
      </c>
      <c r="AE140" s="55">
        <f t="shared" si="10"/>
        <v>3.1246242183742226</v>
      </c>
      <c r="AF140" s="55">
        <f t="shared" si="10"/>
        <v>2.4649542501284429</v>
      </c>
      <c r="AG140" s="55">
        <f t="shared" si="10"/>
        <v>2.7246556172572696</v>
      </c>
    </row>
    <row r="141" spans="1:33" s="22" customFormat="1" ht="12" customHeight="1">
      <c r="A141" s="33" t="s">
        <v>33</v>
      </c>
      <c r="B141" s="48"/>
      <c r="C141" s="48">
        <v>4.1728595234878298</v>
      </c>
      <c r="D141" s="48">
        <v>7.9811496141291514</v>
      </c>
      <c r="E141" s="48">
        <v>10.270064663370107</v>
      </c>
      <c r="F141" s="48">
        <v>5.7642381220384493</v>
      </c>
      <c r="G141" s="48">
        <v>8.5639247459489383</v>
      </c>
      <c r="H141" s="48">
        <v>7.818799905130831</v>
      </c>
      <c r="I141" s="48">
        <v>5.5755975949552692</v>
      </c>
      <c r="J141" s="48">
        <v>1.9988332036893013</v>
      </c>
      <c r="K141" s="48">
        <v>-2.8325911399817585</v>
      </c>
      <c r="L141" s="48">
        <v>6.1344620257599729</v>
      </c>
      <c r="M141" s="48">
        <v>7.6721952250158552</v>
      </c>
      <c r="N141" s="49">
        <v>3.3186980303661926</v>
      </c>
      <c r="O141" s="49">
        <v>5.3487488723232559</v>
      </c>
      <c r="P141" s="49">
        <v>4.2118309859154834</v>
      </c>
      <c r="Q141" s="49">
        <v>4.2675806591125536</v>
      </c>
      <c r="R141" s="49">
        <v>5.4637838958884117</v>
      </c>
      <c r="S141" s="49">
        <v>4.9939038779202463</v>
      </c>
      <c r="T141" s="49">
        <v>-4.9146399707818631</v>
      </c>
      <c r="U141" s="49">
        <v>2.5449352440045487</v>
      </c>
      <c r="V141" s="49">
        <v>11.756739884171012</v>
      </c>
      <c r="W141" s="49">
        <v>1.2023031969748956</v>
      </c>
      <c r="X141" s="49">
        <f t="shared" si="10"/>
        <v>17.771040854626818</v>
      </c>
      <c r="Y141" s="49">
        <f t="shared" si="10"/>
        <v>1.2582380341202395</v>
      </c>
      <c r="Z141" s="49">
        <f t="shared" si="10"/>
        <v>2.0814492526578903</v>
      </c>
      <c r="AA141" s="49">
        <f t="shared" si="10"/>
        <v>6.2397979826164658</v>
      </c>
      <c r="AB141" s="49">
        <f t="shared" si="10"/>
        <v>4.7025916125516147</v>
      </c>
      <c r="AC141" s="49">
        <f t="shared" si="10"/>
        <v>1.3809019133204998</v>
      </c>
      <c r="AD141" s="49">
        <f t="shared" si="10"/>
        <v>1.5427154017926341</v>
      </c>
      <c r="AE141" s="49">
        <f t="shared" si="10"/>
        <v>6.516322788549985</v>
      </c>
      <c r="AF141" s="49">
        <f t="shared" si="10"/>
        <v>5.2581010442998206</v>
      </c>
      <c r="AG141" s="49">
        <f t="shared" si="10"/>
        <v>2.272776666956446</v>
      </c>
    </row>
    <row r="142" spans="1:33" s="29" customFormat="1" ht="12" customHeight="1">
      <c r="A142" s="27" t="s">
        <v>34</v>
      </c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</row>
    <row r="143" spans="1:33" s="29" customFormat="1" ht="12" customHeight="1">
      <c r="A143" s="27" t="s">
        <v>35</v>
      </c>
      <c r="B143" s="53"/>
      <c r="C143" s="53">
        <v>9.4632730157871521</v>
      </c>
      <c r="D143" s="53">
        <v>5.4477015707237371</v>
      </c>
      <c r="E143" s="53">
        <v>4.8147598478398379</v>
      </c>
      <c r="F143" s="53">
        <v>5.0928927541416158</v>
      </c>
      <c r="G143" s="53">
        <v>6.9847753171513318</v>
      </c>
      <c r="H143" s="53">
        <v>2.1826593579945808</v>
      </c>
      <c r="I143" s="53">
        <v>-7.0892037051451666</v>
      </c>
      <c r="J143" s="53">
        <v>-10.970782280867098</v>
      </c>
      <c r="K143" s="53">
        <v>0.62734765254350577</v>
      </c>
      <c r="L143" s="53">
        <v>7.8778999540215722</v>
      </c>
      <c r="M143" s="53">
        <v>7.3734017192805084</v>
      </c>
      <c r="N143" s="53">
        <v>4.456494681674144</v>
      </c>
      <c r="O143" s="53">
        <v>8.9114458878920146</v>
      </c>
      <c r="P143" s="53">
        <v>8.9646770788363881</v>
      </c>
      <c r="Q143" s="53">
        <v>5.8364449461618619</v>
      </c>
      <c r="R143" s="53">
        <v>6.7904210040510691</v>
      </c>
      <c r="S143" s="53">
        <v>5.9389585694254947</v>
      </c>
      <c r="T143" s="53">
        <v>6.471761399691772</v>
      </c>
      <c r="U143" s="53">
        <v>-5.5917887764050676</v>
      </c>
      <c r="V143" s="53">
        <v>11.932558632413873</v>
      </c>
      <c r="W143" s="53">
        <v>8.5801188437909275</v>
      </c>
      <c r="X143" s="53">
        <f t="shared" ref="X143:AG152" si="11">+X28/W28*100-100</f>
        <v>7.1140496358381284</v>
      </c>
      <c r="Y143" s="53">
        <f t="shared" si="11"/>
        <v>-0.55525343179874653</v>
      </c>
      <c r="Z143" s="53">
        <f t="shared" si="11"/>
        <v>1.8833552773656095</v>
      </c>
      <c r="AA143" s="53">
        <f t="shared" si="11"/>
        <v>3.2297325479229073</v>
      </c>
      <c r="AB143" s="53">
        <f t="shared" si="11"/>
        <v>0.37523017208260967</v>
      </c>
      <c r="AC143" s="53">
        <f t="shared" si="11"/>
        <v>3.0896031093998033</v>
      </c>
      <c r="AD143" s="53">
        <f t="shared" si="11"/>
        <v>5.1173806589959838</v>
      </c>
      <c r="AE143" s="53">
        <f t="shared" si="11"/>
        <v>3.1424882929294711</v>
      </c>
      <c r="AF143" s="53">
        <f t="shared" si="11"/>
        <v>-2.6284482885861564</v>
      </c>
      <c r="AG143" s="53">
        <f t="shared" si="11"/>
        <v>0.94345628783905511</v>
      </c>
    </row>
    <row r="144" spans="1:33" s="32" customFormat="1" ht="12" customHeight="1">
      <c r="A144" s="30" t="s">
        <v>36</v>
      </c>
      <c r="B144" s="55"/>
      <c r="C144" s="55">
        <v>13.829912023460395</v>
      </c>
      <c r="D144" s="55">
        <v>-0.71362324814509748</v>
      </c>
      <c r="E144" s="55">
        <v>5.5398427566880457</v>
      </c>
      <c r="F144" s="55">
        <v>6.0062939469931393</v>
      </c>
      <c r="G144" s="55">
        <v>-3.6969176890785604</v>
      </c>
      <c r="H144" s="55">
        <v>-1.1993353081424658</v>
      </c>
      <c r="I144" s="55">
        <v>-24.475319926873865</v>
      </c>
      <c r="J144" s="55">
        <v>-27.843403046733798</v>
      </c>
      <c r="K144" s="55">
        <v>-13.409670349331321</v>
      </c>
      <c r="L144" s="55">
        <v>9.8197220930832998</v>
      </c>
      <c r="M144" s="55">
        <v>22.972718720602074</v>
      </c>
      <c r="N144" s="55">
        <v>2.78075275397795</v>
      </c>
      <c r="O144" s="55">
        <v>8.306352573406258</v>
      </c>
      <c r="P144" s="55">
        <v>7.7380338796687624</v>
      </c>
      <c r="Q144" s="55">
        <v>-22.009248923616653</v>
      </c>
      <c r="R144" s="55">
        <v>1.508955590087524</v>
      </c>
      <c r="S144" s="55">
        <v>4.9470249365507897</v>
      </c>
      <c r="T144" s="55">
        <v>4.1533914245134582</v>
      </c>
      <c r="U144" s="55">
        <v>-6.9767441860465169</v>
      </c>
      <c r="V144" s="55">
        <v>0.37242472266245841</v>
      </c>
      <c r="W144" s="55">
        <v>-2.4354622246782895</v>
      </c>
      <c r="X144" s="55">
        <f t="shared" si="11"/>
        <v>3.9163328882955142</v>
      </c>
      <c r="Y144" s="55">
        <f t="shared" si="11"/>
        <v>1.6780221919408262</v>
      </c>
      <c r="Z144" s="55">
        <f t="shared" si="11"/>
        <v>-1.40909787103692</v>
      </c>
      <c r="AA144" s="55">
        <f t="shared" si="11"/>
        <v>3.4216249805810008</v>
      </c>
      <c r="AB144" s="55">
        <f t="shared" si="11"/>
        <v>-1.1378572233279556</v>
      </c>
      <c r="AC144" s="55">
        <f t="shared" si="11"/>
        <v>4.0340347944997319</v>
      </c>
      <c r="AD144" s="55">
        <f t="shared" si="11"/>
        <v>7.3572367460201633</v>
      </c>
      <c r="AE144" s="55">
        <f t="shared" si="11"/>
        <v>2.2242628303234397</v>
      </c>
      <c r="AF144" s="55">
        <f t="shared" si="11"/>
        <v>-3.1573343979771806</v>
      </c>
      <c r="AG144" s="55">
        <f t="shared" si="11"/>
        <v>-0.97911227154047253</v>
      </c>
    </row>
    <row r="145" spans="1:33" s="32" customFormat="1" ht="12" customHeight="1">
      <c r="A145" s="30" t="s">
        <v>37</v>
      </c>
      <c r="B145" s="55"/>
      <c r="C145" s="55">
        <v>7.3487504760403937</v>
      </c>
      <c r="D145" s="55">
        <v>8.5974677350296673</v>
      </c>
      <c r="E145" s="55">
        <v>4.4777128180865731</v>
      </c>
      <c r="F145" s="55">
        <v>4.6620951395178309</v>
      </c>
      <c r="G145" s="55">
        <v>12.043637712213624</v>
      </c>
      <c r="H145" s="55">
        <v>3.54532331767237</v>
      </c>
      <c r="I145" s="55">
        <v>-0.50524334259762327</v>
      </c>
      <c r="J145" s="55">
        <v>-6.1811691209281605</v>
      </c>
      <c r="K145" s="55">
        <v>3.7146607815532064</v>
      </c>
      <c r="L145" s="55">
        <v>7.5191004228232856</v>
      </c>
      <c r="M145" s="55">
        <v>4.4912861371527129</v>
      </c>
      <c r="N145" s="55">
        <v>4.8150083270744233</v>
      </c>
      <c r="O145" s="55">
        <v>9.0380870784328948</v>
      </c>
      <c r="P145" s="55">
        <v>9.2096804148749101</v>
      </c>
      <c r="Q145" s="55">
        <v>11.582410538502288</v>
      </c>
      <c r="R145" s="55">
        <v>7.5230809812714341</v>
      </c>
      <c r="S145" s="55">
        <v>6.0666524922449554</v>
      </c>
      <c r="T145" s="55">
        <v>6.7640845613367873</v>
      </c>
      <c r="U145" s="55">
        <v>-5.4246883981571017</v>
      </c>
      <c r="V145" s="55">
        <v>13.304725399467543</v>
      </c>
      <c r="W145" s="55">
        <v>9.7364614126674667</v>
      </c>
      <c r="X145" s="55">
        <f t="shared" si="11"/>
        <v>7.4085598015213492</v>
      </c>
      <c r="Y145" s="55">
        <f t="shared" si="11"/>
        <v>-0.75470547428282941</v>
      </c>
      <c r="Z145" s="55">
        <f t="shared" si="11"/>
        <v>2.1787889727852985</v>
      </c>
      <c r="AA145" s="55">
        <f t="shared" si="11"/>
        <v>3.2129661300446912</v>
      </c>
      <c r="AB145" s="55">
        <f t="shared" si="11"/>
        <v>0.50729255813106988</v>
      </c>
      <c r="AC145" s="55">
        <f t="shared" si="11"/>
        <v>3.0081018015276015</v>
      </c>
      <c r="AD145" s="55">
        <f t="shared" si="11"/>
        <v>4.9249006296387563</v>
      </c>
      <c r="AE145" s="55">
        <f t="shared" si="11"/>
        <v>3.2233624212597789</v>
      </c>
      <c r="AF145" s="55">
        <f t="shared" si="11"/>
        <v>-2.5835807032016334</v>
      </c>
      <c r="AG145" s="55">
        <f t="shared" si="11"/>
        <v>1.1085143906838084</v>
      </c>
    </row>
    <row r="146" spans="1:33" s="19" customFormat="1" ht="12" customHeight="1">
      <c r="A146" s="34" t="s">
        <v>38</v>
      </c>
      <c r="B146" s="56"/>
      <c r="C146" s="56">
        <v>6.0622188430590001</v>
      </c>
      <c r="D146" s="56">
        <v>9.1386993870894599</v>
      </c>
      <c r="E146" s="56">
        <v>-0.48933747865305577</v>
      </c>
      <c r="F146" s="56">
        <v>4.7667242384572148</v>
      </c>
      <c r="G146" s="56">
        <v>16.548711594598558</v>
      </c>
      <c r="H146" s="56">
        <v>13.264680973746337</v>
      </c>
      <c r="I146" s="56">
        <v>3.9915047288751566</v>
      </c>
      <c r="J146" s="56">
        <v>-12.083986690633736</v>
      </c>
      <c r="K146" s="56">
        <v>11.286182865395816</v>
      </c>
      <c r="L146" s="56">
        <v>13.432205708746054</v>
      </c>
      <c r="M146" s="56">
        <v>10.748500930456956</v>
      </c>
      <c r="N146" s="56">
        <v>-1.9516445218906568</v>
      </c>
      <c r="O146" s="56">
        <v>6.9140394416975113</v>
      </c>
      <c r="P146" s="56">
        <v>13.829686182781003</v>
      </c>
      <c r="Q146" s="56">
        <v>3.482895841699829</v>
      </c>
      <c r="R146" s="56">
        <v>7.4545775269006924</v>
      </c>
      <c r="S146" s="56">
        <v>-1.5266924945827185</v>
      </c>
      <c r="T146" s="56">
        <v>3.3512581507113595</v>
      </c>
      <c r="U146" s="56">
        <v>-2.2899989400286671</v>
      </c>
      <c r="V146" s="56">
        <v>13.115867520682187</v>
      </c>
      <c r="W146" s="56">
        <v>14.958344799979997</v>
      </c>
      <c r="X146" s="56">
        <f t="shared" si="11"/>
        <v>4.7957925281102689</v>
      </c>
      <c r="Y146" s="56">
        <f t="shared" si="11"/>
        <v>5.3190826589875542</v>
      </c>
      <c r="Z146" s="56">
        <f t="shared" si="11"/>
        <v>2.8867199053534591</v>
      </c>
      <c r="AA146" s="56">
        <f t="shared" si="11"/>
        <v>3.2746251684905019</v>
      </c>
      <c r="AB146" s="56">
        <f t="shared" si="11"/>
        <v>4.7295918051749624</v>
      </c>
      <c r="AC146" s="56">
        <f t="shared" si="11"/>
        <v>3.1250553721302339</v>
      </c>
      <c r="AD146" s="56">
        <f t="shared" si="11"/>
        <v>5.2565864833906062</v>
      </c>
      <c r="AE146" s="56">
        <f t="shared" si="11"/>
        <v>5.0920131898268579</v>
      </c>
      <c r="AF146" s="56">
        <f t="shared" si="11"/>
        <v>6.2621675917488204</v>
      </c>
      <c r="AG146" s="56">
        <f t="shared" si="11"/>
        <v>8.2831255588228885</v>
      </c>
    </row>
    <row r="147" spans="1:33" s="29" customFormat="1" ht="12" customHeight="1">
      <c r="A147" s="27" t="s">
        <v>39</v>
      </c>
      <c r="B147" s="56"/>
      <c r="C147" s="56">
        <v>2.460125108587448</v>
      </c>
      <c r="D147" s="56">
        <v>20.205340239950758</v>
      </c>
      <c r="E147" s="56">
        <v>14.9078565125252</v>
      </c>
      <c r="F147" s="56">
        <v>8.4516595568161961</v>
      </c>
      <c r="G147" s="56">
        <v>11.094082742365657</v>
      </c>
      <c r="H147" s="56">
        <v>3.454589020222727</v>
      </c>
      <c r="I147" s="56">
        <v>-9.5274930123472927</v>
      </c>
      <c r="J147" s="56">
        <v>-15.741543906567287</v>
      </c>
      <c r="K147" s="56">
        <v>10.231321974702638</v>
      </c>
      <c r="L147" s="56">
        <v>5.3032837114957943</v>
      </c>
      <c r="M147" s="56">
        <v>5.9307109585246707</v>
      </c>
      <c r="N147" s="56">
        <v>9.2976113652665475</v>
      </c>
      <c r="O147" s="56">
        <v>11.583912415552035</v>
      </c>
      <c r="P147" s="56">
        <v>8.3757718098362801</v>
      </c>
      <c r="Q147" s="56">
        <v>1.8213531192600811</v>
      </c>
      <c r="R147" s="56">
        <v>3.4545516123914553</v>
      </c>
      <c r="S147" s="56">
        <v>-0.98366756895063645</v>
      </c>
      <c r="T147" s="56">
        <v>1.5292254685297593</v>
      </c>
      <c r="U147" s="56">
        <v>-1.4926524274240762</v>
      </c>
      <c r="V147" s="56">
        <v>13.70406908058996</v>
      </c>
      <c r="W147" s="56">
        <v>1.7805307622036537</v>
      </c>
      <c r="X147" s="56">
        <f t="shared" si="11"/>
        <v>19.713477732057029</v>
      </c>
      <c r="Y147" s="56">
        <f t="shared" si="11"/>
        <v>1.031932515607096</v>
      </c>
      <c r="Z147" s="56">
        <f t="shared" si="11"/>
        <v>-11.315118895200683</v>
      </c>
      <c r="AA147" s="56">
        <f t="shared" si="11"/>
        <v>3.0473985263385117</v>
      </c>
      <c r="AB147" s="56">
        <f t="shared" si="11"/>
        <v>4.3582520745970754</v>
      </c>
      <c r="AC147" s="56">
        <f t="shared" si="11"/>
        <v>8.2562936219851508</v>
      </c>
      <c r="AD147" s="56">
        <f t="shared" si="11"/>
        <v>5.900497356701436</v>
      </c>
      <c r="AE147" s="56">
        <f t="shared" si="11"/>
        <v>1.1882673942701132</v>
      </c>
      <c r="AF147" s="56">
        <f t="shared" si="11"/>
        <v>-17.36415400448513</v>
      </c>
      <c r="AG147" s="56">
        <f t="shared" si="11"/>
        <v>-6.1494054400939859</v>
      </c>
    </row>
    <row r="148" spans="1:33" s="32" customFormat="1" ht="12" customHeight="1">
      <c r="A148" s="30" t="s">
        <v>40</v>
      </c>
      <c r="B148" s="55"/>
      <c r="C148" s="55">
        <v>-6.6520158904572781</v>
      </c>
      <c r="D148" s="55">
        <v>40.814663424225188</v>
      </c>
      <c r="E148" s="55">
        <v>23.446413316063612</v>
      </c>
      <c r="F148" s="55">
        <v>7.5157197603899135</v>
      </c>
      <c r="G148" s="55">
        <v>17.149185036508996</v>
      </c>
      <c r="H148" s="55">
        <v>-2.1067805722455546</v>
      </c>
      <c r="I148" s="55">
        <v>-28.43081045522851</v>
      </c>
      <c r="J148" s="55">
        <v>-53.878975950349108</v>
      </c>
      <c r="K148" s="55">
        <v>40.033641715727498</v>
      </c>
      <c r="L148" s="55">
        <v>16.067371719545648</v>
      </c>
      <c r="M148" s="55">
        <v>15.496760259179283</v>
      </c>
      <c r="N148" s="55">
        <v>27.334618980832161</v>
      </c>
      <c r="O148" s="55">
        <v>35.233331038650107</v>
      </c>
      <c r="P148" s="55">
        <v>17.620475113122168</v>
      </c>
      <c r="Q148" s="55">
        <v>-1.1334291883262182</v>
      </c>
      <c r="R148" s="55">
        <v>-0.48104048716901104</v>
      </c>
      <c r="S148" s="55">
        <v>-10.944395841784498</v>
      </c>
      <c r="T148" s="55">
        <v>14.883049601018584</v>
      </c>
      <c r="U148" s="55">
        <v>-8.4941218059264401</v>
      </c>
      <c r="V148" s="55">
        <v>40.15202138322752</v>
      </c>
      <c r="W148" s="55">
        <v>7.1652065081351708</v>
      </c>
      <c r="X148" s="55">
        <f t="shared" si="11"/>
        <v>55.849496002780683</v>
      </c>
      <c r="Y148" s="55">
        <f t="shared" si="11"/>
        <v>-2.9584347170585517</v>
      </c>
      <c r="Z148" s="55">
        <f t="shared" si="11"/>
        <v>-32.543425401159226</v>
      </c>
      <c r="AA148" s="55">
        <f t="shared" si="11"/>
        <v>-9.3293993792438528</v>
      </c>
      <c r="AB148" s="55">
        <f t="shared" si="11"/>
        <v>1.4616916544545973</v>
      </c>
      <c r="AC148" s="55">
        <f t="shared" si="11"/>
        <v>19.80742167246872</v>
      </c>
      <c r="AD148" s="55">
        <f t="shared" si="11"/>
        <v>13.218692813690097</v>
      </c>
      <c r="AE148" s="55">
        <f t="shared" si="11"/>
        <v>0.48707636778632946</v>
      </c>
      <c r="AF148" s="55">
        <f t="shared" si="11"/>
        <v>-19.197067797669348</v>
      </c>
      <c r="AG148" s="55">
        <f t="shared" si="11"/>
        <v>-3.3275497989212965</v>
      </c>
    </row>
    <row r="149" spans="1:33" s="22" customFormat="1" ht="12" customHeight="1">
      <c r="A149" s="33" t="s">
        <v>41</v>
      </c>
      <c r="B149" s="49"/>
      <c r="C149" s="49">
        <v>7.6604178710050377</v>
      </c>
      <c r="D149" s="49">
        <v>11.358789868524013</v>
      </c>
      <c r="E149" s="49">
        <v>16.935539421659527</v>
      </c>
      <c r="F149" s="49">
        <v>11.40786993402449</v>
      </c>
      <c r="G149" s="49">
        <v>11.464314795427384</v>
      </c>
      <c r="H149" s="49">
        <v>8.4228302531213188</v>
      </c>
      <c r="I149" s="49">
        <v>7.8420048651581169</v>
      </c>
      <c r="J149" s="49">
        <v>3.411119405407149</v>
      </c>
      <c r="K149" s="49">
        <v>4.7062331303747555</v>
      </c>
      <c r="L149" s="49">
        <v>2.065254859643602</v>
      </c>
      <c r="M149" s="49">
        <v>7.4081144182904808</v>
      </c>
      <c r="N149" s="49">
        <v>8.3463210565170982</v>
      </c>
      <c r="O149" s="49">
        <v>3.3166773920833634</v>
      </c>
      <c r="P149" s="49">
        <v>3.2077626267869306</v>
      </c>
      <c r="Q149" s="49">
        <v>3.1382387049440297</v>
      </c>
      <c r="R149" s="49">
        <v>6.5725464099681119</v>
      </c>
      <c r="S149" s="49">
        <v>2.3539480979474945</v>
      </c>
      <c r="T149" s="49">
        <v>-7.223922669948351</v>
      </c>
      <c r="U149" s="49">
        <v>0.86162915934471584</v>
      </c>
      <c r="V149" s="49">
        <v>2.5959647052211636</v>
      </c>
      <c r="W149" s="49">
        <v>-3.7053065204410842</v>
      </c>
      <c r="X149" s="49">
        <f t="shared" si="11"/>
        <v>5.1682452996558226</v>
      </c>
      <c r="Y149" s="49">
        <f t="shared" si="11"/>
        <v>3.6501325255585044</v>
      </c>
      <c r="Z149" s="49">
        <f t="shared" si="11"/>
        <v>1.7780166790176253</v>
      </c>
      <c r="AA149" s="49">
        <f t="shared" si="11"/>
        <v>10.003332906037699</v>
      </c>
      <c r="AB149" s="49">
        <f t="shared" si="11"/>
        <v>7.1816122386195218</v>
      </c>
      <c r="AC149" s="49">
        <f t="shared" si="11"/>
        <v>2.5884900909363751</v>
      </c>
      <c r="AD149" s="49">
        <f t="shared" si="11"/>
        <v>1.8245560487170138</v>
      </c>
      <c r="AE149" s="49">
        <f t="shared" si="11"/>
        <v>1.2477258250519299</v>
      </c>
      <c r="AF149" s="49">
        <f t="shared" si="11"/>
        <v>-4.1941824222637081</v>
      </c>
      <c r="AG149" s="49">
        <f t="shared" si="11"/>
        <v>-4.0726370636153746</v>
      </c>
    </row>
    <row r="150" spans="1:33" s="32" customFormat="1" ht="12" customHeight="1">
      <c r="A150" s="30" t="s">
        <v>42</v>
      </c>
      <c r="B150" s="55"/>
      <c r="C150" s="55">
        <v>8.7091485832355318</v>
      </c>
      <c r="D150" s="55">
        <v>9.2348190782135475</v>
      </c>
      <c r="E150" s="55">
        <v>6.4396229189471796</v>
      </c>
      <c r="F150" s="55">
        <v>7.7561263881747067</v>
      </c>
      <c r="G150" s="55">
        <v>5.0540230621852942</v>
      </c>
      <c r="H150" s="55">
        <v>6.6746215228577768</v>
      </c>
      <c r="I150" s="55">
        <v>-0.67749644091927053</v>
      </c>
      <c r="J150" s="55">
        <v>-0.523426202024595</v>
      </c>
      <c r="K150" s="55">
        <v>4.4255757107937796</v>
      </c>
      <c r="L150" s="55">
        <v>3.0719477639522097</v>
      </c>
      <c r="M150" s="55">
        <v>-0.17630149348283908</v>
      </c>
      <c r="N150" s="55">
        <v>-0.39812730494756465</v>
      </c>
      <c r="O150" s="55">
        <v>0.87577464280776951</v>
      </c>
      <c r="P150" s="55">
        <v>3.721160263132802</v>
      </c>
      <c r="Q150" s="55">
        <v>3.9472852719323726</v>
      </c>
      <c r="R150" s="55">
        <v>3.8686857521830404</v>
      </c>
      <c r="S150" s="55">
        <v>3.7501330211769641</v>
      </c>
      <c r="T150" s="55">
        <v>2.121156173713274</v>
      </c>
      <c r="U150" s="55">
        <v>1.2108033185351843</v>
      </c>
      <c r="V150" s="55">
        <v>6.7516808494802376</v>
      </c>
      <c r="W150" s="55">
        <v>3.2099729480993915</v>
      </c>
      <c r="X150" s="55">
        <f t="shared" si="11"/>
        <v>1.8369902003170466</v>
      </c>
      <c r="Y150" s="55">
        <f t="shared" si="11"/>
        <v>3.5537551906671894</v>
      </c>
      <c r="Z150" s="55">
        <f t="shared" si="11"/>
        <v>1.5835123396950053</v>
      </c>
      <c r="AA150" s="55">
        <f t="shared" si="11"/>
        <v>5.7468123478692235</v>
      </c>
      <c r="AB150" s="55">
        <f t="shared" si="11"/>
        <v>3.5715847515911889</v>
      </c>
      <c r="AC150" s="55">
        <f t="shared" si="11"/>
        <v>4.7339026964782676</v>
      </c>
      <c r="AD150" s="55">
        <f t="shared" si="11"/>
        <v>3.5685228213942821</v>
      </c>
      <c r="AE150" s="55">
        <f t="shared" si="11"/>
        <v>1.8768909570233063</v>
      </c>
      <c r="AF150" s="55">
        <f t="shared" si="11"/>
        <v>-31.88618230698961</v>
      </c>
      <c r="AG150" s="55">
        <f t="shared" si="11"/>
        <v>-12.963860091076455</v>
      </c>
    </row>
    <row r="151" spans="1:33" s="29" customFormat="1" ht="12" customHeight="1">
      <c r="A151" s="27" t="s">
        <v>43</v>
      </c>
      <c r="B151" s="56"/>
      <c r="C151" s="56">
        <v>20.512820512820511</v>
      </c>
      <c r="D151" s="56">
        <v>20.838361384566511</v>
      </c>
      <c r="E151" s="56">
        <v>11.484284663092609</v>
      </c>
      <c r="F151" s="56">
        <v>19.428598368770906</v>
      </c>
      <c r="G151" s="56">
        <v>15.837675667140388</v>
      </c>
      <c r="H151" s="56">
        <v>30.994411123227906</v>
      </c>
      <c r="I151" s="56">
        <v>10.975831837456766</v>
      </c>
      <c r="J151" s="56">
        <v>-22.373294575460633</v>
      </c>
      <c r="K151" s="56">
        <v>21.114936280727207</v>
      </c>
      <c r="L151" s="56">
        <v>48.374308083578512</v>
      </c>
      <c r="M151" s="56">
        <v>29.445275345757636</v>
      </c>
      <c r="N151" s="56">
        <v>17.766036168196408</v>
      </c>
      <c r="O151" s="56">
        <v>8.1023877240558306</v>
      </c>
      <c r="P151" s="56">
        <v>17.757790830478058</v>
      </c>
      <c r="Q151" s="56">
        <v>11.184814423526575</v>
      </c>
      <c r="R151" s="56">
        <v>8.6639562596382973</v>
      </c>
      <c r="S151" s="56">
        <v>17.165527028770484</v>
      </c>
      <c r="T151" s="56">
        <v>6.6154024971400958</v>
      </c>
      <c r="U151" s="56">
        <v>-9.9603513865538957</v>
      </c>
      <c r="V151" s="56">
        <v>7.0544601776678633</v>
      </c>
      <c r="W151" s="56">
        <v>6.1788656602695511</v>
      </c>
      <c r="X151" s="56">
        <f t="shared" si="11"/>
        <v>3.9445652905164508</v>
      </c>
      <c r="Y151" s="56">
        <f t="shared" si="11"/>
        <v>6.1469839489126628</v>
      </c>
      <c r="Z151" s="56">
        <f t="shared" si="11"/>
        <v>10.658265796092564</v>
      </c>
      <c r="AA151" s="56">
        <f t="shared" si="11"/>
        <v>6.2356220239598485</v>
      </c>
      <c r="AB151" s="56">
        <f t="shared" si="11"/>
        <v>2.2168818426614649</v>
      </c>
      <c r="AC151" s="56">
        <f t="shared" si="11"/>
        <v>6.0738297602435551</v>
      </c>
      <c r="AD151" s="56">
        <f t="shared" si="11"/>
        <v>4.8442520350482852</v>
      </c>
      <c r="AE151" s="56">
        <f t="shared" si="11"/>
        <v>3.3828125594092882</v>
      </c>
      <c r="AF151" s="56">
        <f t="shared" si="11"/>
        <v>1.0507423603270354</v>
      </c>
      <c r="AG151" s="56">
        <f t="shared" si="11"/>
        <v>1.6676372106565651</v>
      </c>
    </row>
    <row r="152" spans="1:33" s="29" customFormat="1" ht="12" customHeight="1">
      <c r="A152" s="27" t="s">
        <v>44</v>
      </c>
      <c r="B152" s="56"/>
      <c r="C152" s="56">
        <v>-0.17090796538778363</v>
      </c>
      <c r="D152" s="56">
        <v>3.8257259173384313</v>
      </c>
      <c r="E152" s="56">
        <v>26.520384315762158</v>
      </c>
      <c r="F152" s="56">
        <v>15.178663054409625</v>
      </c>
      <c r="G152" s="56">
        <v>39.769416502579361</v>
      </c>
      <c r="H152" s="56">
        <v>13.556826222485711</v>
      </c>
      <c r="I152" s="56">
        <v>-14.755248680812841</v>
      </c>
      <c r="J152" s="56">
        <v>-18.712587665865456</v>
      </c>
      <c r="K152" s="56">
        <v>6.05643273195669</v>
      </c>
      <c r="L152" s="56">
        <v>13.592789214375728</v>
      </c>
      <c r="M152" s="56">
        <v>7.6652545222244868</v>
      </c>
      <c r="N152" s="56">
        <v>11.720765228687966</v>
      </c>
      <c r="O152" s="56">
        <v>9.9935709294199881</v>
      </c>
      <c r="P152" s="56">
        <v>16.86039715172987</v>
      </c>
      <c r="Q152" s="56">
        <v>7.101042083471043</v>
      </c>
      <c r="R152" s="56">
        <v>3.8257712659034837</v>
      </c>
      <c r="S152" s="56">
        <v>-2.5994242623361288</v>
      </c>
      <c r="T152" s="56">
        <v>3.7574389822749481</v>
      </c>
      <c r="U152" s="56">
        <v>-5.699678384413815</v>
      </c>
      <c r="V152" s="56">
        <v>13.032307843845416</v>
      </c>
      <c r="W152" s="56">
        <v>9.9197560001452558</v>
      </c>
      <c r="X152" s="56">
        <f t="shared" si="11"/>
        <v>12.953126548409472</v>
      </c>
      <c r="Y152" s="56">
        <f t="shared" si="11"/>
        <v>7.1968135040050498</v>
      </c>
      <c r="Z152" s="56">
        <f t="shared" si="11"/>
        <v>-0.37593574717911338</v>
      </c>
      <c r="AA152" s="56">
        <f t="shared" si="11"/>
        <v>2.0573753881711241</v>
      </c>
      <c r="AB152" s="56">
        <f t="shared" si="11"/>
        <v>16.292223769543895</v>
      </c>
      <c r="AC152" s="56">
        <f t="shared" si="11"/>
        <v>6.7484068056279796</v>
      </c>
      <c r="AD152" s="56">
        <f t="shared" si="11"/>
        <v>4.7791654238372558</v>
      </c>
      <c r="AE152" s="56">
        <f t="shared" si="11"/>
        <v>2.6319969469743114</v>
      </c>
      <c r="AF152" s="56">
        <f t="shared" si="11"/>
        <v>-20.334697421631915</v>
      </c>
      <c r="AG152" s="56">
        <f t="shared" si="11"/>
        <v>-2.9228921620571526</v>
      </c>
    </row>
    <row r="153" spans="1:33" s="32" customFormat="1" ht="12" customHeight="1">
      <c r="A153" s="30" t="s">
        <v>45</v>
      </c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</row>
    <row r="154" spans="1:33" s="22" customFormat="1" ht="12" customHeight="1">
      <c r="A154" s="33" t="s">
        <v>46</v>
      </c>
      <c r="B154" s="49"/>
      <c r="C154" s="49">
        <v>-11.834698966868544</v>
      </c>
      <c r="D154" s="49">
        <v>28.212380798448351</v>
      </c>
      <c r="E154" s="49">
        <v>54.875512133627467</v>
      </c>
      <c r="F154" s="49">
        <v>12.274632697081927</v>
      </c>
      <c r="G154" s="49">
        <v>80.026824228803434</v>
      </c>
      <c r="H154" s="49">
        <v>8.4004510309278402</v>
      </c>
      <c r="I154" s="49">
        <v>-28.440077271714088</v>
      </c>
      <c r="J154" s="49">
        <v>-20.576249188838418</v>
      </c>
      <c r="K154" s="49">
        <v>14.556506961239307</v>
      </c>
      <c r="L154" s="49">
        <v>21.005934040853603</v>
      </c>
      <c r="M154" s="49">
        <v>12.453141577272177</v>
      </c>
      <c r="N154" s="49">
        <v>33.387844099209588</v>
      </c>
      <c r="O154" s="49">
        <v>3.7738518122661873</v>
      </c>
      <c r="P154" s="49">
        <v>10.39940626751283</v>
      </c>
      <c r="Q154" s="49">
        <v>6.2794111594342041</v>
      </c>
      <c r="R154" s="49">
        <v>1.5464849095086777</v>
      </c>
      <c r="S154" s="49">
        <v>3.0890877656869691</v>
      </c>
      <c r="T154" s="49">
        <v>2.9841911855377674</v>
      </c>
      <c r="U154" s="49">
        <v>-11.014919654189711</v>
      </c>
      <c r="V154" s="49">
        <v>11.60869272690573</v>
      </c>
      <c r="W154" s="49">
        <v>7.8862337537074012</v>
      </c>
      <c r="X154" s="49">
        <f t="shared" ref="X154:AG163" si="12">+X39/W39*100-100</f>
        <v>12.150911346289249</v>
      </c>
      <c r="Y154" s="49">
        <f t="shared" si="12"/>
        <v>-0.79516919765634952</v>
      </c>
      <c r="Z154" s="49">
        <f t="shared" si="12"/>
        <v>-1.1842343156752833</v>
      </c>
      <c r="AA154" s="49">
        <f t="shared" si="12"/>
        <v>-15.841795505138293</v>
      </c>
      <c r="AB154" s="49">
        <f t="shared" si="12"/>
        <v>-1.1703746648307884</v>
      </c>
      <c r="AC154" s="49">
        <f t="shared" si="12"/>
        <v>7.1738466238924445</v>
      </c>
      <c r="AD154" s="49">
        <f t="shared" si="12"/>
        <v>0.44928445179314735</v>
      </c>
      <c r="AE154" s="49">
        <f t="shared" si="12"/>
        <v>7.0496883833395714</v>
      </c>
      <c r="AF154" s="49">
        <f t="shared" si="12"/>
        <v>2.9056511733952703</v>
      </c>
      <c r="AG154" s="49">
        <f t="shared" si="12"/>
        <v>-7.8473603396572571</v>
      </c>
    </row>
    <row r="155" spans="1:33" s="32" customFormat="1" ht="12" customHeight="1">
      <c r="A155" s="30" t="s">
        <v>47</v>
      </c>
      <c r="B155" s="55"/>
      <c r="C155" s="55">
        <v>1.4152069631655451</v>
      </c>
      <c r="D155" s="55">
        <v>-10.016480106157559</v>
      </c>
      <c r="E155" s="55">
        <v>19.698879718383552</v>
      </c>
      <c r="F155" s="55">
        <v>17.237953303527092</v>
      </c>
      <c r="G155" s="55">
        <v>13.461016949152565</v>
      </c>
      <c r="H155" s="55">
        <v>22.606136655612332</v>
      </c>
      <c r="I155" s="55">
        <v>-2.676819981724023</v>
      </c>
      <c r="J155" s="55">
        <v>-17.337689977215248</v>
      </c>
      <c r="K155" s="55">
        <v>5.0190068000423906</v>
      </c>
      <c r="L155" s="55">
        <v>11.531084608395958</v>
      </c>
      <c r="M155" s="55">
        <v>6.401686083347343</v>
      </c>
      <c r="N155" s="55">
        <v>2.5871916393243453</v>
      </c>
      <c r="O155" s="55">
        <v>13.694784349494782</v>
      </c>
      <c r="P155" s="55">
        <v>21.608668472598438</v>
      </c>
      <c r="Q155" s="55">
        <v>10.239033584647018</v>
      </c>
      <c r="R155" s="55">
        <v>6.7746423047928346</v>
      </c>
      <c r="S155" s="55">
        <v>-6.7349404605933501</v>
      </c>
      <c r="T155" s="55">
        <v>4.2673742537167954</v>
      </c>
      <c r="U155" s="55">
        <v>-4.3696623578811966</v>
      </c>
      <c r="V155" s="55">
        <v>15.850193715023678</v>
      </c>
      <c r="W155" s="55">
        <v>12.537833747702962</v>
      </c>
      <c r="X155" s="55">
        <f t="shared" si="12"/>
        <v>14.936304585349447</v>
      </c>
      <c r="Y155" s="55">
        <f t="shared" si="12"/>
        <v>10.274530696668663</v>
      </c>
      <c r="Z155" s="55">
        <f t="shared" si="12"/>
        <v>-0.11225577264653452</v>
      </c>
      <c r="AA155" s="55">
        <f t="shared" si="12"/>
        <v>10.160843670573954</v>
      </c>
      <c r="AB155" s="55">
        <f t="shared" si="12"/>
        <v>25.677955887670237</v>
      </c>
      <c r="AC155" s="55">
        <f t="shared" si="12"/>
        <v>7.9504743638044886</v>
      </c>
      <c r="AD155" s="55">
        <f t="shared" si="12"/>
        <v>6.6412211318504006</v>
      </c>
      <c r="AE155" s="55">
        <f t="shared" si="12"/>
        <v>2.259345759635849</v>
      </c>
      <c r="AF155" s="55">
        <f t="shared" si="12"/>
        <v>-27.545103561442957</v>
      </c>
      <c r="AG155" s="55">
        <f t="shared" si="12"/>
        <v>-1.2777371764498042</v>
      </c>
    </row>
    <row r="156" spans="1:33" s="22" customFormat="1" ht="12" customHeight="1">
      <c r="A156" s="26" t="s">
        <v>48</v>
      </c>
      <c r="B156" s="49"/>
      <c r="C156" s="49">
        <v>12.072901905211779</v>
      </c>
      <c r="D156" s="49">
        <v>-1.4892346598293074</v>
      </c>
      <c r="E156" s="49">
        <v>4.6243805041537485</v>
      </c>
      <c r="F156" s="49">
        <v>14.871864776444937</v>
      </c>
      <c r="G156" s="49">
        <v>19.378189153910057</v>
      </c>
      <c r="H156" s="49">
        <v>4.6744532803181045</v>
      </c>
      <c r="I156" s="49">
        <v>-19.740746895847678</v>
      </c>
      <c r="J156" s="49">
        <v>-19.750931787256704</v>
      </c>
      <c r="K156" s="49">
        <v>-1.2053522061262925</v>
      </c>
      <c r="L156" s="49">
        <v>8.8873964629505195</v>
      </c>
      <c r="M156" s="49">
        <v>3.6766721491228225</v>
      </c>
      <c r="N156" s="49">
        <v>1.9069967280298812</v>
      </c>
      <c r="O156" s="49">
        <v>12.69377959395473</v>
      </c>
      <c r="P156" s="49">
        <v>16.021065960630821</v>
      </c>
      <c r="Q156" s="49">
        <v>-0.42664020835918848</v>
      </c>
      <c r="R156" s="49">
        <v>-1.2804224895996583</v>
      </c>
      <c r="S156" s="49">
        <v>1.0547831133765726</v>
      </c>
      <c r="T156" s="49">
        <v>3.5782955027842291</v>
      </c>
      <c r="U156" s="49">
        <v>-0.1591128254580525</v>
      </c>
      <c r="V156" s="49">
        <v>6.4253634036799241</v>
      </c>
      <c r="W156" s="49">
        <v>4.142938173567785</v>
      </c>
      <c r="X156" s="49">
        <f t="shared" si="12"/>
        <v>6.832095161325455</v>
      </c>
      <c r="Y156" s="49">
        <f t="shared" si="12"/>
        <v>8.1000061178293947</v>
      </c>
      <c r="Z156" s="49">
        <f t="shared" si="12"/>
        <v>-0.22826312512968627</v>
      </c>
      <c r="AA156" s="49">
        <f t="shared" si="12"/>
        <v>-4.3923007109363112</v>
      </c>
      <c r="AB156" s="49">
        <f t="shared" si="12"/>
        <v>-4.1866903984969781</v>
      </c>
      <c r="AC156" s="49">
        <f t="shared" si="12"/>
        <v>-0.9247027741083258</v>
      </c>
      <c r="AD156" s="49">
        <f t="shared" si="12"/>
        <v>-1.2083333333333286</v>
      </c>
      <c r="AE156" s="49">
        <f t="shared" si="12"/>
        <v>-1.2547448334036346</v>
      </c>
      <c r="AF156" s="49">
        <f t="shared" si="12"/>
        <v>-3.3059263214095012</v>
      </c>
      <c r="AG156" s="49">
        <f t="shared" si="12"/>
        <v>-3.7458312167325545</v>
      </c>
    </row>
    <row r="157" spans="1:33" s="29" customFormat="1" ht="12" customHeight="1">
      <c r="A157" s="27" t="s">
        <v>49</v>
      </c>
      <c r="B157" s="56"/>
      <c r="C157" s="56">
        <v>11.24707651186101</v>
      </c>
      <c r="D157" s="56">
        <v>9.4943124225701325</v>
      </c>
      <c r="E157" s="56">
        <v>14.043749571418786</v>
      </c>
      <c r="F157" s="56">
        <v>11.989657867837167</v>
      </c>
      <c r="G157" s="56">
        <v>9.2134228187919547</v>
      </c>
      <c r="H157" s="56">
        <v>7.3742687183520985</v>
      </c>
      <c r="I157" s="56">
        <v>9.7294079941394642</v>
      </c>
      <c r="J157" s="56">
        <v>7.1810064257698372</v>
      </c>
      <c r="K157" s="56">
        <v>5.4891579398139072</v>
      </c>
      <c r="L157" s="56">
        <v>1.9061150680887096</v>
      </c>
      <c r="M157" s="56">
        <v>-0.5993445235120447</v>
      </c>
      <c r="N157" s="56">
        <v>3.6468959487030048</v>
      </c>
      <c r="O157" s="56">
        <v>4.5168547224858457</v>
      </c>
      <c r="P157" s="56">
        <v>6.7363960449317233</v>
      </c>
      <c r="Q157" s="56">
        <v>4.5798279610549173</v>
      </c>
      <c r="R157" s="56">
        <v>6.5395218511321076</v>
      </c>
      <c r="S157" s="56">
        <v>4.5374847996380225</v>
      </c>
      <c r="T157" s="56">
        <v>3.5059717845017531</v>
      </c>
      <c r="U157" s="56">
        <v>7.0815310429544098</v>
      </c>
      <c r="V157" s="56">
        <v>3.368236069414948</v>
      </c>
      <c r="W157" s="56">
        <v>1.051923213147262</v>
      </c>
      <c r="X157" s="56">
        <f t="shared" si="12"/>
        <v>-0.4042386643767486</v>
      </c>
      <c r="Y157" s="56">
        <f t="shared" si="12"/>
        <v>5.7526951095053107</v>
      </c>
      <c r="Z157" s="56">
        <f t="shared" si="12"/>
        <v>9.7614003172452612E-2</v>
      </c>
      <c r="AA157" s="56">
        <f t="shared" si="12"/>
        <v>4.2653398198118282</v>
      </c>
      <c r="AB157" s="56">
        <f t="shared" si="12"/>
        <v>1.5209165887254414</v>
      </c>
      <c r="AC157" s="56">
        <f t="shared" si="12"/>
        <v>2.7732702394288111</v>
      </c>
      <c r="AD157" s="56">
        <f t="shared" si="12"/>
        <v>5.1228506234210869</v>
      </c>
      <c r="AE157" s="56">
        <f t="shared" si="12"/>
        <v>4.3683440410089389</v>
      </c>
      <c r="AF157" s="56">
        <f t="shared" si="12"/>
        <v>-1.2719929436887867</v>
      </c>
      <c r="AG157" s="56">
        <f t="shared" si="12"/>
        <v>1.5695678751116589</v>
      </c>
    </row>
    <row r="158" spans="1:33" s="19" customFormat="1" ht="12" customHeight="1">
      <c r="A158" s="34" t="s">
        <v>50</v>
      </c>
      <c r="B158" s="56"/>
      <c r="C158" s="56">
        <v>4.6969736652567491</v>
      </c>
      <c r="D158" s="56">
        <v>3.644789383331414</v>
      </c>
      <c r="E158" s="56">
        <v>4.5285182000573059</v>
      </c>
      <c r="F158" s="56">
        <v>0.93082995396358115</v>
      </c>
      <c r="G158" s="56">
        <v>3.507678229288814</v>
      </c>
      <c r="H158" s="56">
        <v>0.62908198786593061</v>
      </c>
      <c r="I158" s="56">
        <v>-2.224400315182848</v>
      </c>
      <c r="J158" s="56">
        <v>-9.1325944666429137</v>
      </c>
      <c r="K158" s="56">
        <v>7.9336973551252186</v>
      </c>
      <c r="L158" s="56">
        <v>7.9437472980207815</v>
      </c>
      <c r="M158" s="56">
        <v>4.8580075167030685</v>
      </c>
      <c r="N158" s="56">
        <v>8.5545968943423958</v>
      </c>
      <c r="O158" s="56">
        <v>-0.62423834300720671</v>
      </c>
      <c r="P158" s="56">
        <v>8.2779189840650531</v>
      </c>
      <c r="Q158" s="56">
        <v>0.98053652325312157</v>
      </c>
      <c r="R158" s="56">
        <v>7.839962600468354</v>
      </c>
      <c r="S158" s="56">
        <v>4.7296047725577921</v>
      </c>
      <c r="T158" s="56">
        <v>5.6444492546410459</v>
      </c>
      <c r="U158" s="56">
        <v>-0.62312854744727986</v>
      </c>
      <c r="V158" s="56">
        <v>9.1579417600046185</v>
      </c>
      <c r="W158" s="56">
        <v>8.6512413947361892</v>
      </c>
      <c r="X158" s="56">
        <f t="shared" si="12"/>
        <v>8.5912743797367881</v>
      </c>
      <c r="Y158" s="56">
        <f t="shared" si="12"/>
        <v>11.602858551148771</v>
      </c>
      <c r="Z158" s="56">
        <f t="shared" si="12"/>
        <v>2.4624591372710825</v>
      </c>
      <c r="AA158" s="56">
        <f t="shared" si="12"/>
        <v>12.40224780917201</v>
      </c>
      <c r="AB158" s="56">
        <f t="shared" si="12"/>
        <v>5.3437357969443866</v>
      </c>
      <c r="AC158" s="56">
        <f t="shared" si="12"/>
        <v>10.579159869198222</v>
      </c>
      <c r="AD158" s="56">
        <f t="shared" si="12"/>
        <v>4.2895784328069766</v>
      </c>
      <c r="AE158" s="56">
        <f t="shared" si="12"/>
        <v>7.6139351840194109</v>
      </c>
      <c r="AF158" s="56">
        <f t="shared" si="12"/>
        <v>-48.074269750152723</v>
      </c>
      <c r="AG158" s="56">
        <f t="shared" si="12"/>
        <v>-18.781876208056985</v>
      </c>
    </row>
    <row r="159" spans="1:33" s="29" customFormat="1" ht="12" customHeight="1">
      <c r="A159" s="27" t="s">
        <v>51</v>
      </c>
      <c r="B159" s="56"/>
      <c r="C159" s="56">
        <v>8.8618532945630193</v>
      </c>
      <c r="D159" s="56">
        <v>12.241555267169787</v>
      </c>
      <c r="E159" s="56">
        <v>9.6009429196834475</v>
      </c>
      <c r="F159" s="56">
        <v>11.873450910506151</v>
      </c>
      <c r="G159" s="56">
        <v>7.8375186531296208</v>
      </c>
      <c r="H159" s="56">
        <v>6.1704813003712786</v>
      </c>
      <c r="I159" s="56">
        <v>-0.15299282213118204</v>
      </c>
      <c r="J159" s="56">
        <v>-23.756363335442217</v>
      </c>
      <c r="K159" s="56">
        <v>-12.853711652790139</v>
      </c>
      <c r="L159" s="56">
        <v>6.8392379330017405</v>
      </c>
      <c r="M159" s="56">
        <v>8.7370499200902572</v>
      </c>
      <c r="N159" s="56">
        <v>8.2238491625714403</v>
      </c>
      <c r="O159" s="56">
        <v>10.429189075187168</v>
      </c>
      <c r="P159" s="56">
        <v>10.294696390953064</v>
      </c>
      <c r="Q159" s="56">
        <v>1.9338741499454386</v>
      </c>
      <c r="R159" s="56">
        <v>0.21723295660744668</v>
      </c>
      <c r="S159" s="56">
        <v>3.224721149969028</v>
      </c>
      <c r="T159" s="56">
        <v>2.6781249144736563</v>
      </c>
      <c r="U159" s="56">
        <v>2.5913101212299097</v>
      </c>
      <c r="V159" s="56">
        <v>2.5294002328871699</v>
      </c>
      <c r="W159" s="56">
        <v>7.1761616254693621</v>
      </c>
      <c r="X159" s="56">
        <f t="shared" si="12"/>
        <v>10.477365494442665</v>
      </c>
      <c r="Y159" s="56">
        <f t="shared" si="12"/>
        <v>11.020728191040234</v>
      </c>
      <c r="Z159" s="56">
        <f t="shared" si="12"/>
        <v>6.986301129801916</v>
      </c>
      <c r="AA159" s="56">
        <f t="shared" si="12"/>
        <v>9.6552481011372748</v>
      </c>
      <c r="AB159" s="56">
        <f t="shared" si="12"/>
        <v>3.4690085175414822</v>
      </c>
      <c r="AC159" s="56">
        <f t="shared" si="12"/>
        <v>5.5546331920914156</v>
      </c>
      <c r="AD159" s="56">
        <f t="shared" si="12"/>
        <v>5.6782558743879434</v>
      </c>
      <c r="AE159" s="56">
        <f t="shared" si="12"/>
        <v>3.9753784349050534</v>
      </c>
      <c r="AF159" s="56">
        <f t="shared" si="12"/>
        <v>-5.9473071005710949</v>
      </c>
      <c r="AG159" s="56">
        <f t="shared" si="12"/>
        <v>-0.37030517752282321</v>
      </c>
    </row>
    <row r="160" spans="1:33" s="32" customFormat="1" ht="12" customHeight="1">
      <c r="A160" s="30" t="s">
        <v>52</v>
      </c>
      <c r="B160" s="55"/>
      <c r="C160" s="55">
        <v>9.0485050182123246</v>
      </c>
      <c r="D160" s="55">
        <v>9.0113903974623923</v>
      </c>
      <c r="E160" s="55">
        <v>6.7630720395026884</v>
      </c>
      <c r="F160" s="55">
        <v>4.86661711265279</v>
      </c>
      <c r="G160" s="55">
        <v>6.1135285199550964</v>
      </c>
      <c r="H160" s="55">
        <v>5.8689278954985582</v>
      </c>
      <c r="I160" s="55">
        <v>1.4406645985593656</v>
      </c>
      <c r="J160" s="55">
        <v>-5.2108709549231946</v>
      </c>
      <c r="K160" s="55">
        <v>4.1685653354720102</v>
      </c>
      <c r="L160" s="55">
        <v>1.7235345581802335</v>
      </c>
      <c r="M160" s="55">
        <v>1.9540724176485753</v>
      </c>
      <c r="N160" s="55">
        <v>9.0060906682863475</v>
      </c>
      <c r="O160" s="55">
        <v>5.7391385101146994</v>
      </c>
      <c r="P160" s="55">
        <v>6.2414918687881453</v>
      </c>
      <c r="Q160" s="55">
        <v>7.287031041181578</v>
      </c>
      <c r="R160" s="55">
        <v>8.0608706819057545</v>
      </c>
      <c r="S160" s="55">
        <v>2.7392539246794456</v>
      </c>
      <c r="T160" s="55">
        <v>5.4816545597557109</v>
      </c>
      <c r="U160" s="55">
        <v>1.5308528253884788</v>
      </c>
      <c r="V160" s="55">
        <v>3.0922267704969357</v>
      </c>
      <c r="W160" s="55">
        <v>8.2430591932949113</v>
      </c>
      <c r="X160" s="55">
        <f t="shared" si="12"/>
        <v>5.9844364002400425</v>
      </c>
      <c r="Y160" s="55">
        <f t="shared" si="12"/>
        <v>6.1250582186464015</v>
      </c>
      <c r="Z160" s="55">
        <f t="shared" si="12"/>
        <v>7.0485680848134393</v>
      </c>
      <c r="AA160" s="55">
        <f t="shared" si="12"/>
        <v>9.6592416337751814</v>
      </c>
      <c r="AB160" s="55">
        <f t="shared" si="12"/>
        <v>3.0443866143752558</v>
      </c>
      <c r="AC160" s="55">
        <f t="shared" si="12"/>
        <v>6.4986341130271512</v>
      </c>
      <c r="AD160" s="55">
        <f t="shared" si="12"/>
        <v>1.9204691956741016</v>
      </c>
      <c r="AE160" s="55">
        <f t="shared" si="12"/>
        <v>6.7290172895174862</v>
      </c>
      <c r="AF160" s="55">
        <f t="shared" si="12"/>
        <v>0.30458411372778471</v>
      </c>
      <c r="AG160" s="55">
        <f t="shared" si="12"/>
        <v>4.150825573493492</v>
      </c>
    </row>
    <row r="161" spans="1:33" s="32" customFormat="1" ht="12" customHeight="1">
      <c r="A161" s="30" t="s">
        <v>53</v>
      </c>
      <c r="B161" s="55"/>
      <c r="C161" s="55">
        <v>12.462072481005904</v>
      </c>
      <c r="D161" s="55">
        <v>7.7658587123092531</v>
      </c>
      <c r="E161" s="55">
        <v>0.2924152296260587</v>
      </c>
      <c r="F161" s="55">
        <v>11.560659011482784</v>
      </c>
      <c r="G161" s="55">
        <v>11.118072461692677</v>
      </c>
      <c r="H161" s="55">
        <v>-2.7386226339105946</v>
      </c>
      <c r="I161" s="55">
        <v>-2.6302277432712202</v>
      </c>
      <c r="J161" s="55">
        <v>-37.198700392944026</v>
      </c>
      <c r="K161" s="55">
        <v>21.184214090305801</v>
      </c>
      <c r="L161" s="55">
        <v>9.0455967814036882</v>
      </c>
      <c r="M161" s="55">
        <v>2.4781191710906683</v>
      </c>
      <c r="N161" s="55">
        <v>0.81406512521002128</v>
      </c>
      <c r="O161" s="55">
        <v>8.2772850822371709</v>
      </c>
      <c r="P161" s="55">
        <v>15.102153000458074</v>
      </c>
      <c r="Q161" s="55">
        <v>-3.5340751707340274</v>
      </c>
      <c r="R161" s="55">
        <v>-7.3006914533722806</v>
      </c>
      <c r="S161" s="55">
        <v>8.3420860555783065</v>
      </c>
      <c r="T161" s="55">
        <v>4.7651128017220259</v>
      </c>
      <c r="U161" s="55">
        <v>-0.16625103906899596</v>
      </c>
      <c r="V161" s="55">
        <v>7.0711513989913897</v>
      </c>
      <c r="W161" s="55">
        <v>18.83235026557503</v>
      </c>
      <c r="X161" s="55">
        <f t="shared" si="12"/>
        <v>6.6613984615194681</v>
      </c>
      <c r="Y161" s="55">
        <f t="shared" si="12"/>
        <v>10.872383774773112</v>
      </c>
      <c r="Z161" s="55">
        <f t="shared" si="12"/>
        <v>11.179209822920157</v>
      </c>
      <c r="AA161" s="55">
        <f t="shared" si="12"/>
        <v>23.072227491712297</v>
      </c>
      <c r="AB161" s="55">
        <f t="shared" si="12"/>
        <v>3.0522468352015579</v>
      </c>
      <c r="AC161" s="55">
        <f t="shared" si="12"/>
        <v>8.6641342900089597</v>
      </c>
      <c r="AD161" s="55">
        <f t="shared" si="12"/>
        <v>10.681285433929347</v>
      </c>
      <c r="AE161" s="55">
        <f t="shared" si="12"/>
        <v>5.6542323628460736</v>
      </c>
      <c r="AF161" s="55">
        <f t="shared" si="12"/>
        <v>-19.66424063725519</v>
      </c>
      <c r="AG161" s="55">
        <f t="shared" si="12"/>
        <v>-7.14757190004714</v>
      </c>
    </row>
    <row r="162" spans="1:33" s="32" customFormat="1" ht="12" customHeight="1">
      <c r="A162" s="30" t="s">
        <v>54</v>
      </c>
      <c r="B162" s="55"/>
      <c r="C162" s="55">
        <v>16.163082718568518</v>
      </c>
      <c r="D162" s="55">
        <v>30.257068540350645</v>
      </c>
      <c r="E162" s="55">
        <v>21.980463347164587</v>
      </c>
      <c r="F162" s="55">
        <v>22.351832297476392</v>
      </c>
      <c r="G162" s="55">
        <v>9.3091684187967161</v>
      </c>
      <c r="H162" s="55">
        <v>11.118647301013667</v>
      </c>
      <c r="I162" s="55">
        <v>0.58177795156937862</v>
      </c>
      <c r="J162" s="55">
        <v>-27.545727804591266</v>
      </c>
      <c r="K162" s="55">
        <v>-42.047610946067969</v>
      </c>
      <c r="L162" s="55">
        <v>11.725983469581337</v>
      </c>
      <c r="M162" s="55">
        <v>20.155837855865144</v>
      </c>
      <c r="N162" s="55">
        <v>10.071240527196721</v>
      </c>
      <c r="O162" s="55">
        <v>14.32141028677971</v>
      </c>
      <c r="P162" s="55">
        <v>8.8778081532528148</v>
      </c>
      <c r="Q162" s="55">
        <v>1.0964387228269175</v>
      </c>
      <c r="R162" s="55">
        <v>-1.1756347273754244</v>
      </c>
      <c r="S162" s="55">
        <v>3.4895938945932699</v>
      </c>
      <c r="T162" s="55">
        <v>5.8318489490559244</v>
      </c>
      <c r="U162" s="55">
        <v>8.6186196294924855</v>
      </c>
      <c r="V162" s="55">
        <v>3.1455961653684881</v>
      </c>
      <c r="W162" s="55">
        <v>3.1743567658517549</v>
      </c>
      <c r="X162" s="55">
        <f t="shared" si="12"/>
        <v>15.780481767483849</v>
      </c>
      <c r="Y162" s="55">
        <f t="shared" si="12"/>
        <v>15.104424303907834</v>
      </c>
      <c r="Z162" s="55">
        <f t="shared" si="12"/>
        <v>6.4812420559624542</v>
      </c>
      <c r="AA162" s="55">
        <f t="shared" si="12"/>
        <v>5.1711341334528242</v>
      </c>
      <c r="AB162" s="55">
        <f t="shared" si="12"/>
        <v>3.9402651125882926</v>
      </c>
      <c r="AC162" s="55">
        <f t="shared" si="12"/>
        <v>2.9692623463743075</v>
      </c>
      <c r="AD162" s="55">
        <f t="shared" si="12"/>
        <v>4.8505308449154967</v>
      </c>
      <c r="AE162" s="55">
        <f t="shared" si="12"/>
        <v>2.3668278941984227</v>
      </c>
      <c r="AF162" s="55">
        <f t="shared" si="12"/>
        <v>1.2765126207435458</v>
      </c>
      <c r="AG162" s="55">
        <f t="shared" si="12"/>
        <v>2.5323072536528315</v>
      </c>
    </row>
    <row r="163" spans="1:33" s="22" customFormat="1" ht="12" customHeight="1">
      <c r="A163" s="20" t="s">
        <v>55</v>
      </c>
      <c r="B163" s="49"/>
      <c r="C163" s="49">
        <v>-0.41965059526525295</v>
      </c>
      <c r="D163" s="49">
        <v>-2.2643641305177624</v>
      </c>
      <c r="E163" s="49">
        <v>1.5935010154663303</v>
      </c>
      <c r="F163" s="49">
        <v>0.26141780716592677</v>
      </c>
      <c r="G163" s="49">
        <v>3.5414110429447874</v>
      </c>
      <c r="H163" s="49">
        <v>3.8883704394969669</v>
      </c>
      <c r="I163" s="49">
        <v>-1.0665297858385259</v>
      </c>
      <c r="J163" s="49">
        <v>-19.923327472400771</v>
      </c>
      <c r="K163" s="49">
        <v>5.1833987257478213</v>
      </c>
      <c r="L163" s="49">
        <v>2.446870401423638</v>
      </c>
      <c r="M163" s="49">
        <v>2.036010154997328</v>
      </c>
      <c r="N163" s="49">
        <v>9.7706699841220654</v>
      </c>
      <c r="O163" s="49">
        <v>8.9695794810617429</v>
      </c>
      <c r="P163" s="49">
        <v>13.305508039685236</v>
      </c>
      <c r="Q163" s="49">
        <v>3.4529819560858925</v>
      </c>
      <c r="R163" s="49">
        <v>1.9367944242735433</v>
      </c>
      <c r="S163" s="49">
        <v>-0.67341609785147227</v>
      </c>
      <c r="T163" s="49">
        <v>-8.4609353380684382</v>
      </c>
      <c r="U163" s="49">
        <v>-8.7706260234286333</v>
      </c>
      <c r="V163" s="49">
        <v>-4.9470501332376102</v>
      </c>
      <c r="W163" s="49">
        <v>3.6764278658997256</v>
      </c>
      <c r="X163" s="49">
        <f t="shared" si="12"/>
        <v>5.4164623467600705</v>
      </c>
      <c r="Y163" s="49">
        <f t="shared" si="12"/>
        <v>3.7160590635424882</v>
      </c>
      <c r="Z163" s="49">
        <f t="shared" si="12"/>
        <v>2.4860002306598119</v>
      </c>
      <c r="AA163" s="49">
        <f t="shared" si="12"/>
        <v>5.5540968028308129</v>
      </c>
      <c r="AB163" s="49">
        <f t="shared" si="12"/>
        <v>2.9756334474466684</v>
      </c>
      <c r="AC163" s="49">
        <f t="shared" si="12"/>
        <v>8.5044460549171106</v>
      </c>
      <c r="AD163" s="49">
        <f t="shared" si="12"/>
        <v>4.4442559687884398</v>
      </c>
      <c r="AE163" s="49">
        <f t="shared" si="12"/>
        <v>2.9629704819521692</v>
      </c>
      <c r="AF163" s="49">
        <f t="shared" si="12"/>
        <v>-13.867008429043224</v>
      </c>
      <c r="AG163" s="49">
        <f t="shared" si="12"/>
        <v>-6.5309205782371293</v>
      </c>
    </row>
    <row r="164" spans="1:33" ht="12" customHeight="1">
      <c r="A164" s="15" t="s">
        <v>56</v>
      </c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</row>
    <row r="165" spans="1:33" s="29" customFormat="1" ht="12" customHeight="1">
      <c r="A165" s="27" t="s">
        <v>57</v>
      </c>
      <c r="B165" s="56"/>
      <c r="C165" s="56">
        <v>-2.6300023963575399</v>
      </c>
      <c r="D165" s="56">
        <v>1.40486884472611</v>
      </c>
      <c r="E165" s="56">
        <v>1.6847342448022005</v>
      </c>
      <c r="F165" s="56">
        <v>0.25856753585138392</v>
      </c>
      <c r="G165" s="56">
        <v>-0.12696649274903393</v>
      </c>
      <c r="H165" s="56">
        <v>-0.42905667123532965</v>
      </c>
      <c r="I165" s="56">
        <v>-0.45085482873500382</v>
      </c>
      <c r="J165" s="56">
        <v>-2.9518446524117792</v>
      </c>
      <c r="K165" s="56">
        <v>4.6543322045097852</v>
      </c>
      <c r="L165" s="56">
        <v>6.1185430724912493</v>
      </c>
      <c r="M165" s="56">
        <v>6.6935648810962647</v>
      </c>
      <c r="N165" s="56">
        <v>-0.11327396615722307</v>
      </c>
      <c r="O165" s="56">
        <v>1.418402596043137</v>
      </c>
      <c r="P165" s="56">
        <v>2.5717775369424203</v>
      </c>
      <c r="Q165" s="56">
        <v>4.4158588535202767</v>
      </c>
      <c r="R165" s="56">
        <v>6.4777783131755911</v>
      </c>
      <c r="S165" s="56">
        <v>1.4315452844988954</v>
      </c>
      <c r="T165" s="56">
        <v>7.7229666423759227</v>
      </c>
      <c r="U165" s="56">
        <v>8.3759008200568843</v>
      </c>
      <c r="V165" s="56">
        <v>1.2139972739200857</v>
      </c>
      <c r="W165" s="56">
        <v>7.7957056913434286</v>
      </c>
      <c r="X165" s="56">
        <f t="shared" ref="X165:AG171" si="13">+X50/W50*100-100</f>
        <v>5.5179338688585915</v>
      </c>
      <c r="Y165" s="56">
        <f t="shared" si="13"/>
        <v>5.8169385000110623</v>
      </c>
      <c r="Z165" s="56">
        <f t="shared" si="13"/>
        <v>7.1953655195490853</v>
      </c>
      <c r="AA165" s="56">
        <f t="shared" si="13"/>
        <v>-0.52579210238801011</v>
      </c>
      <c r="AB165" s="56">
        <f t="shared" si="13"/>
        <v>1.5710040893177677</v>
      </c>
      <c r="AC165" s="56">
        <f t="shared" si="13"/>
        <v>1.7716630461018497</v>
      </c>
      <c r="AD165" s="56">
        <f t="shared" si="13"/>
        <v>1.1004648515321236</v>
      </c>
      <c r="AE165" s="56">
        <f t="shared" si="13"/>
        <v>2.7690719714741618</v>
      </c>
      <c r="AF165" s="56">
        <f t="shared" si="13"/>
        <v>-4.8611681777923792</v>
      </c>
      <c r="AG165" s="56">
        <f t="shared" si="13"/>
        <v>-5.286140675835199</v>
      </c>
    </row>
    <row r="166" spans="1:33" s="32" customFormat="1" ht="12" customHeight="1">
      <c r="A166" s="30" t="s">
        <v>58</v>
      </c>
      <c r="B166" s="55"/>
      <c r="C166" s="55">
        <v>-3.4748490472945974</v>
      </c>
      <c r="D166" s="55">
        <v>0.89815986758834754</v>
      </c>
      <c r="E166" s="55">
        <v>0.99148433165269978</v>
      </c>
      <c r="F166" s="55">
        <v>-0.45146187655265635</v>
      </c>
      <c r="G166" s="55">
        <v>-0.89502099580083438</v>
      </c>
      <c r="H166" s="55">
        <v>-1.3486029732216309</v>
      </c>
      <c r="I166" s="55">
        <v>-1.5707448766719807</v>
      </c>
      <c r="J166" s="55">
        <v>-4.2538336865727473</v>
      </c>
      <c r="K166" s="55">
        <v>3.0860178650485608</v>
      </c>
      <c r="L166" s="55">
        <v>5.1055982215036551</v>
      </c>
      <c r="M166" s="55">
        <v>5.8118014661699249</v>
      </c>
      <c r="N166" s="55">
        <v>-1.9944120119028668</v>
      </c>
      <c r="O166" s="55">
        <v>-1.0916676324023626</v>
      </c>
      <c r="P166" s="55">
        <v>-0.46398275296432701</v>
      </c>
      <c r="Q166" s="55">
        <v>2.1000094170825889</v>
      </c>
      <c r="R166" s="55">
        <v>5.3080612433130483</v>
      </c>
      <c r="S166" s="55">
        <v>-5.9929932121742979</v>
      </c>
      <c r="T166" s="55">
        <v>6.0163510586262419</v>
      </c>
      <c r="U166" s="55">
        <v>1.9663415062834986</v>
      </c>
      <c r="V166" s="55">
        <v>0.74120359397555546</v>
      </c>
      <c r="W166" s="55">
        <v>5.0818094321462866</v>
      </c>
      <c r="X166" s="55">
        <f t="shared" si="13"/>
        <v>2.0455516883434228</v>
      </c>
      <c r="Y166" s="55">
        <f t="shared" si="13"/>
        <v>4.1846178394766298</v>
      </c>
      <c r="Z166" s="55">
        <f t="shared" si="13"/>
        <v>5.4428150246965714</v>
      </c>
      <c r="AA166" s="55">
        <f t="shared" si="13"/>
        <v>-0.53198249723115509</v>
      </c>
      <c r="AB166" s="55">
        <f t="shared" si="13"/>
        <v>0.46728971962618004</v>
      </c>
      <c r="AC166" s="55">
        <f t="shared" si="13"/>
        <v>5.8920784883720927</v>
      </c>
      <c r="AD166" s="55">
        <f t="shared" si="13"/>
        <v>1.2988349947669064</v>
      </c>
      <c r="AE166" s="55">
        <f t="shared" si="13"/>
        <v>2.1883468834688244</v>
      </c>
      <c r="AF166" s="55">
        <f t="shared" si="13"/>
        <v>-1.7072200490618457</v>
      </c>
      <c r="AG166" s="55">
        <f t="shared" si="13"/>
        <v>-4.0403359077265577</v>
      </c>
    </row>
    <row r="167" spans="1:33" s="32" customFormat="1" ht="12" customHeight="1">
      <c r="A167" s="30" t="s">
        <v>55</v>
      </c>
      <c r="B167" s="55"/>
      <c r="C167" s="55">
        <v>2.1701504460125136</v>
      </c>
      <c r="D167" s="55">
        <v>4.1047693510555234</v>
      </c>
      <c r="E167" s="55">
        <v>5.26974590061333</v>
      </c>
      <c r="F167" s="55">
        <v>3.8049940546967917</v>
      </c>
      <c r="G167" s="55">
        <v>3.5395189003436371</v>
      </c>
      <c r="H167" s="55">
        <v>3.7836043810155928</v>
      </c>
      <c r="I167" s="55">
        <v>4.4131755676366993</v>
      </c>
      <c r="J167" s="55">
        <v>2.3787646758550238</v>
      </c>
      <c r="K167" s="55">
        <v>10.670123653769451</v>
      </c>
      <c r="L167" s="55">
        <v>9.7314831501171426</v>
      </c>
      <c r="M167" s="55">
        <v>9.7060272622762227</v>
      </c>
      <c r="N167" s="55">
        <v>6.0853293413173617</v>
      </c>
      <c r="O167" s="55">
        <v>9.0594792916108133</v>
      </c>
      <c r="P167" s="55">
        <v>10.959435854305497</v>
      </c>
      <c r="Q167" s="55">
        <v>10.151011602821995</v>
      </c>
      <c r="R167" s="55">
        <v>9.1626085115392755</v>
      </c>
      <c r="S167" s="55">
        <v>17.873248314988132</v>
      </c>
      <c r="T167" s="55">
        <v>10.740877864165526</v>
      </c>
      <c r="U167" s="55">
        <v>19.212481426448761</v>
      </c>
      <c r="V167" s="55">
        <v>1.8976692010469947</v>
      </c>
      <c r="W167" s="55">
        <v>11.672425919696636</v>
      </c>
      <c r="X167" s="55">
        <f t="shared" si="13"/>
        <v>10.189495591215291</v>
      </c>
      <c r="Y167" s="55">
        <f t="shared" si="13"/>
        <v>7.8530778597877742</v>
      </c>
      <c r="Z167" s="55">
        <f t="shared" si="13"/>
        <v>9.3066660522131741</v>
      </c>
      <c r="AA167" s="55">
        <f t="shared" si="13"/>
        <v>-0.51646359458661095</v>
      </c>
      <c r="AB167" s="55">
        <f t="shared" si="13"/>
        <v>2.8351662322802156</v>
      </c>
      <c r="AC167" s="55">
        <f t="shared" si="13"/>
        <v>-2.8476643794687959</v>
      </c>
      <c r="AD167" s="55">
        <f t="shared" si="13"/>
        <v>0.85685804576979763</v>
      </c>
      <c r="AE167" s="55">
        <f t="shared" si="13"/>
        <v>3.4782242971000699</v>
      </c>
      <c r="AF167" s="55">
        <f t="shared" si="13"/>
        <v>-8.685756091612987</v>
      </c>
      <c r="AG167" s="55">
        <f t="shared" si="13"/>
        <v>-6.9102886519929712</v>
      </c>
    </row>
    <row r="168" spans="1:33" ht="12" customHeight="1">
      <c r="A168" s="36" t="s">
        <v>59</v>
      </c>
      <c r="B168" s="58"/>
      <c r="C168" s="58">
        <v>4.689786713061423</v>
      </c>
      <c r="D168" s="58">
        <v>9.3704067900599171</v>
      </c>
      <c r="E168" s="58">
        <v>8.4340994529860609</v>
      </c>
      <c r="F168" s="58">
        <v>6.646712205686228</v>
      </c>
      <c r="G168" s="58">
        <v>9.8157768002339054</v>
      </c>
      <c r="H168" s="58">
        <v>5.8461144668652452</v>
      </c>
      <c r="I168" s="58">
        <v>-0.8323299040894625</v>
      </c>
      <c r="J168" s="58">
        <v>-8.2673786496304018</v>
      </c>
      <c r="K168" s="58">
        <v>3.8697054347822046</v>
      </c>
      <c r="L168" s="58">
        <v>7.0048623411905169</v>
      </c>
      <c r="M168" s="58">
        <v>6.0808015156288491</v>
      </c>
      <c r="N168" s="58">
        <v>6.421315572438175</v>
      </c>
      <c r="O168" s="58">
        <v>6.7433089378194637</v>
      </c>
      <c r="P168" s="58">
        <v>7.347395448185253</v>
      </c>
      <c r="Q168" s="58">
        <v>4.1933251795672248</v>
      </c>
      <c r="R168" s="58">
        <v>4.20469384379399</v>
      </c>
      <c r="S168" s="58">
        <v>2.1454952595272232</v>
      </c>
      <c r="T168" s="58">
        <v>2.9878558608234869</v>
      </c>
      <c r="U168" s="58">
        <v>-1.5066611331919262</v>
      </c>
      <c r="V168" s="58">
        <v>6.3079112610085986</v>
      </c>
      <c r="W168" s="58">
        <v>4.3397151624293713</v>
      </c>
      <c r="X168" s="58">
        <f t="shared" si="13"/>
        <v>7.3631106886208357</v>
      </c>
      <c r="Y168" s="58">
        <f t="shared" si="13"/>
        <v>3.2900071452082784</v>
      </c>
      <c r="Z168" s="58">
        <f t="shared" si="13"/>
        <v>9.3548849154842628E-2</v>
      </c>
      <c r="AA168" s="58">
        <f t="shared" si="13"/>
        <v>4.9479454111368568</v>
      </c>
      <c r="AB168" s="58">
        <f t="shared" si="13"/>
        <v>3.8311981855677573</v>
      </c>
      <c r="AC168" s="58">
        <f t="shared" si="13"/>
        <v>5.2224777666454401</v>
      </c>
      <c r="AD168" s="58">
        <f t="shared" si="13"/>
        <v>3.8413721508259187</v>
      </c>
      <c r="AE168" s="58">
        <f t="shared" si="13"/>
        <v>3.6751070459479962</v>
      </c>
      <c r="AF168" s="58">
        <f t="shared" si="13"/>
        <v>-12.793162090016423</v>
      </c>
      <c r="AG168" s="58">
        <f t="shared" si="13"/>
        <v>-1.8077907356199461</v>
      </c>
    </row>
    <row r="169" spans="1:33" ht="12" customHeight="1">
      <c r="A169" s="38" t="s">
        <v>60</v>
      </c>
      <c r="B169" s="59"/>
      <c r="C169" s="59">
        <v>3.8133902392477381</v>
      </c>
      <c r="D169" s="59">
        <v>16.72877985193108</v>
      </c>
      <c r="E169" s="59">
        <v>18.397354217074451</v>
      </c>
      <c r="F169" s="59">
        <v>29.383169885243717</v>
      </c>
      <c r="G169" s="59">
        <v>-0.41496878387977176</v>
      </c>
      <c r="H169" s="59">
        <v>-0.42889856595839149</v>
      </c>
      <c r="I169" s="59">
        <v>-9.2256939535322147</v>
      </c>
      <c r="J169" s="59">
        <v>-21.506224885003164</v>
      </c>
      <c r="K169" s="59">
        <v>17.74323698657318</v>
      </c>
      <c r="L169" s="59">
        <v>9.1014290850260693</v>
      </c>
      <c r="M169" s="59">
        <v>6.70483683283733</v>
      </c>
      <c r="N169" s="59">
        <v>9.7085504728816829</v>
      </c>
      <c r="O169" s="59">
        <v>-10.253342716396901</v>
      </c>
      <c r="P169" s="59">
        <v>37.175566533364702</v>
      </c>
      <c r="Q169" s="59">
        <v>-12.517863267405957</v>
      </c>
      <c r="R169" s="59">
        <v>5.1473050566432192</v>
      </c>
      <c r="S169" s="59">
        <v>0.36198392045676542</v>
      </c>
      <c r="T169" s="59">
        <v>-10.063389602247668</v>
      </c>
      <c r="U169" s="59">
        <v>-8.9639325639635388</v>
      </c>
      <c r="V169" s="59">
        <v>18.434909200911292</v>
      </c>
      <c r="W169" s="59">
        <v>0.40468056575460309</v>
      </c>
      <c r="X169" s="59">
        <f t="shared" si="13"/>
        <v>15.369144056411031</v>
      </c>
      <c r="Y169" s="59">
        <f t="shared" si="13"/>
        <v>-0.88958407982138965</v>
      </c>
      <c r="Z169" s="59">
        <f t="shared" si="13"/>
        <v>11.854720404914048</v>
      </c>
      <c r="AA169" s="59">
        <f t="shared" si="13"/>
        <v>12.625867084358916</v>
      </c>
      <c r="AB169" s="59">
        <f t="shared" si="13"/>
        <v>20.602438230213522</v>
      </c>
      <c r="AC169" s="59">
        <f t="shared" si="13"/>
        <v>10.115408551764531</v>
      </c>
      <c r="AD169" s="59">
        <f t="shared" si="13"/>
        <v>8.6804386763245276</v>
      </c>
      <c r="AE169" s="59">
        <f t="shared" si="13"/>
        <v>-3.1706822779050299</v>
      </c>
      <c r="AF169" s="59">
        <f t="shared" si="13"/>
        <v>-65.544230716071212</v>
      </c>
      <c r="AG169" s="59">
        <f t="shared" si="13"/>
        <v>-22.071700362169338</v>
      </c>
    </row>
    <row r="170" spans="1:33" ht="12" customHeight="1">
      <c r="A170" s="40" t="s">
        <v>61</v>
      </c>
      <c r="B170" s="59"/>
      <c r="C170" s="59">
        <v>-2.7724544326346034</v>
      </c>
      <c r="D170" s="59">
        <v>5.4486094106818825</v>
      </c>
      <c r="E170" s="59">
        <v>17.831557451293634</v>
      </c>
      <c r="F170" s="59">
        <v>0.41580186866249846</v>
      </c>
      <c r="G170" s="59">
        <v>26.002839406508357</v>
      </c>
      <c r="H170" s="59">
        <v>12.867289678331574</v>
      </c>
      <c r="I170" s="59">
        <v>2.6630389570987347</v>
      </c>
      <c r="J170" s="59">
        <v>10.222359922781749</v>
      </c>
      <c r="K170" s="59">
        <v>5.3377212518541484</v>
      </c>
      <c r="L170" s="59">
        <v>7.3149303730950948</v>
      </c>
      <c r="M170" s="59">
        <v>8.1782082769068438</v>
      </c>
      <c r="N170" s="59">
        <v>9.748214159417202</v>
      </c>
      <c r="O170" s="59">
        <v>-5.7216783847705415</v>
      </c>
      <c r="P170" s="59">
        <v>16.431239725348547</v>
      </c>
      <c r="Q170" s="59">
        <v>-2.6460012035283853</v>
      </c>
      <c r="R170" s="59">
        <v>21.925457785443129</v>
      </c>
      <c r="S170" s="59">
        <v>11.568204131395476</v>
      </c>
      <c r="T170" s="59">
        <v>0.64990191623535054</v>
      </c>
      <c r="U170" s="59">
        <v>-9.7829222797014666</v>
      </c>
      <c r="V170" s="59">
        <v>18.040302205514408</v>
      </c>
      <c r="W170" s="59">
        <v>27.675066899937534</v>
      </c>
      <c r="X170" s="59">
        <f t="shared" si="13"/>
        <v>9.2632936119070308</v>
      </c>
      <c r="Y170" s="59">
        <f t="shared" si="13"/>
        <v>20.600587334506429</v>
      </c>
      <c r="Z170" s="59">
        <f t="shared" si="13"/>
        <v>-0.64471402108566167</v>
      </c>
      <c r="AA170" s="59">
        <f t="shared" si="13"/>
        <v>22.142809423303888</v>
      </c>
      <c r="AB170" s="59">
        <f t="shared" si="13"/>
        <v>12.161175277760066</v>
      </c>
      <c r="AC170" s="59">
        <f t="shared" si="13"/>
        <v>16.939919825671865</v>
      </c>
      <c r="AD170" s="59">
        <f t="shared" si="13"/>
        <v>1.4947653096448477</v>
      </c>
      <c r="AE170" s="59">
        <f t="shared" si="13"/>
        <v>0.94721424359438799</v>
      </c>
      <c r="AF170" s="59">
        <f t="shared" si="13"/>
        <v>-80.010687980318437</v>
      </c>
      <c r="AG170" s="59">
        <f t="shared" si="13"/>
        <v>-66.690799123690155</v>
      </c>
    </row>
    <row r="171" spans="1:33" ht="12" customHeight="1">
      <c r="A171" s="41" t="s">
        <v>62</v>
      </c>
      <c r="B171" s="60"/>
      <c r="C171" s="60">
        <v>5.2874371662349375</v>
      </c>
      <c r="D171" s="60">
        <v>9.8806308005734422</v>
      </c>
      <c r="E171" s="60">
        <v>8.0186891243799039</v>
      </c>
      <c r="F171" s="60">
        <v>7.8758481562005898</v>
      </c>
      <c r="G171" s="60">
        <v>8.2792906159160964</v>
      </c>
      <c r="H171" s="60">
        <v>5.0333786751646699</v>
      </c>
      <c r="I171" s="60">
        <v>-1.4102402009654469</v>
      </c>
      <c r="J171" s="60">
        <v>-10.19974758251746</v>
      </c>
      <c r="K171" s="60">
        <v>4.0660173764027689</v>
      </c>
      <c r="L171" s="60">
        <v>7.0372826907336901</v>
      </c>
      <c r="M171" s="60">
        <v>5.8955773099420981</v>
      </c>
      <c r="N171" s="60">
        <v>6.2218418925159114</v>
      </c>
      <c r="O171" s="60">
        <v>7.3462857043205929</v>
      </c>
      <c r="P171" s="60">
        <v>7.4282332566022689</v>
      </c>
      <c r="Q171" s="60">
        <v>4.2007591346211086</v>
      </c>
      <c r="R171" s="60">
        <v>2.8007955995827558</v>
      </c>
      <c r="S171" s="60">
        <v>1.1916154078854362</v>
      </c>
      <c r="T171" s="60">
        <v>2.8333842791441839</v>
      </c>
      <c r="U171" s="60">
        <v>-0.89888010643917937</v>
      </c>
      <c r="V171" s="60">
        <v>5.4512688418287354</v>
      </c>
      <c r="W171" s="60">
        <v>1.833950206018315</v>
      </c>
      <c r="X171" s="60">
        <f t="shared" si="13"/>
        <v>7.3326951685767909</v>
      </c>
      <c r="Y171" s="60">
        <f t="shared" si="13"/>
        <v>0.95407850320133036</v>
      </c>
      <c r="Z171" s="60">
        <f t="shared" si="13"/>
        <v>0.5332044790856969</v>
      </c>
      <c r="AA171" s="60">
        <f t="shared" si="13"/>
        <v>2.6042572221479219</v>
      </c>
      <c r="AB171" s="60">
        <f t="shared" si="13"/>
        <v>2.8808727507947651</v>
      </c>
      <c r="AC171" s="60">
        <f t="shared" si="13"/>
        <v>3.0879078044300741</v>
      </c>
      <c r="AD171" s="60">
        <f t="shared" si="13"/>
        <v>4.5741099565420313</v>
      </c>
      <c r="AE171" s="60">
        <f t="shared" si="13"/>
        <v>3.9658295196472579</v>
      </c>
      <c r="AF171" s="60">
        <f t="shared" si="13"/>
        <v>-0.7812092917769462</v>
      </c>
      <c r="AG171" s="60">
        <f t="shared" si="13"/>
        <v>0.59345754711689835</v>
      </c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2" manualBreakCount="2">
    <brk id="58" max="26" man="1"/>
    <brk id="11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0BFCC-3B89-4DFC-B567-77C15A72FFB9}">
  <dimension ref="A1:AG62"/>
  <sheetViews>
    <sheetView zoomScale="110" zoomScaleNormal="110" zoomScaleSheetLayoutView="70" workbookViewId="0">
      <pane xSplit="1" ySplit="4" topLeftCell="B5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7.75" defaultRowHeight="12" customHeight="1"/>
  <cols>
    <col min="1" max="1" width="32.875" style="8" customWidth="1"/>
    <col min="2" max="25" width="7.25" style="8" hidden="1" customWidth="1"/>
    <col min="26" max="33" width="8.75" style="8" bestFit="1" customWidth="1"/>
    <col min="34" max="16384" width="7.75" style="8"/>
  </cols>
  <sheetData>
    <row r="1" spans="1:33" ht="12" customHeight="1">
      <c r="A1" s="7" t="s">
        <v>70</v>
      </c>
    </row>
    <row r="2" spans="1:33" ht="12" customHeight="1">
      <c r="A2" s="7" t="s">
        <v>3</v>
      </c>
    </row>
    <row r="3" spans="1:33" ht="12" customHeight="1">
      <c r="A3" s="8" t="s">
        <v>4</v>
      </c>
      <c r="O3" s="9"/>
      <c r="P3" s="9"/>
      <c r="V3" s="10"/>
      <c r="X3" s="9"/>
      <c r="Y3" s="9"/>
      <c r="Z3" s="9"/>
      <c r="AA3" s="9"/>
      <c r="AB3" s="9"/>
      <c r="AC3" s="9"/>
      <c r="AE3" s="9"/>
      <c r="AF3" s="9"/>
      <c r="AG3" s="9"/>
    </row>
    <row r="4" spans="1:33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tr">
        <f>Table38!W4</f>
        <v>2011</v>
      </c>
      <c r="X4" s="13">
        <f>Table38!X4</f>
        <v>2012</v>
      </c>
      <c r="Y4" s="13">
        <f>Table38!Y4</f>
        <v>2013</v>
      </c>
      <c r="Z4" s="13">
        <f>Table38!Z4</f>
        <v>2014</v>
      </c>
      <c r="AA4" s="13">
        <f>Table38!AA4</f>
        <v>2015</v>
      </c>
      <c r="AB4" s="13">
        <f>Table38!AB4</f>
        <v>2016</v>
      </c>
      <c r="AC4" s="13">
        <f>Table38!AC4</f>
        <v>2017</v>
      </c>
      <c r="AD4" s="13" t="str">
        <f>Table38!AD4</f>
        <v>2018r</v>
      </c>
      <c r="AE4" s="13" t="str">
        <f>Table38!AE4</f>
        <v>2019r</v>
      </c>
      <c r="AF4" s="13" t="str">
        <f>Table38!AF4</f>
        <v>2020r</v>
      </c>
      <c r="AG4" s="13" t="str">
        <f>Table38!AG4</f>
        <v>2021p</v>
      </c>
    </row>
    <row r="5" spans="1:33" ht="12" customHeight="1">
      <c r="A5" s="15" t="s">
        <v>12</v>
      </c>
      <c r="B5" s="16">
        <v>1243377</v>
      </c>
      <c r="C5" s="16">
        <v>1380091</v>
      </c>
      <c r="D5" s="16">
        <v>1550902</v>
      </c>
      <c r="E5" s="16">
        <v>1730327</v>
      </c>
      <c r="F5" s="16">
        <v>1944920</v>
      </c>
      <c r="G5" s="16">
        <v>2225475</v>
      </c>
      <c r="H5" s="16">
        <v>2480486</v>
      </c>
      <c r="I5" s="16">
        <v>2583060</v>
      </c>
      <c r="J5" s="16">
        <v>2553494</v>
      </c>
      <c r="K5" s="16">
        <v>2664293</v>
      </c>
      <c r="L5" s="16">
        <v>2871699</v>
      </c>
      <c r="M5" s="16">
        <v>3114579</v>
      </c>
      <c r="N5" s="16">
        <v>3350549</v>
      </c>
      <c r="O5" s="16">
        <v>3650320</v>
      </c>
      <c r="P5" s="16">
        <v>4042635</v>
      </c>
      <c r="Q5" s="16">
        <v>4398762</v>
      </c>
      <c r="R5" s="16">
        <v>4792041</v>
      </c>
      <c r="S5" s="16">
        <v>5040909</v>
      </c>
      <c r="T5" s="16">
        <v>5486253</v>
      </c>
      <c r="U5" s="16">
        <v>5406500</v>
      </c>
      <c r="V5" s="16">
        <v>5967198</v>
      </c>
      <c r="W5" s="16">
        <v>6476051</v>
      </c>
      <c r="X5" s="16">
        <v>7117384</v>
      </c>
      <c r="Y5" s="16">
        <v>7502260</v>
      </c>
      <c r="Z5" s="61">
        <v>7643857</v>
      </c>
      <c r="AA5" s="61">
        <v>7959989</v>
      </c>
      <c r="AB5" s="61">
        <v>8310891</v>
      </c>
      <c r="AC5" s="61">
        <v>8811308</v>
      </c>
      <c r="AD5" s="61">
        <v>9237853</v>
      </c>
      <c r="AE5" s="61">
        <v>9676340</v>
      </c>
      <c r="AF5" s="61">
        <v>8384808</v>
      </c>
      <c r="AG5" s="61">
        <v>8321382</v>
      </c>
    </row>
    <row r="6" spans="1:33" s="19" customFormat="1" ht="12" customHeight="1">
      <c r="A6" s="17" t="s">
        <v>13</v>
      </c>
      <c r="B6" s="18">
        <v>284506</v>
      </c>
      <c r="C6" s="18">
        <v>316396</v>
      </c>
      <c r="D6" s="18">
        <v>351231</v>
      </c>
      <c r="E6" s="18">
        <v>366708</v>
      </c>
      <c r="F6" s="18">
        <v>407628</v>
      </c>
      <c r="G6" s="18">
        <v>463214</v>
      </c>
      <c r="H6" s="18">
        <v>524150</v>
      </c>
      <c r="I6" s="18">
        <v>585803</v>
      </c>
      <c r="J6" s="18">
        <v>627985</v>
      </c>
      <c r="K6" s="18">
        <v>620942</v>
      </c>
      <c r="L6" s="18">
        <v>635041</v>
      </c>
      <c r="M6" s="18">
        <v>672981</v>
      </c>
      <c r="N6" s="18">
        <v>723926</v>
      </c>
      <c r="O6" s="18">
        <v>812393</v>
      </c>
      <c r="P6" s="18">
        <v>901436</v>
      </c>
      <c r="Q6" s="18">
        <v>1012416</v>
      </c>
      <c r="R6" s="18">
        <v>1109595</v>
      </c>
      <c r="S6" s="18">
        <v>1198416</v>
      </c>
      <c r="T6" s="18">
        <v>1401644</v>
      </c>
      <c r="U6" s="18">
        <v>1418110</v>
      </c>
      <c r="V6" s="18">
        <v>1589711</v>
      </c>
      <c r="W6" s="18">
        <v>1726426</v>
      </c>
      <c r="X6" s="18">
        <v>1800731</v>
      </c>
      <c r="Y6" s="18">
        <v>1858282</v>
      </c>
      <c r="Z6" s="62">
        <v>1917188</v>
      </c>
      <c r="AA6" s="62">
        <v>1961940</v>
      </c>
      <c r="AB6" s="62">
        <v>2038672</v>
      </c>
      <c r="AC6" s="62">
        <v>2061402</v>
      </c>
      <c r="AD6" s="62">
        <v>2091895</v>
      </c>
      <c r="AE6" s="62">
        <v>2210373</v>
      </c>
      <c r="AF6" s="62">
        <v>2291399</v>
      </c>
      <c r="AG6" s="62">
        <v>2356753</v>
      </c>
    </row>
    <row r="7" spans="1:33" ht="12" customHeight="1">
      <c r="A7" s="30" t="s">
        <v>71</v>
      </c>
      <c r="B7" s="31">
        <v>284506</v>
      </c>
      <c r="C7" s="31">
        <v>316396</v>
      </c>
      <c r="D7" s="31">
        <v>351231</v>
      </c>
      <c r="E7" s="31">
        <v>366708</v>
      </c>
      <c r="F7" s="31">
        <v>407628</v>
      </c>
      <c r="G7" s="31">
        <v>463214</v>
      </c>
      <c r="H7" s="31">
        <v>524150</v>
      </c>
      <c r="I7" s="31">
        <v>585803</v>
      </c>
      <c r="J7" s="31">
        <v>627985</v>
      </c>
      <c r="K7" s="31">
        <v>620942</v>
      </c>
      <c r="L7" s="31">
        <v>635041</v>
      </c>
      <c r="M7" s="31">
        <v>672981</v>
      </c>
      <c r="N7" s="31">
        <v>723926</v>
      </c>
      <c r="O7" s="31">
        <v>812393</v>
      </c>
      <c r="P7" s="31">
        <v>901436</v>
      </c>
      <c r="Q7" s="31">
        <v>1012416</v>
      </c>
      <c r="R7" s="31">
        <v>1109595</v>
      </c>
      <c r="S7" s="31">
        <v>1198416</v>
      </c>
      <c r="T7" s="31">
        <v>1401644</v>
      </c>
      <c r="U7" s="31">
        <v>1418110</v>
      </c>
      <c r="V7" s="31">
        <v>1589711</v>
      </c>
      <c r="W7" s="31">
        <v>1726426</v>
      </c>
      <c r="X7" s="31">
        <v>1800731</v>
      </c>
      <c r="Y7" s="31">
        <v>1858282</v>
      </c>
      <c r="Z7" s="63">
        <v>1917188</v>
      </c>
      <c r="AA7" s="63">
        <v>1961940</v>
      </c>
      <c r="AB7" s="63">
        <v>2038672</v>
      </c>
      <c r="AC7" s="63">
        <v>2061402</v>
      </c>
      <c r="AD7" s="63">
        <v>2091895</v>
      </c>
      <c r="AE7" s="63">
        <v>2210373</v>
      </c>
      <c r="AF7" s="63">
        <v>2291399</v>
      </c>
      <c r="AG7" s="63">
        <v>2356753</v>
      </c>
    </row>
    <row r="8" spans="1:33" s="19" customFormat="1" ht="12" customHeight="1">
      <c r="A8" s="17" t="s">
        <v>25</v>
      </c>
      <c r="B8" s="18">
        <v>60855</v>
      </c>
      <c r="C8" s="18">
        <v>68096</v>
      </c>
      <c r="D8" s="18">
        <v>74424</v>
      </c>
      <c r="E8" s="18">
        <v>82610</v>
      </c>
      <c r="F8" s="18">
        <v>89094</v>
      </c>
      <c r="G8" s="18">
        <v>106154</v>
      </c>
      <c r="H8" s="18">
        <v>120026</v>
      </c>
      <c r="I8" s="18">
        <v>132913</v>
      </c>
      <c r="J8" s="18">
        <v>145378</v>
      </c>
      <c r="K8" s="18">
        <v>140689</v>
      </c>
      <c r="L8" s="18">
        <v>152972</v>
      </c>
      <c r="M8" s="18">
        <v>168824</v>
      </c>
      <c r="N8" s="18">
        <v>171973</v>
      </c>
      <c r="O8" s="18">
        <v>183168</v>
      </c>
      <c r="P8" s="18">
        <v>185390</v>
      </c>
      <c r="Q8" s="18">
        <v>205050</v>
      </c>
      <c r="R8" s="18">
        <v>219626</v>
      </c>
      <c r="S8" s="18">
        <v>228904</v>
      </c>
      <c r="T8" s="18">
        <v>243621</v>
      </c>
      <c r="U8" s="18">
        <v>232766</v>
      </c>
      <c r="V8" s="18">
        <v>235068</v>
      </c>
      <c r="W8" s="18">
        <v>235457</v>
      </c>
      <c r="X8" s="18">
        <v>249956</v>
      </c>
      <c r="Y8" s="18">
        <v>255988</v>
      </c>
      <c r="Z8" s="62">
        <v>264832</v>
      </c>
      <c r="AA8" s="62">
        <v>270515</v>
      </c>
      <c r="AB8" s="62">
        <v>281891</v>
      </c>
      <c r="AC8" s="62">
        <v>287214</v>
      </c>
      <c r="AD8" s="62">
        <v>289185</v>
      </c>
      <c r="AE8" s="62">
        <v>291797</v>
      </c>
      <c r="AF8" s="62">
        <v>278123</v>
      </c>
      <c r="AG8" s="62">
        <v>275265</v>
      </c>
    </row>
    <row r="9" spans="1:33" ht="12" customHeight="1">
      <c r="A9" s="30" t="s">
        <v>71</v>
      </c>
      <c r="B9" s="31">
        <v>60855</v>
      </c>
      <c r="C9" s="31">
        <v>68096</v>
      </c>
      <c r="D9" s="31">
        <v>74424</v>
      </c>
      <c r="E9" s="31">
        <v>82610</v>
      </c>
      <c r="F9" s="31">
        <v>89094</v>
      </c>
      <c r="G9" s="31">
        <v>106154</v>
      </c>
      <c r="H9" s="31">
        <v>120026</v>
      </c>
      <c r="I9" s="31">
        <v>132913</v>
      </c>
      <c r="J9" s="31">
        <v>145378</v>
      </c>
      <c r="K9" s="31">
        <v>140689</v>
      </c>
      <c r="L9" s="31">
        <v>152972</v>
      </c>
      <c r="M9" s="31">
        <v>168824</v>
      </c>
      <c r="N9" s="31">
        <v>171973</v>
      </c>
      <c r="O9" s="31">
        <v>183168</v>
      </c>
      <c r="P9" s="31">
        <v>185390</v>
      </c>
      <c r="Q9" s="31">
        <v>205050</v>
      </c>
      <c r="R9" s="31">
        <v>219626</v>
      </c>
      <c r="S9" s="31">
        <v>228904</v>
      </c>
      <c r="T9" s="31">
        <v>243621</v>
      </c>
      <c r="U9" s="31">
        <v>232766</v>
      </c>
      <c r="V9" s="31">
        <v>235068</v>
      </c>
      <c r="W9" s="31">
        <v>235457</v>
      </c>
      <c r="X9" s="31">
        <v>249956</v>
      </c>
      <c r="Y9" s="31">
        <v>255988</v>
      </c>
      <c r="Z9" s="63">
        <v>264832</v>
      </c>
      <c r="AA9" s="63">
        <v>270515</v>
      </c>
      <c r="AB9" s="63">
        <v>281891</v>
      </c>
      <c r="AC9" s="63">
        <v>287214</v>
      </c>
      <c r="AD9" s="63">
        <v>289185</v>
      </c>
      <c r="AE9" s="63">
        <v>291797</v>
      </c>
      <c r="AF9" s="63">
        <v>278123</v>
      </c>
      <c r="AG9" s="63">
        <v>275265</v>
      </c>
    </row>
    <row r="10" spans="1:33" s="19" customFormat="1" ht="12" customHeight="1">
      <c r="A10" s="17" t="s">
        <v>28</v>
      </c>
      <c r="B10" s="18">
        <v>91348</v>
      </c>
      <c r="C10" s="18">
        <v>91808</v>
      </c>
      <c r="D10" s="18">
        <v>105570</v>
      </c>
      <c r="E10" s="18">
        <v>124013</v>
      </c>
      <c r="F10" s="18">
        <v>142115</v>
      </c>
      <c r="G10" s="18">
        <v>163210</v>
      </c>
      <c r="H10" s="18">
        <v>181429</v>
      </c>
      <c r="I10" s="18">
        <v>184400</v>
      </c>
      <c r="J10" s="18">
        <v>184933</v>
      </c>
      <c r="K10" s="18">
        <v>204974</v>
      </c>
      <c r="L10" s="18">
        <v>215855</v>
      </c>
      <c r="M10" s="18">
        <v>231237</v>
      </c>
      <c r="N10" s="18">
        <v>237638</v>
      </c>
      <c r="O10" s="18">
        <v>247024</v>
      </c>
      <c r="P10" s="18">
        <v>254572</v>
      </c>
      <c r="Q10" s="18">
        <v>275755</v>
      </c>
      <c r="R10" s="18">
        <v>295033</v>
      </c>
      <c r="S10" s="18">
        <v>306011</v>
      </c>
      <c r="T10" s="18">
        <v>321705</v>
      </c>
      <c r="U10" s="18">
        <v>304013</v>
      </c>
      <c r="V10" s="18">
        <v>311625</v>
      </c>
      <c r="W10" s="18">
        <v>329516</v>
      </c>
      <c r="X10" s="18">
        <v>337151</v>
      </c>
      <c r="Y10" s="18">
        <v>333514</v>
      </c>
      <c r="Z10" s="62">
        <v>333965</v>
      </c>
      <c r="AA10" s="62">
        <v>348188</v>
      </c>
      <c r="AB10" s="62">
        <v>363489</v>
      </c>
      <c r="AC10" s="62">
        <v>371511</v>
      </c>
      <c r="AD10" s="62">
        <v>382354</v>
      </c>
      <c r="AE10" s="62">
        <v>392746</v>
      </c>
      <c r="AF10" s="62">
        <v>318973</v>
      </c>
      <c r="AG10" s="62">
        <v>291122</v>
      </c>
    </row>
    <row r="11" spans="1:33" ht="12" customHeight="1">
      <c r="A11" s="30" t="s">
        <v>72</v>
      </c>
      <c r="B11" s="31">
        <v>90429</v>
      </c>
      <c r="C11" s="31">
        <v>90851</v>
      </c>
      <c r="D11" s="31">
        <v>104567</v>
      </c>
      <c r="E11" s="31">
        <v>122954</v>
      </c>
      <c r="F11" s="31">
        <v>140992</v>
      </c>
      <c r="G11" s="31">
        <v>162014</v>
      </c>
      <c r="H11" s="31">
        <v>180150</v>
      </c>
      <c r="I11" s="31">
        <v>183024</v>
      </c>
      <c r="J11" s="31">
        <v>183448</v>
      </c>
      <c r="K11" s="31">
        <v>203362</v>
      </c>
      <c r="L11" s="31">
        <v>214106</v>
      </c>
      <c r="M11" s="31">
        <v>229433</v>
      </c>
      <c r="N11" s="31">
        <v>235709</v>
      </c>
      <c r="O11" s="31">
        <v>244815</v>
      </c>
      <c r="P11" s="31">
        <v>252041</v>
      </c>
      <c r="Q11" s="31">
        <v>273074</v>
      </c>
      <c r="R11" s="31">
        <v>292198</v>
      </c>
      <c r="S11" s="31">
        <v>302913</v>
      </c>
      <c r="T11" s="31">
        <v>318567</v>
      </c>
      <c r="U11" s="31">
        <v>300743</v>
      </c>
      <c r="V11" s="31">
        <v>308310</v>
      </c>
      <c r="W11" s="31">
        <v>325926</v>
      </c>
      <c r="X11" s="31">
        <v>333238</v>
      </c>
      <c r="Y11" s="31">
        <v>329207</v>
      </c>
      <c r="Z11" s="63">
        <v>329756</v>
      </c>
      <c r="AA11" s="63">
        <v>343611</v>
      </c>
      <c r="AB11" s="63">
        <v>359511</v>
      </c>
      <c r="AC11" s="63">
        <v>367520</v>
      </c>
      <c r="AD11" s="63">
        <v>378304</v>
      </c>
      <c r="AE11" s="63">
        <v>388712</v>
      </c>
      <c r="AF11" s="63">
        <v>315872</v>
      </c>
      <c r="AG11" s="63">
        <v>288310</v>
      </c>
    </row>
    <row r="12" spans="1:33" ht="12" customHeight="1">
      <c r="A12" s="30" t="s">
        <v>73</v>
      </c>
      <c r="B12" s="31">
        <v>919</v>
      </c>
      <c r="C12" s="31">
        <v>957</v>
      </c>
      <c r="D12" s="31">
        <v>1003</v>
      </c>
      <c r="E12" s="31">
        <v>1059</v>
      </c>
      <c r="F12" s="31">
        <v>1123</v>
      </c>
      <c r="G12" s="31">
        <v>1196</v>
      </c>
      <c r="H12" s="31">
        <v>1279</v>
      </c>
      <c r="I12" s="31">
        <v>1376</v>
      </c>
      <c r="J12" s="31">
        <v>1485</v>
      </c>
      <c r="K12" s="31">
        <v>1612</v>
      </c>
      <c r="L12" s="31">
        <v>1749</v>
      </c>
      <c r="M12" s="31">
        <v>1804</v>
      </c>
      <c r="N12" s="31">
        <v>1929</v>
      </c>
      <c r="O12" s="31">
        <v>2209</v>
      </c>
      <c r="P12" s="31">
        <v>2531</v>
      </c>
      <c r="Q12" s="31">
        <v>2681</v>
      </c>
      <c r="R12" s="31">
        <v>2835</v>
      </c>
      <c r="S12" s="31">
        <v>3098</v>
      </c>
      <c r="T12" s="31">
        <v>3138</v>
      </c>
      <c r="U12" s="31">
        <v>3270</v>
      </c>
      <c r="V12" s="31">
        <v>3315</v>
      </c>
      <c r="W12" s="31">
        <v>3590</v>
      </c>
      <c r="X12" s="31">
        <v>3913</v>
      </c>
      <c r="Y12" s="31">
        <v>4307</v>
      </c>
      <c r="Z12" s="63">
        <v>4209</v>
      </c>
      <c r="AA12" s="63">
        <v>4577</v>
      </c>
      <c r="AB12" s="63">
        <v>3978</v>
      </c>
      <c r="AC12" s="63">
        <v>3991</v>
      </c>
      <c r="AD12" s="63">
        <v>4050</v>
      </c>
      <c r="AE12" s="63">
        <v>4034</v>
      </c>
      <c r="AF12" s="63">
        <v>3101</v>
      </c>
      <c r="AG12" s="63">
        <v>2812</v>
      </c>
    </row>
    <row r="13" spans="1:33" s="19" customFormat="1" ht="12" customHeight="1">
      <c r="A13" s="17" t="s">
        <v>31</v>
      </c>
      <c r="B13" s="18">
        <v>112156</v>
      </c>
      <c r="C13" s="18">
        <v>128555</v>
      </c>
      <c r="D13" s="18">
        <v>152465</v>
      </c>
      <c r="E13" s="18">
        <v>169638</v>
      </c>
      <c r="F13" s="18">
        <v>187243</v>
      </c>
      <c r="G13" s="18">
        <v>217099</v>
      </c>
      <c r="H13" s="18">
        <v>243381</v>
      </c>
      <c r="I13" s="18">
        <v>278212</v>
      </c>
      <c r="J13" s="18">
        <v>315830</v>
      </c>
      <c r="K13" s="18">
        <v>323662</v>
      </c>
      <c r="L13" s="18">
        <v>341391</v>
      </c>
      <c r="M13" s="18">
        <v>359155</v>
      </c>
      <c r="N13" s="18">
        <v>380007</v>
      </c>
      <c r="O13" s="18">
        <v>400489</v>
      </c>
      <c r="P13" s="18">
        <v>420998</v>
      </c>
      <c r="Q13" s="18">
        <v>442559</v>
      </c>
      <c r="R13" s="18">
        <v>469667</v>
      </c>
      <c r="S13" s="18">
        <v>493534</v>
      </c>
      <c r="T13" s="18">
        <v>501996</v>
      </c>
      <c r="U13" s="18">
        <v>511415</v>
      </c>
      <c r="V13" s="18">
        <v>541654</v>
      </c>
      <c r="W13" s="18">
        <v>559203</v>
      </c>
      <c r="X13" s="18">
        <v>620357</v>
      </c>
      <c r="Y13" s="18">
        <v>646148</v>
      </c>
      <c r="Z13" s="62">
        <v>687411</v>
      </c>
      <c r="AA13" s="62">
        <v>718604</v>
      </c>
      <c r="AB13" s="62">
        <v>737130</v>
      </c>
      <c r="AC13" s="62">
        <v>766719</v>
      </c>
      <c r="AD13" s="62">
        <v>799986</v>
      </c>
      <c r="AE13" s="62">
        <v>839689</v>
      </c>
      <c r="AF13" s="62">
        <v>857802</v>
      </c>
      <c r="AG13" s="62">
        <v>885338</v>
      </c>
    </row>
    <row r="14" spans="1:33" ht="12" customHeight="1">
      <c r="A14" s="30" t="s">
        <v>71</v>
      </c>
      <c r="B14" s="31">
        <v>32609</v>
      </c>
      <c r="C14" s="31">
        <v>35243</v>
      </c>
      <c r="D14" s="31">
        <v>39521</v>
      </c>
      <c r="E14" s="31">
        <v>46128</v>
      </c>
      <c r="F14" s="31">
        <v>50340</v>
      </c>
      <c r="G14" s="31">
        <v>58499</v>
      </c>
      <c r="H14" s="31">
        <v>63309</v>
      </c>
      <c r="I14" s="31">
        <v>72360</v>
      </c>
      <c r="J14" s="31">
        <v>81373</v>
      </c>
      <c r="K14" s="31">
        <v>74448</v>
      </c>
      <c r="L14" s="31">
        <v>83744</v>
      </c>
      <c r="M14" s="31">
        <v>97990</v>
      </c>
      <c r="N14" s="31">
        <v>102933</v>
      </c>
      <c r="O14" s="31">
        <v>110152</v>
      </c>
      <c r="P14" s="31">
        <v>120861</v>
      </c>
      <c r="Q14" s="31">
        <v>129543</v>
      </c>
      <c r="R14" s="31">
        <v>145001</v>
      </c>
      <c r="S14" s="31">
        <v>150094</v>
      </c>
      <c r="T14" s="31">
        <v>147875</v>
      </c>
      <c r="U14" s="31">
        <v>154035</v>
      </c>
      <c r="V14" s="31">
        <v>176349</v>
      </c>
      <c r="W14" s="31">
        <v>181014</v>
      </c>
      <c r="X14" s="31">
        <v>224030</v>
      </c>
      <c r="Y14" s="31">
        <v>241003</v>
      </c>
      <c r="Z14" s="63">
        <v>262268</v>
      </c>
      <c r="AA14" s="63">
        <v>268818</v>
      </c>
      <c r="AB14" s="63">
        <v>265714</v>
      </c>
      <c r="AC14" s="63">
        <v>266507</v>
      </c>
      <c r="AD14" s="63">
        <v>276479</v>
      </c>
      <c r="AE14" s="63">
        <v>297907</v>
      </c>
      <c r="AF14" s="63">
        <v>301506</v>
      </c>
      <c r="AG14" s="63">
        <v>312577</v>
      </c>
    </row>
    <row r="15" spans="1:33" ht="12" customHeight="1">
      <c r="A15" s="30" t="s">
        <v>73</v>
      </c>
      <c r="B15" s="31">
        <v>79547</v>
      </c>
      <c r="C15" s="31">
        <v>93312</v>
      </c>
      <c r="D15" s="31">
        <v>112944</v>
      </c>
      <c r="E15" s="31">
        <v>123510</v>
      </c>
      <c r="F15" s="31">
        <v>136903</v>
      </c>
      <c r="G15" s="31">
        <v>158600</v>
      </c>
      <c r="H15" s="31">
        <v>180072</v>
      </c>
      <c r="I15" s="31">
        <v>205852</v>
      </c>
      <c r="J15" s="31">
        <v>234457</v>
      </c>
      <c r="K15" s="31">
        <v>249214</v>
      </c>
      <c r="L15" s="31">
        <v>257647</v>
      </c>
      <c r="M15" s="31">
        <v>261165</v>
      </c>
      <c r="N15" s="31">
        <v>277074</v>
      </c>
      <c r="O15" s="31">
        <v>290337</v>
      </c>
      <c r="P15" s="31">
        <v>300137</v>
      </c>
      <c r="Q15" s="31">
        <v>313016</v>
      </c>
      <c r="R15" s="31">
        <v>324666</v>
      </c>
      <c r="S15" s="31">
        <v>343440</v>
      </c>
      <c r="T15" s="31">
        <v>354121</v>
      </c>
      <c r="U15" s="31">
        <v>357380</v>
      </c>
      <c r="V15" s="31">
        <v>365305</v>
      </c>
      <c r="W15" s="31">
        <v>378189</v>
      </c>
      <c r="X15" s="31">
        <v>396327</v>
      </c>
      <c r="Y15" s="31">
        <v>405145</v>
      </c>
      <c r="Z15" s="63">
        <v>425143</v>
      </c>
      <c r="AA15" s="63">
        <v>449786</v>
      </c>
      <c r="AB15" s="63">
        <v>471416</v>
      </c>
      <c r="AC15" s="63">
        <v>500212</v>
      </c>
      <c r="AD15" s="63">
        <v>523507</v>
      </c>
      <c r="AE15" s="63">
        <v>541782</v>
      </c>
      <c r="AF15" s="63">
        <v>556296</v>
      </c>
      <c r="AG15" s="63">
        <v>572761</v>
      </c>
    </row>
    <row r="16" spans="1:33" s="19" customFormat="1" ht="12" customHeight="1">
      <c r="A16" s="17" t="s">
        <v>34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1:33" s="19" customFormat="1" ht="12" customHeight="1">
      <c r="A17" s="17" t="s">
        <v>35</v>
      </c>
      <c r="B17" s="18">
        <v>77194</v>
      </c>
      <c r="C17" s="18">
        <v>88385</v>
      </c>
      <c r="D17" s="18">
        <v>98217</v>
      </c>
      <c r="E17" s="18">
        <v>107667</v>
      </c>
      <c r="F17" s="18">
        <v>117743</v>
      </c>
      <c r="G17" s="18">
        <v>130042</v>
      </c>
      <c r="H17" s="18">
        <v>137953</v>
      </c>
      <c r="I17" s="18">
        <v>132337</v>
      </c>
      <c r="J17" s="18">
        <v>125189</v>
      </c>
      <c r="K17" s="18">
        <v>124019</v>
      </c>
      <c r="L17" s="18">
        <v>135966</v>
      </c>
      <c r="M17" s="18">
        <v>148676</v>
      </c>
      <c r="N17" s="18">
        <v>155261</v>
      </c>
      <c r="O17" s="18">
        <v>166436</v>
      </c>
      <c r="P17" s="18">
        <v>183754</v>
      </c>
      <c r="Q17" s="18">
        <v>197680</v>
      </c>
      <c r="R17" s="18">
        <v>211926</v>
      </c>
      <c r="S17" s="18">
        <v>225823</v>
      </c>
      <c r="T17" s="18">
        <v>241889</v>
      </c>
      <c r="U17" s="18">
        <v>230206</v>
      </c>
      <c r="V17" s="18">
        <v>258052</v>
      </c>
      <c r="W17" s="18">
        <v>283522</v>
      </c>
      <c r="X17" s="18">
        <v>307570</v>
      </c>
      <c r="Y17" s="18">
        <v>308190</v>
      </c>
      <c r="Z17" s="18">
        <v>318740</v>
      </c>
      <c r="AA17" s="18">
        <v>332920</v>
      </c>
      <c r="AB17" s="18">
        <v>334813</v>
      </c>
      <c r="AC17" s="18">
        <v>342918</v>
      </c>
      <c r="AD17" s="18">
        <v>359610</v>
      </c>
      <c r="AE17" s="18">
        <v>369194</v>
      </c>
      <c r="AF17" s="18">
        <v>353630</v>
      </c>
      <c r="AG17" s="18">
        <v>355775</v>
      </c>
    </row>
    <row r="18" spans="1:33" ht="12" customHeight="1">
      <c r="A18" s="30" t="s">
        <v>74</v>
      </c>
      <c r="B18" s="31">
        <v>28515</v>
      </c>
      <c r="C18" s="31">
        <v>34944</v>
      </c>
      <c r="D18" s="31">
        <v>36143</v>
      </c>
      <c r="E18" s="31">
        <v>39804</v>
      </c>
      <c r="F18" s="31">
        <v>42103</v>
      </c>
      <c r="G18" s="31">
        <v>42373</v>
      </c>
      <c r="H18" s="31">
        <v>46049</v>
      </c>
      <c r="I18" s="31">
        <v>34183</v>
      </c>
      <c r="J18" s="31">
        <v>25419</v>
      </c>
      <c r="K18" s="31">
        <v>21364</v>
      </c>
      <c r="L18" s="31">
        <v>23658</v>
      </c>
      <c r="M18" s="31">
        <v>29102</v>
      </c>
      <c r="N18" s="31">
        <v>30944</v>
      </c>
      <c r="O18" s="31">
        <v>32613</v>
      </c>
      <c r="P18" s="31">
        <v>36597</v>
      </c>
      <c r="Q18" s="31">
        <v>34224</v>
      </c>
      <c r="R18" s="31">
        <v>37419</v>
      </c>
      <c r="S18" s="31">
        <v>42674</v>
      </c>
      <c r="T18" s="31">
        <v>45104</v>
      </c>
      <c r="U18" s="31">
        <v>49594</v>
      </c>
      <c r="V18" s="31">
        <v>58789</v>
      </c>
      <c r="W18" s="31">
        <v>69315</v>
      </c>
      <c r="X18" s="31">
        <v>71641</v>
      </c>
      <c r="Y18" s="31">
        <v>71549</v>
      </c>
      <c r="Z18" s="31">
        <v>72043</v>
      </c>
      <c r="AA18" s="31">
        <v>73998</v>
      </c>
      <c r="AB18" s="31">
        <v>73860</v>
      </c>
      <c r="AC18" s="31">
        <v>74124</v>
      </c>
      <c r="AD18" s="31">
        <v>75945</v>
      </c>
      <c r="AE18" s="31">
        <v>77421</v>
      </c>
      <c r="AF18" s="31">
        <v>73905</v>
      </c>
      <c r="AG18" s="31">
        <v>72364</v>
      </c>
    </row>
    <row r="19" spans="1:33" ht="12" customHeight="1">
      <c r="A19" s="30" t="s">
        <v>72</v>
      </c>
      <c r="B19" s="31">
        <v>28314</v>
      </c>
      <c r="C19" s="31">
        <v>30645</v>
      </c>
      <c r="D19" s="31">
        <v>36644</v>
      </c>
      <c r="E19" s="31">
        <v>40018</v>
      </c>
      <c r="F19" s="31">
        <v>44460</v>
      </c>
      <c r="G19" s="31">
        <v>53603</v>
      </c>
      <c r="H19" s="31">
        <v>54739</v>
      </c>
      <c r="I19" s="31">
        <v>57744</v>
      </c>
      <c r="J19" s="31">
        <v>56225</v>
      </c>
      <c r="K19" s="31">
        <v>57431</v>
      </c>
      <c r="L19" s="31">
        <v>65257</v>
      </c>
      <c r="M19" s="31">
        <v>69840</v>
      </c>
      <c r="N19" s="31">
        <v>73330</v>
      </c>
      <c r="O19" s="31">
        <v>79184</v>
      </c>
      <c r="P19" s="31">
        <v>91261</v>
      </c>
      <c r="Q19" s="31">
        <v>102974</v>
      </c>
      <c r="R19" s="31">
        <v>111272</v>
      </c>
      <c r="S19" s="31">
        <v>114902</v>
      </c>
      <c r="T19" s="31">
        <v>126727</v>
      </c>
      <c r="U19" s="31">
        <v>110528</v>
      </c>
      <c r="V19" s="31">
        <v>128938</v>
      </c>
      <c r="W19" s="31">
        <v>141813</v>
      </c>
      <c r="X19" s="31">
        <v>159455</v>
      </c>
      <c r="Y19" s="31">
        <v>157699</v>
      </c>
      <c r="Z19" s="31">
        <v>163946</v>
      </c>
      <c r="AA19" s="31">
        <v>170862</v>
      </c>
      <c r="AB19" s="31">
        <v>169988</v>
      </c>
      <c r="AC19" s="31">
        <v>174784</v>
      </c>
      <c r="AD19" s="31">
        <v>185967</v>
      </c>
      <c r="AE19" s="31">
        <v>191243</v>
      </c>
      <c r="AF19" s="31">
        <v>181821</v>
      </c>
      <c r="AG19" s="31">
        <v>184259</v>
      </c>
    </row>
    <row r="20" spans="1:33" ht="12" customHeight="1">
      <c r="A20" s="30" t="s">
        <v>71</v>
      </c>
      <c r="B20" s="31">
        <v>8654</v>
      </c>
      <c r="C20" s="31">
        <v>9740</v>
      </c>
      <c r="D20" s="31">
        <v>10975</v>
      </c>
      <c r="E20" s="31">
        <v>11757</v>
      </c>
      <c r="F20" s="31">
        <v>13537</v>
      </c>
      <c r="G20" s="31">
        <v>15121</v>
      </c>
      <c r="H20" s="31">
        <v>16921</v>
      </c>
      <c r="I20" s="31">
        <v>18545</v>
      </c>
      <c r="J20" s="31">
        <v>20435</v>
      </c>
      <c r="K20" s="31">
        <v>21591</v>
      </c>
      <c r="L20" s="31">
        <v>21289</v>
      </c>
      <c r="M20" s="31">
        <v>21938</v>
      </c>
      <c r="N20" s="31">
        <v>24028</v>
      </c>
      <c r="O20" s="31">
        <v>25853</v>
      </c>
      <c r="P20" s="31">
        <v>26559</v>
      </c>
      <c r="Q20" s="31">
        <v>29803</v>
      </c>
      <c r="R20" s="31">
        <v>31888</v>
      </c>
      <c r="S20" s="31">
        <v>34159</v>
      </c>
      <c r="T20" s="31">
        <v>36625</v>
      </c>
      <c r="U20" s="31">
        <v>37939</v>
      </c>
      <c r="V20" s="31">
        <v>39784</v>
      </c>
      <c r="W20" s="31">
        <v>41740</v>
      </c>
      <c r="X20" s="31">
        <v>43418</v>
      </c>
      <c r="Y20" s="31">
        <v>45199</v>
      </c>
      <c r="Z20" s="31">
        <v>47089</v>
      </c>
      <c r="AA20" s="31">
        <v>49088</v>
      </c>
      <c r="AB20" s="31">
        <v>51101</v>
      </c>
      <c r="AC20" s="31">
        <v>53220</v>
      </c>
      <c r="AD20" s="31">
        <v>55523</v>
      </c>
      <c r="AE20" s="31">
        <v>57204</v>
      </c>
      <c r="AF20" s="31">
        <v>55119</v>
      </c>
      <c r="AG20" s="31">
        <v>56829</v>
      </c>
    </row>
    <row r="21" spans="1:33" ht="12" customHeight="1">
      <c r="A21" s="30" t="s">
        <v>73</v>
      </c>
      <c r="B21" s="31">
        <v>11711</v>
      </c>
      <c r="C21" s="31">
        <v>13056</v>
      </c>
      <c r="D21" s="31">
        <v>14455</v>
      </c>
      <c r="E21" s="31">
        <v>16088</v>
      </c>
      <c r="F21" s="31">
        <v>17643</v>
      </c>
      <c r="G21" s="31">
        <v>18945</v>
      </c>
      <c r="H21" s="31">
        <v>20244</v>
      </c>
      <c r="I21" s="31">
        <v>21865</v>
      </c>
      <c r="J21" s="31">
        <v>23110</v>
      </c>
      <c r="K21" s="31">
        <v>23633</v>
      </c>
      <c r="L21" s="31">
        <v>25762</v>
      </c>
      <c r="M21" s="31">
        <v>27796</v>
      </c>
      <c r="N21" s="31">
        <v>26959</v>
      </c>
      <c r="O21" s="31">
        <v>28786</v>
      </c>
      <c r="P21" s="31">
        <v>29337</v>
      </c>
      <c r="Q21" s="31">
        <v>30679</v>
      </c>
      <c r="R21" s="31">
        <v>31347</v>
      </c>
      <c r="S21" s="31">
        <v>34088</v>
      </c>
      <c r="T21" s="31">
        <v>33433</v>
      </c>
      <c r="U21" s="31">
        <v>32145</v>
      </c>
      <c r="V21" s="31">
        <v>30541</v>
      </c>
      <c r="W21" s="31">
        <v>30654</v>
      </c>
      <c r="X21" s="31">
        <v>33056</v>
      </c>
      <c r="Y21" s="31">
        <v>33743</v>
      </c>
      <c r="Z21" s="31">
        <v>35662</v>
      </c>
      <c r="AA21" s="31">
        <v>38972</v>
      </c>
      <c r="AB21" s="31">
        <v>39864</v>
      </c>
      <c r="AC21" s="31">
        <v>40790</v>
      </c>
      <c r="AD21" s="31">
        <v>42175</v>
      </c>
      <c r="AE21" s="31">
        <v>43326</v>
      </c>
      <c r="AF21" s="31">
        <v>42785</v>
      </c>
      <c r="AG21" s="31">
        <v>42323</v>
      </c>
    </row>
    <row r="22" spans="1:33" s="19" customFormat="1" ht="12" customHeight="1">
      <c r="A22" s="34" t="s">
        <v>38</v>
      </c>
      <c r="B22" s="18">
        <v>49492</v>
      </c>
      <c r="C22" s="18">
        <v>55740</v>
      </c>
      <c r="D22" s="18">
        <v>65201</v>
      </c>
      <c r="E22" s="18">
        <v>70064</v>
      </c>
      <c r="F22" s="18">
        <v>78273</v>
      </c>
      <c r="G22" s="18">
        <v>94621</v>
      </c>
      <c r="H22" s="18">
        <v>108608</v>
      </c>
      <c r="I22" s="18">
        <v>115705</v>
      </c>
      <c r="J22" s="18">
        <v>107228</v>
      </c>
      <c r="K22" s="18">
        <v>124000</v>
      </c>
      <c r="L22" s="18">
        <v>137583</v>
      </c>
      <c r="M22" s="18">
        <v>160037</v>
      </c>
      <c r="N22" s="18">
        <v>157549</v>
      </c>
      <c r="O22" s="18">
        <v>168541</v>
      </c>
      <c r="P22" s="18">
        <v>197422</v>
      </c>
      <c r="Q22" s="18">
        <v>207440</v>
      </c>
      <c r="R22" s="18">
        <v>224535</v>
      </c>
      <c r="S22" s="18">
        <v>221491</v>
      </c>
      <c r="T22" s="18">
        <v>229607</v>
      </c>
      <c r="U22" s="18">
        <v>225465</v>
      </c>
      <c r="V22" s="18">
        <v>256202</v>
      </c>
      <c r="W22" s="18">
        <v>296608</v>
      </c>
      <c r="X22" s="18">
        <v>310393</v>
      </c>
      <c r="Y22" s="18">
        <v>329353</v>
      </c>
      <c r="Z22" s="18">
        <v>343909</v>
      </c>
      <c r="AA22" s="18">
        <v>358763</v>
      </c>
      <c r="AB22" s="18">
        <v>378323</v>
      </c>
      <c r="AC22" s="18">
        <v>393782</v>
      </c>
      <c r="AD22" s="18">
        <v>414681</v>
      </c>
      <c r="AE22" s="18">
        <v>435494</v>
      </c>
      <c r="AF22" s="18">
        <v>463344</v>
      </c>
      <c r="AG22" s="18">
        <v>505318</v>
      </c>
    </row>
    <row r="23" spans="1:33" ht="12" customHeight="1">
      <c r="A23" s="30" t="s">
        <v>74</v>
      </c>
      <c r="B23" s="31">
        <v>477</v>
      </c>
      <c r="C23" s="31">
        <v>393</v>
      </c>
      <c r="D23" s="31">
        <v>493</v>
      </c>
      <c r="E23" s="31">
        <v>600</v>
      </c>
      <c r="F23" s="31">
        <v>668</v>
      </c>
      <c r="G23" s="31">
        <v>795</v>
      </c>
      <c r="H23" s="31">
        <v>878</v>
      </c>
      <c r="I23" s="31">
        <v>929</v>
      </c>
      <c r="J23" s="31">
        <v>786</v>
      </c>
      <c r="K23" s="31">
        <v>784</v>
      </c>
      <c r="L23" s="31">
        <v>1006</v>
      </c>
      <c r="M23" s="31">
        <v>1003</v>
      </c>
      <c r="N23" s="31">
        <v>1316</v>
      </c>
      <c r="O23" s="31">
        <v>1467</v>
      </c>
      <c r="P23" s="31">
        <v>1571</v>
      </c>
      <c r="Q23" s="31">
        <v>1829</v>
      </c>
      <c r="R23" s="31">
        <v>2192</v>
      </c>
      <c r="S23" s="31">
        <v>3351</v>
      </c>
      <c r="T23" s="31">
        <v>3884</v>
      </c>
      <c r="U23" s="31">
        <v>4084</v>
      </c>
      <c r="V23" s="31">
        <v>4730</v>
      </c>
      <c r="W23" s="31">
        <v>5423</v>
      </c>
      <c r="X23" s="31">
        <v>6093</v>
      </c>
      <c r="Y23" s="31">
        <v>6096</v>
      </c>
      <c r="Z23" s="31">
        <v>6375</v>
      </c>
      <c r="AA23" s="31">
        <v>6511</v>
      </c>
      <c r="AB23" s="31">
        <v>6819</v>
      </c>
      <c r="AC23" s="31">
        <v>6781</v>
      </c>
      <c r="AD23" s="31">
        <v>7504</v>
      </c>
      <c r="AE23" s="31">
        <v>8154</v>
      </c>
      <c r="AF23" s="31">
        <v>7598</v>
      </c>
      <c r="AG23" s="31">
        <v>8089</v>
      </c>
    </row>
    <row r="24" spans="1:33" ht="12" customHeight="1">
      <c r="A24" s="30" t="s">
        <v>71</v>
      </c>
      <c r="B24" s="31">
        <v>13871</v>
      </c>
      <c r="C24" s="31">
        <v>15078</v>
      </c>
      <c r="D24" s="31">
        <v>16726</v>
      </c>
      <c r="E24" s="31">
        <v>17687</v>
      </c>
      <c r="F24" s="31">
        <v>19048</v>
      </c>
      <c r="G24" s="31">
        <v>23335</v>
      </c>
      <c r="H24" s="31">
        <v>26706</v>
      </c>
      <c r="I24" s="31">
        <v>30936</v>
      </c>
      <c r="J24" s="31">
        <v>27295</v>
      </c>
      <c r="K24" s="31">
        <v>30118</v>
      </c>
      <c r="L24" s="31">
        <v>37343</v>
      </c>
      <c r="M24" s="31">
        <v>54137</v>
      </c>
      <c r="N24" s="31">
        <v>57104</v>
      </c>
      <c r="O24" s="31">
        <v>62506</v>
      </c>
      <c r="P24" s="31">
        <v>72102</v>
      </c>
      <c r="Q24" s="31">
        <v>81747</v>
      </c>
      <c r="R24" s="31">
        <v>83256</v>
      </c>
      <c r="S24" s="31">
        <v>75402</v>
      </c>
      <c r="T24" s="31">
        <v>82659</v>
      </c>
      <c r="U24" s="31">
        <v>81629</v>
      </c>
      <c r="V24" s="31">
        <v>87787</v>
      </c>
      <c r="W24" s="31">
        <v>106786</v>
      </c>
      <c r="X24" s="31">
        <v>114531</v>
      </c>
      <c r="Y24" s="31">
        <v>129225</v>
      </c>
      <c r="Z24" s="31">
        <v>138706</v>
      </c>
      <c r="AA24" s="31">
        <v>147430</v>
      </c>
      <c r="AB24" s="31">
        <v>160771</v>
      </c>
      <c r="AC24" s="31">
        <v>171053</v>
      </c>
      <c r="AD24" s="31">
        <v>175922</v>
      </c>
      <c r="AE24" s="31">
        <v>185638</v>
      </c>
      <c r="AF24" s="31">
        <v>199244</v>
      </c>
      <c r="AG24" s="31">
        <v>214933</v>
      </c>
    </row>
    <row r="25" spans="1:33" ht="12" customHeight="1">
      <c r="A25" s="30" t="s">
        <v>73</v>
      </c>
      <c r="B25" s="31">
        <v>35144</v>
      </c>
      <c r="C25" s="31">
        <v>40269</v>
      </c>
      <c r="D25" s="31">
        <v>47982</v>
      </c>
      <c r="E25" s="31">
        <v>51777</v>
      </c>
      <c r="F25" s="31">
        <v>58557</v>
      </c>
      <c r="G25" s="31">
        <v>70491</v>
      </c>
      <c r="H25" s="31">
        <v>81024</v>
      </c>
      <c r="I25" s="31">
        <v>83840</v>
      </c>
      <c r="J25" s="31">
        <v>79147</v>
      </c>
      <c r="K25" s="31">
        <v>93098</v>
      </c>
      <c r="L25" s="31">
        <v>99234</v>
      </c>
      <c r="M25" s="31">
        <v>104897</v>
      </c>
      <c r="N25" s="31">
        <v>99129</v>
      </c>
      <c r="O25" s="31">
        <v>104568</v>
      </c>
      <c r="P25" s="31">
        <v>123749</v>
      </c>
      <c r="Q25" s="31">
        <v>123864</v>
      </c>
      <c r="R25" s="31">
        <v>139087</v>
      </c>
      <c r="S25" s="31">
        <v>142738</v>
      </c>
      <c r="T25" s="31">
        <v>143064</v>
      </c>
      <c r="U25" s="31">
        <v>139752</v>
      </c>
      <c r="V25" s="31">
        <v>163685</v>
      </c>
      <c r="W25" s="31">
        <v>184399</v>
      </c>
      <c r="X25" s="31">
        <v>189769</v>
      </c>
      <c r="Y25" s="31">
        <v>194032</v>
      </c>
      <c r="Z25" s="31">
        <v>198828</v>
      </c>
      <c r="AA25" s="31">
        <v>204822</v>
      </c>
      <c r="AB25" s="31">
        <v>210733</v>
      </c>
      <c r="AC25" s="31">
        <v>215948</v>
      </c>
      <c r="AD25" s="31">
        <v>231255</v>
      </c>
      <c r="AE25" s="31">
        <v>241702</v>
      </c>
      <c r="AF25" s="31">
        <v>256502</v>
      </c>
      <c r="AG25" s="31">
        <v>282296</v>
      </c>
    </row>
    <row r="26" spans="1:33" s="19" customFormat="1" ht="12" customHeight="1">
      <c r="A26" s="34" t="s">
        <v>39</v>
      </c>
      <c r="B26" s="18">
        <v>155276</v>
      </c>
      <c r="C26" s="18">
        <v>168609</v>
      </c>
      <c r="D26" s="18">
        <v>202743</v>
      </c>
      <c r="E26" s="18">
        <v>246190</v>
      </c>
      <c r="F26" s="18">
        <v>269348</v>
      </c>
      <c r="G26" s="18">
        <v>306720</v>
      </c>
      <c r="H26" s="18">
        <v>326959</v>
      </c>
      <c r="I26" s="18">
        <v>315344</v>
      </c>
      <c r="J26" s="18">
        <v>294599</v>
      </c>
      <c r="K26" s="18">
        <v>326521</v>
      </c>
      <c r="L26" s="18">
        <v>375263</v>
      </c>
      <c r="M26" s="18">
        <v>412857</v>
      </c>
      <c r="N26" s="18">
        <v>455606</v>
      </c>
      <c r="O26" s="18">
        <v>528086</v>
      </c>
      <c r="P26" s="18">
        <v>600988</v>
      </c>
      <c r="Q26" s="18">
        <v>672635</v>
      </c>
      <c r="R26" s="18">
        <v>763813</v>
      </c>
      <c r="S26" s="18">
        <v>775204</v>
      </c>
      <c r="T26" s="18">
        <v>840319</v>
      </c>
      <c r="U26" s="18">
        <v>804848</v>
      </c>
      <c r="V26" s="18">
        <v>958221</v>
      </c>
      <c r="W26" s="18">
        <v>1015093</v>
      </c>
      <c r="X26" s="18">
        <v>1235889</v>
      </c>
      <c r="Y26" s="18">
        <v>1265225</v>
      </c>
      <c r="Z26" s="18">
        <v>1129091</v>
      </c>
      <c r="AA26" s="18">
        <v>1065411</v>
      </c>
      <c r="AB26" s="18">
        <v>1069580</v>
      </c>
      <c r="AC26" s="18">
        <v>1191956</v>
      </c>
      <c r="AD26" s="18">
        <v>1298115</v>
      </c>
      <c r="AE26" s="18">
        <v>1315799</v>
      </c>
      <c r="AF26" s="18">
        <v>1045950</v>
      </c>
      <c r="AG26" s="18">
        <v>1060175</v>
      </c>
    </row>
    <row r="27" spans="1:33" ht="12" customHeight="1">
      <c r="A27" s="30" t="s">
        <v>74</v>
      </c>
      <c r="B27" s="31">
        <v>60731</v>
      </c>
      <c r="C27" s="31">
        <v>55734</v>
      </c>
      <c r="D27" s="31">
        <v>73288</v>
      </c>
      <c r="E27" s="31">
        <v>94988</v>
      </c>
      <c r="F27" s="31">
        <v>103169</v>
      </c>
      <c r="G27" s="31">
        <v>125936</v>
      </c>
      <c r="H27" s="31">
        <v>127992</v>
      </c>
      <c r="I27" s="31">
        <v>96713</v>
      </c>
      <c r="J27" s="31">
        <v>47199</v>
      </c>
      <c r="K27" s="31">
        <v>64617</v>
      </c>
      <c r="L27" s="31">
        <v>80335</v>
      </c>
      <c r="M27" s="31">
        <v>97652</v>
      </c>
      <c r="N27" s="31">
        <v>130737</v>
      </c>
      <c r="O27" s="31">
        <v>183246</v>
      </c>
      <c r="P27" s="31">
        <v>219851</v>
      </c>
      <c r="Q27" s="31">
        <v>216653</v>
      </c>
      <c r="R27" s="31">
        <v>217897</v>
      </c>
      <c r="S27" s="31">
        <v>194593</v>
      </c>
      <c r="T27" s="31">
        <v>222002</v>
      </c>
      <c r="U27" s="31">
        <v>206694</v>
      </c>
      <c r="V27" s="31">
        <v>290255</v>
      </c>
      <c r="W27" s="31">
        <v>312060</v>
      </c>
      <c r="X27" s="31">
        <v>484882</v>
      </c>
      <c r="Y27" s="31">
        <v>480754</v>
      </c>
      <c r="Z27" s="31">
        <v>331077</v>
      </c>
      <c r="AA27" s="31">
        <v>302467</v>
      </c>
      <c r="AB27" s="31">
        <v>307901</v>
      </c>
      <c r="AC27" s="31">
        <v>369883</v>
      </c>
      <c r="AD27" s="31">
        <v>420017</v>
      </c>
      <c r="AE27" s="31">
        <v>422130</v>
      </c>
      <c r="AF27" s="31">
        <v>340213</v>
      </c>
      <c r="AG27" s="31">
        <v>327826</v>
      </c>
    </row>
    <row r="28" spans="1:33" ht="12" customHeight="1">
      <c r="A28" s="30" t="s">
        <v>72</v>
      </c>
      <c r="B28" s="31">
        <v>5589</v>
      </c>
      <c r="C28" s="31">
        <v>5917</v>
      </c>
      <c r="D28" s="31">
        <v>6543</v>
      </c>
      <c r="E28" s="31">
        <v>8626</v>
      </c>
      <c r="F28" s="31">
        <v>9535</v>
      </c>
      <c r="G28" s="31">
        <v>11534</v>
      </c>
      <c r="H28" s="31">
        <v>12379</v>
      </c>
      <c r="I28" s="31">
        <v>12019</v>
      </c>
      <c r="J28" s="31">
        <v>11372</v>
      </c>
      <c r="K28" s="31">
        <v>12755</v>
      </c>
      <c r="L28" s="31">
        <v>13552</v>
      </c>
      <c r="M28" s="31">
        <v>14293</v>
      </c>
      <c r="N28" s="31">
        <v>15242</v>
      </c>
      <c r="O28" s="31">
        <v>16012</v>
      </c>
      <c r="P28" s="31">
        <v>16732</v>
      </c>
      <c r="Q28" s="31">
        <v>20945</v>
      </c>
      <c r="R28" s="31">
        <v>24321</v>
      </c>
      <c r="S28" s="31">
        <v>19984</v>
      </c>
      <c r="T28" s="31">
        <v>21168</v>
      </c>
      <c r="U28" s="31">
        <v>21833</v>
      </c>
      <c r="V28" s="31">
        <v>26204</v>
      </c>
      <c r="W28" s="31">
        <v>25652</v>
      </c>
      <c r="X28" s="31">
        <v>28079</v>
      </c>
      <c r="Y28" s="31">
        <v>28706</v>
      </c>
      <c r="Z28" s="31">
        <v>28408</v>
      </c>
      <c r="AA28" s="31">
        <v>30999</v>
      </c>
      <c r="AB28" s="31">
        <v>31691</v>
      </c>
      <c r="AC28" s="31">
        <v>32963</v>
      </c>
      <c r="AD28" s="31">
        <v>34384</v>
      </c>
      <c r="AE28" s="31">
        <v>35116</v>
      </c>
      <c r="AF28" s="31">
        <v>32319</v>
      </c>
      <c r="AG28" s="31">
        <v>34218</v>
      </c>
    </row>
    <row r="29" spans="1:33" ht="12" customHeight="1">
      <c r="A29" s="30" t="s">
        <v>71</v>
      </c>
      <c r="B29" s="31">
        <v>24278</v>
      </c>
      <c r="C29" s="31">
        <v>29670</v>
      </c>
      <c r="D29" s="31">
        <v>30588</v>
      </c>
      <c r="E29" s="31">
        <v>35115</v>
      </c>
      <c r="F29" s="31">
        <v>38285</v>
      </c>
      <c r="G29" s="31">
        <v>43455</v>
      </c>
      <c r="H29" s="31">
        <v>50480</v>
      </c>
      <c r="I29" s="31">
        <v>62946</v>
      </c>
      <c r="J29" s="31">
        <v>75585</v>
      </c>
      <c r="K29" s="31">
        <v>78124</v>
      </c>
      <c r="L29" s="31">
        <v>102338</v>
      </c>
      <c r="M29" s="31">
        <v>112489</v>
      </c>
      <c r="N29" s="31">
        <v>120612</v>
      </c>
      <c r="O29" s="31">
        <v>133737</v>
      </c>
      <c r="P29" s="31">
        <v>156870</v>
      </c>
      <c r="Q29" s="31">
        <v>199151</v>
      </c>
      <c r="R29" s="31">
        <v>244840</v>
      </c>
      <c r="S29" s="31">
        <v>266617</v>
      </c>
      <c r="T29" s="31">
        <v>282804</v>
      </c>
      <c r="U29" s="31">
        <v>259127</v>
      </c>
      <c r="V29" s="31">
        <v>301584</v>
      </c>
      <c r="W29" s="31">
        <v>322725</v>
      </c>
      <c r="X29" s="31">
        <v>354673</v>
      </c>
      <c r="Y29" s="31">
        <v>370827</v>
      </c>
      <c r="Z29" s="31">
        <v>378652</v>
      </c>
      <c r="AA29" s="31">
        <v>324834</v>
      </c>
      <c r="AB29" s="31">
        <v>317948</v>
      </c>
      <c r="AC29" s="31">
        <v>358449</v>
      </c>
      <c r="AD29" s="31">
        <v>396246</v>
      </c>
      <c r="AE29" s="31">
        <v>397528</v>
      </c>
      <c r="AF29" s="31">
        <v>347260</v>
      </c>
      <c r="AG29" s="31">
        <v>404793</v>
      </c>
    </row>
    <row r="30" spans="1:33" ht="12" customHeight="1">
      <c r="A30" s="30" t="s">
        <v>73</v>
      </c>
      <c r="B30" s="31">
        <v>64678</v>
      </c>
      <c r="C30" s="31">
        <v>77288</v>
      </c>
      <c r="D30" s="31">
        <v>92324</v>
      </c>
      <c r="E30" s="31">
        <v>107461</v>
      </c>
      <c r="F30" s="31">
        <v>118359</v>
      </c>
      <c r="G30" s="31">
        <v>125795</v>
      </c>
      <c r="H30" s="31">
        <v>136108</v>
      </c>
      <c r="I30" s="31">
        <v>143666</v>
      </c>
      <c r="J30" s="31">
        <v>160443</v>
      </c>
      <c r="K30" s="31">
        <v>171025</v>
      </c>
      <c r="L30" s="31">
        <v>179038</v>
      </c>
      <c r="M30" s="31">
        <v>188423</v>
      </c>
      <c r="N30" s="31">
        <v>189015</v>
      </c>
      <c r="O30" s="31">
        <v>195091</v>
      </c>
      <c r="P30" s="31">
        <v>207535</v>
      </c>
      <c r="Q30" s="31">
        <v>235886</v>
      </c>
      <c r="R30" s="31">
        <v>276755</v>
      </c>
      <c r="S30" s="31">
        <v>294010</v>
      </c>
      <c r="T30" s="31">
        <v>314345</v>
      </c>
      <c r="U30" s="31">
        <v>317194</v>
      </c>
      <c r="V30" s="31">
        <v>340178</v>
      </c>
      <c r="W30" s="31">
        <v>354656</v>
      </c>
      <c r="X30" s="31">
        <v>368255</v>
      </c>
      <c r="Y30" s="31">
        <v>384938</v>
      </c>
      <c r="Z30" s="31">
        <v>390954</v>
      </c>
      <c r="AA30" s="31">
        <v>407111</v>
      </c>
      <c r="AB30" s="31">
        <v>412040</v>
      </c>
      <c r="AC30" s="31">
        <v>430661</v>
      </c>
      <c r="AD30" s="31">
        <v>447468</v>
      </c>
      <c r="AE30" s="31">
        <v>461025</v>
      </c>
      <c r="AF30" s="31">
        <v>326158</v>
      </c>
      <c r="AG30" s="31">
        <v>293338</v>
      </c>
    </row>
    <row r="31" spans="1:33" s="19" customFormat="1" ht="12" customHeight="1">
      <c r="A31" s="34" t="s">
        <v>43</v>
      </c>
      <c r="B31" s="18">
        <v>12728</v>
      </c>
      <c r="C31" s="18">
        <v>15346</v>
      </c>
      <c r="D31" s="18">
        <v>19313</v>
      </c>
      <c r="E31" s="18">
        <v>21466</v>
      </c>
      <c r="F31" s="18">
        <v>25642</v>
      </c>
      <c r="G31" s="18">
        <v>29917</v>
      </c>
      <c r="H31" s="18">
        <v>39135</v>
      </c>
      <c r="I31" s="18">
        <v>43431</v>
      </c>
      <c r="J31" s="18">
        <v>33727</v>
      </c>
      <c r="K31" s="18">
        <v>40598</v>
      </c>
      <c r="L31" s="18">
        <v>60049</v>
      </c>
      <c r="M31" s="18">
        <v>77041</v>
      </c>
      <c r="N31" s="18">
        <v>90714</v>
      </c>
      <c r="O31" s="18">
        <v>97677</v>
      </c>
      <c r="P31" s="18">
        <v>109261</v>
      </c>
      <c r="Q31" s="18">
        <v>117757</v>
      </c>
      <c r="R31" s="18">
        <v>120410</v>
      </c>
      <c r="S31" s="18">
        <v>138845</v>
      </c>
      <c r="T31" s="18">
        <v>142061</v>
      </c>
      <c r="U31" s="18">
        <v>125762</v>
      </c>
      <c r="V31" s="18">
        <v>131146</v>
      </c>
      <c r="W31" s="18">
        <v>139026</v>
      </c>
      <c r="X31" s="18">
        <v>150069</v>
      </c>
      <c r="Y31" s="18">
        <v>155176</v>
      </c>
      <c r="Z31" s="18">
        <v>156451</v>
      </c>
      <c r="AA31" s="18">
        <v>162153</v>
      </c>
      <c r="AB31" s="18">
        <v>165564</v>
      </c>
      <c r="AC31" s="18">
        <v>175327</v>
      </c>
      <c r="AD31" s="18">
        <v>184058</v>
      </c>
      <c r="AE31" s="18">
        <v>190148</v>
      </c>
      <c r="AF31" s="18">
        <v>192143</v>
      </c>
      <c r="AG31" s="18">
        <v>194776</v>
      </c>
    </row>
    <row r="32" spans="1:33" ht="12" customHeight="1">
      <c r="A32" s="30" t="s">
        <v>74</v>
      </c>
      <c r="B32" s="31">
        <v>844</v>
      </c>
      <c r="C32" s="31">
        <v>850</v>
      </c>
      <c r="D32" s="31">
        <v>870</v>
      </c>
      <c r="E32" s="31">
        <v>930</v>
      </c>
      <c r="F32" s="31">
        <v>999</v>
      </c>
      <c r="G32" s="31">
        <v>1059</v>
      </c>
      <c r="H32" s="31">
        <v>1160</v>
      </c>
      <c r="I32" s="31">
        <v>1137</v>
      </c>
      <c r="J32" s="31">
        <v>1125</v>
      </c>
      <c r="K32" s="31">
        <v>1082</v>
      </c>
      <c r="L32" s="31">
        <v>1429</v>
      </c>
      <c r="M32" s="31">
        <v>2065</v>
      </c>
      <c r="N32" s="31">
        <v>5444</v>
      </c>
      <c r="O32" s="31">
        <v>5072</v>
      </c>
      <c r="P32" s="31">
        <v>4758</v>
      </c>
      <c r="Q32" s="31">
        <v>5057</v>
      </c>
      <c r="R32" s="31">
        <v>5368</v>
      </c>
      <c r="S32" s="31">
        <v>4913</v>
      </c>
      <c r="T32" s="31">
        <v>5581</v>
      </c>
      <c r="U32" s="31">
        <v>5123</v>
      </c>
      <c r="V32" s="31">
        <v>5767</v>
      </c>
      <c r="W32" s="31">
        <v>6033</v>
      </c>
      <c r="X32" s="31">
        <v>6535</v>
      </c>
      <c r="Y32" s="31">
        <v>7306</v>
      </c>
      <c r="Z32" s="31">
        <v>7497</v>
      </c>
      <c r="AA32" s="31">
        <v>7467</v>
      </c>
      <c r="AB32" s="31">
        <v>7543</v>
      </c>
      <c r="AC32" s="31">
        <v>7658</v>
      </c>
      <c r="AD32" s="31">
        <v>7757</v>
      </c>
      <c r="AE32" s="31">
        <v>7951</v>
      </c>
      <c r="AF32" s="31">
        <v>7855</v>
      </c>
      <c r="AG32" s="31">
        <v>8465</v>
      </c>
    </row>
    <row r="33" spans="1:33" ht="12" customHeight="1">
      <c r="A33" s="30" t="s">
        <v>73</v>
      </c>
      <c r="B33" s="31">
        <v>11884</v>
      </c>
      <c r="C33" s="31">
        <v>14496</v>
      </c>
      <c r="D33" s="31">
        <v>18443</v>
      </c>
      <c r="E33" s="31">
        <v>20536</v>
      </c>
      <c r="F33" s="31">
        <v>24643</v>
      </c>
      <c r="G33" s="31">
        <v>28858</v>
      </c>
      <c r="H33" s="31">
        <v>37975</v>
      </c>
      <c r="I33" s="31">
        <v>42294</v>
      </c>
      <c r="J33" s="31">
        <v>32602</v>
      </c>
      <c r="K33" s="31">
        <v>39516</v>
      </c>
      <c r="L33" s="31">
        <v>58620</v>
      </c>
      <c r="M33" s="31">
        <v>74976</v>
      </c>
      <c r="N33" s="31">
        <v>85270</v>
      </c>
      <c r="O33" s="31">
        <v>92605</v>
      </c>
      <c r="P33" s="31">
        <v>104503</v>
      </c>
      <c r="Q33" s="31">
        <v>112700</v>
      </c>
      <c r="R33" s="31">
        <v>115042</v>
      </c>
      <c r="S33" s="31">
        <v>133932</v>
      </c>
      <c r="T33" s="31">
        <v>136480</v>
      </c>
      <c r="U33" s="31">
        <v>120639</v>
      </c>
      <c r="V33" s="31">
        <v>125379</v>
      </c>
      <c r="W33" s="31">
        <v>132993</v>
      </c>
      <c r="X33" s="31">
        <v>143534</v>
      </c>
      <c r="Y33" s="31">
        <v>147870</v>
      </c>
      <c r="Z33" s="31">
        <v>148954</v>
      </c>
      <c r="AA33" s="31">
        <v>154686</v>
      </c>
      <c r="AB33" s="31">
        <v>158021</v>
      </c>
      <c r="AC33" s="31">
        <v>167669</v>
      </c>
      <c r="AD33" s="31">
        <v>176301</v>
      </c>
      <c r="AE33" s="31">
        <v>182197</v>
      </c>
      <c r="AF33" s="31">
        <v>184288</v>
      </c>
      <c r="AG33" s="31">
        <v>186311</v>
      </c>
    </row>
    <row r="34" spans="1:33" s="19" customFormat="1" ht="12" customHeight="1">
      <c r="A34" s="34" t="s">
        <v>44</v>
      </c>
      <c r="B34" s="18">
        <v>64885</v>
      </c>
      <c r="C34" s="18">
        <v>73786</v>
      </c>
      <c r="D34" s="18">
        <v>70237</v>
      </c>
      <c r="E34" s="18">
        <v>85862</v>
      </c>
      <c r="F34" s="18">
        <v>115567</v>
      </c>
      <c r="G34" s="18">
        <v>134784</v>
      </c>
      <c r="H34" s="18">
        <v>159561</v>
      </c>
      <c r="I34" s="18">
        <v>140114</v>
      </c>
      <c r="J34" s="18">
        <v>119134</v>
      </c>
      <c r="K34" s="18">
        <v>126833</v>
      </c>
      <c r="L34" s="18">
        <v>146467</v>
      </c>
      <c r="M34" s="18">
        <v>159837</v>
      </c>
      <c r="N34" s="18">
        <v>178875</v>
      </c>
      <c r="O34" s="18">
        <v>199024</v>
      </c>
      <c r="P34" s="18">
        <v>234906</v>
      </c>
      <c r="Q34" s="18">
        <v>257026</v>
      </c>
      <c r="R34" s="18">
        <v>271258</v>
      </c>
      <c r="S34" s="18">
        <v>264623</v>
      </c>
      <c r="T34" s="18">
        <v>278043</v>
      </c>
      <c r="U34" s="18">
        <v>254227</v>
      </c>
      <c r="V34" s="18">
        <v>281876</v>
      </c>
      <c r="W34" s="18">
        <v>311765</v>
      </c>
      <c r="X34" s="18">
        <v>356053</v>
      </c>
      <c r="Y34" s="18">
        <v>383395</v>
      </c>
      <c r="Z34" s="18">
        <v>386418</v>
      </c>
      <c r="AA34" s="18">
        <v>393524</v>
      </c>
      <c r="AB34" s="18">
        <v>454055</v>
      </c>
      <c r="AC34" s="18">
        <v>486072</v>
      </c>
      <c r="AD34" s="18">
        <v>513344</v>
      </c>
      <c r="AE34" s="18">
        <v>528054</v>
      </c>
      <c r="AF34" s="18">
        <v>419183</v>
      </c>
      <c r="AG34" s="18">
        <v>407023</v>
      </c>
    </row>
    <row r="35" spans="1:33" ht="12" customHeight="1">
      <c r="A35" s="30" t="s">
        <v>74</v>
      </c>
      <c r="B35" s="31">
        <v>16539</v>
      </c>
      <c r="C35" s="31">
        <v>21124</v>
      </c>
      <c r="D35" s="31">
        <v>18135</v>
      </c>
      <c r="E35" s="31">
        <v>23463</v>
      </c>
      <c r="F35" s="31">
        <v>40068</v>
      </c>
      <c r="G35" s="31">
        <v>42763</v>
      </c>
      <c r="H35" s="31">
        <v>46448</v>
      </c>
      <c r="I35" s="31">
        <v>31346</v>
      </c>
      <c r="J35" s="31">
        <v>24756</v>
      </c>
      <c r="K35" s="31">
        <v>30095</v>
      </c>
      <c r="L35" s="31">
        <v>38424</v>
      </c>
      <c r="M35" s="31">
        <v>43116</v>
      </c>
      <c r="N35" s="31">
        <v>58826</v>
      </c>
      <c r="O35" s="31">
        <v>61000</v>
      </c>
      <c r="P35" s="31">
        <v>66952</v>
      </c>
      <c r="Q35" s="31">
        <v>71275</v>
      </c>
      <c r="R35" s="31">
        <v>70073</v>
      </c>
      <c r="S35" s="31">
        <v>71413</v>
      </c>
      <c r="T35" s="31">
        <v>75285</v>
      </c>
      <c r="U35" s="31">
        <v>58412</v>
      </c>
      <c r="V35" s="31">
        <v>62617</v>
      </c>
      <c r="W35" s="31">
        <v>67167</v>
      </c>
      <c r="X35" s="31">
        <v>78861</v>
      </c>
      <c r="Y35" s="31">
        <v>79365</v>
      </c>
      <c r="Z35" s="31">
        <v>78529</v>
      </c>
      <c r="AA35" s="31">
        <v>65500</v>
      </c>
      <c r="AB35" s="31">
        <v>64710</v>
      </c>
      <c r="AC35" s="31">
        <v>69415</v>
      </c>
      <c r="AD35" s="31">
        <v>68850</v>
      </c>
      <c r="AE35" s="31">
        <v>73682</v>
      </c>
      <c r="AF35" s="31">
        <v>76219</v>
      </c>
      <c r="AG35" s="31">
        <v>69560</v>
      </c>
    </row>
    <row r="36" spans="1:33" ht="12" customHeight="1">
      <c r="A36" s="30" t="s">
        <v>72</v>
      </c>
      <c r="B36" s="31">
        <v>6531</v>
      </c>
      <c r="C36" s="31">
        <v>8035</v>
      </c>
      <c r="D36" s="31">
        <v>9688</v>
      </c>
      <c r="E36" s="31">
        <v>10773</v>
      </c>
      <c r="F36" s="31">
        <v>12374</v>
      </c>
      <c r="G36" s="31">
        <v>14434</v>
      </c>
      <c r="H36" s="31">
        <v>16593</v>
      </c>
      <c r="I36" s="31">
        <v>16149</v>
      </c>
      <c r="J36" s="31">
        <v>13652</v>
      </c>
      <c r="K36" s="31">
        <v>12065</v>
      </c>
      <c r="L36" s="31">
        <v>12977</v>
      </c>
      <c r="M36" s="31">
        <v>16446</v>
      </c>
      <c r="N36" s="31">
        <v>17668</v>
      </c>
      <c r="O36" s="31">
        <v>20689</v>
      </c>
      <c r="P36" s="31">
        <v>25461</v>
      </c>
      <c r="Q36" s="31">
        <v>34182</v>
      </c>
      <c r="R36" s="31">
        <v>39838</v>
      </c>
      <c r="S36" s="31">
        <v>39728</v>
      </c>
      <c r="T36" s="31">
        <v>39541</v>
      </c>
      <c r="U36" s="31">
        <v>40563</v>
      </c>
      <c r="V36" s="31">
        <v>42131</v>
      </c>
      <c r="W36" s="31">
        <v>42202</v>
      </c>
      <c r="X36" s="31">
        <v>43056</v>
      </c>
      <c r="Y36" s="31">
        <v>43204</v>
      </c>
      <c r="Z36" s="31">
        <v>43656</v>
      </c>
      <c r="AA36" s="31">
        <v>44085</v>
      </c>
      <c r="AB36" s="31">
        <v>41346</v>
      </c>
      <c r="AC36" s="31">
        <v>43088</v>
      </c>
      <c r="AD36" s="31">
        <v>44780</v>
      </c>
      <c r="AE36" s="31">
        <v>42611</v>
      </c>
      <c r="AF36" s="31">
        <v>42127</v>
      </c>
      <c r="AG36" s="31">
        <v>41502</v>
      </c>
    </row>
    <row r="37" spans="1:33" ht="12" customHeight="1">
      <c r="A37" s="30" t="s">
        <v>71</v>
      </c>
      <c r="B37" s="31">
        <v>10068</v>
      </c>
      <c r="C37" s="31">
        <v>11681</v>
      </c>
      <c r="D37" s="31">
        <v>13333</v>
      </c>
      <c r="E37" s="31">
        <v>14828</v>
      </c>
      <c r="F37" s="31">
        <v>18262</v>
      </c>
      <c r="G37" s="31">
        <v>24842</v>
      </c>
      <c r="H37" s="31">
        <v>28618</v>
      </c>
      <c r="I37" s="31">
        <v>25609</v>
      </c>
      <c r="J37" s="31">
        <v>23666</v>
      </c>
      <c r="K37" s="31">
        <v>22693</v>
      </c>
      <c r="L37" s="31">
        <v>25205</v>
      </c>
      <c r="M37" s="31">
        <v>27371</v>
      </c>
      <c r="N37" s="31">
        <v>27274</v>
      </c>
      <c r="O37" s="31">
        <v>29007</v>
      </c>
      <c r="P37" s="31">
        <v>31422</v>
      </c>
      <c r="Q37" s="31">
        <v>31325</v>
      </c>
      <c r="R37" s="31">
        <v>30629</v>
      </c>
      <c r="S37" s="31">
        <v>29239</v>
      </c>
      <c r="T37" s="31">
        <v>32119</v>
      </c>
      <c r="U37" s="31">
        <v>30417</v>
      </c>
      <c r="V37" s="31">
        <v>32959</v>
      </c>
      <c r="W37" s="31">
        <v>35042</v>
      </c>
      <c r="X37" s="31">
        <v>39058</v>
      </c>
      <c r="Y37" s="31">
        <v>43166</v>
      </c>
      <c r="Z37" s="31">
        <v>42880</v>
      </c>
      <c r="AA37" s="31">
        <v>40530</v>
      </c>
      <c r="AB37" s="31">
        <v>41715</v>
      </c>
      <c r="AC37" s="31">
        <v>39866</v>
      </c>
      <c r="AD37" s="31">
        <v>39774</v>
      </c>
      <c r="AE37" s="31">
        <v>39970</v>
      </c>
      <c r="AF37" s="31">
        <v>39547</v>
      </c>
      <c r="AG37" s="31">
        <v>38295</v>
      </c>
    </row>
    <row r="38" spans="1:33" ht="12" customHeight="1">
      <c r="A38" s="30" t="s">
        <v>73</v>
      </c>
      <c r="B38" s="31">
        <v>31747</v>
      </c>
      <c r="C38" s="31">
        <v>32946</v>
      </c>
      <c r="D38" s="31">
        <v>29081</v>
      </c>
      <c r="E38" s="31">
        <v>36798</v>
      </c>
      <c r="F38" s="31">
        <v>44863</v>
      </c>
      <c r="G38" s="31">
        <v>52745</v>
      </c>
      <c r="H38" s="31">
        <v>67902</v>
      </c>
      <c r="I38" s="31">
        <v>67010</v>
      </c>
      <c r="J38" s="31">
        <v>57060</v>
      </c>
      <c r="K38" s="31">
        <v>61980</v>
      </c>
      <c r="L38" s="31">
        <v>69861</v>
      </c>
      <c r="M38" s="31">
        <v>72904</v>
      </c>
      <c r="N38" s="31">
        <v>75107</v>
      </c>
      <c r="O38" s="31">
        <v>88328</v>
      </c>
      <c r="P38" s="31">
        <v>111071</v>
      </c>
      <c r="Q38" s="31">
        <v>120244</v>
      </c>
      <c r="R38" s="31">
        <v>130718</v>
      </c>
      <c r="S38" s="31">
        <v>124243</v>
      </c>
      <c r="T38" s="31">
        <v>131098</v>
      </c>
      <c r="U38" s="31">
        <v>124835</v>
      </c>
      <c r="V38" s="31">
        <v>144169</v>
      </c>
      <c r="W38" s="31">
        <v>167354</v>
      </c>
      <c r="X38" s="31">
        <v>195078</v>
      </c>
      <c r="Y38" s="31">
        <v>217660</v>
      </c>
      <c r="Z38" s="31">
        <v>221353</v>
      </c>
      <c r="AA38" s="31">
        <v>243409</v>
      </c>
      <c r="AB38" s="31">
        <v>306284</v>
      </c>
      <c r="AC38" s="31">
        <v>333703</v>
      </c>
      <c r="AD38" s="31">
        <v>359940</v>
      </c>
      <c r="AE38" s="31">
        <v>371791</v>
      </c>
      <c r="AF38" s="31">
        <v>261290</v>
      </c>
      <c r="AG38" s="31">
        <v>257666</v>
      </c>
    </row>
    <row r="39" spans="1:33" s="19" customFormat="1" ht="12" customHeight="1">
      <c r="A39" s="34" t="s">
        <v>49</v>
      </c>
      <c r="B39" s="18">
        <v>9121</v>
      </c>
      <c r="C39" s="18">
        <v>11449</v>
      </c>
      <c r="D39" s="18">
        <v>14640</v>
      </c>
      <c r="E39" s="18">
        <v>18000</v>
      </c>
      <c r="F39" s="18">
        <v>21728</v>
      </c>
      <c r="G39" s="18">
        <v>27845</v>
      </c>
      <c r="H39" s="18">
        <v>34173</v>
      </c>
      <c r="I39" s="18">
        <v>41807</v>
      </c>
      <c r="J39" s="18">
        <v>48559</v>
      </c>
      <c r="K39" s="18">
        <v>51896</v>
      </c>
      <c r="L39" s="18">
        <v>52301</v>
      </c>
      <c r="M39" s="18">
        <v>54787</v>
      </c>
      <c r="N39" s="18">
        <v>56898</v>
      </c>
      <c r="O39" s="18">
        <v>59559</v>
      </c>
      <c r="P39" s="18">
        <v>65756</v>
      </c>
      <c r="Q39" s="18">
        <v>70881</v>
      </c>
      <c r="R39" s="18">
        <v>77567</v>
      </c>
      <c r="S39" s="18">
        <v>81593</v>
      </c>
      <c r="T39" s="18">
        <v>84167</v>
      </c>
      <c r="U39" s="18">
        <v>88091</v>
      </c>
      <c r="V39" s="18">
        <v>88205</v>
      </c>
      <c r="W39" s="18">
        <v>88971</v>
      </c>
      <c r="X39" s="18">
        <v>88651</v>
      </c>
      <c r="Y39" s="18">
        <v>94398</v>
      </c>
      <c r="Z39" s="18">
        <v>95462</v>
      </c>
      <c r="AA39" s="18">
        <v>101379</v>
      </c>
      <c r="AB39" s="18">
        <v>105648</v>
      </c>
      <c r="AC39" s="18">
        <v>110988</v>
      </c>
      <c r="AD39" s="18">
        <v>117825</v>
      </c>
      <c r="AE39" s="18">
        <v>123425</v>
      </c>
      <c r="AF39" s="18">
        <v>121942</v>
      </c>
      <c r="AG39" s="18">
        <v>122428</v>
      </c>
    </row>
    <row r="40" spans="1:33" ht="12" customHeight="1">
      <c r="A40" s="30" t="s">
        <v>73</v>
      </c>
      <c r="B40" s="31">
        <v>9121</v>
      </c>
      <c r="C40" s="31">
        <v>11449</v>
      </c>
      <c r="D40" s="31">
        <v>14640</v>
      </c>
      <c r="E40" s="31">
        <v>18000</v>
      </c>
      <c r="F40" s="31">
        <v>21728</v>
      </c>
      <c r="G40" s="31">
        <v>27845</v>
      </c>
      <c r="H40" s="31">
        <v>34173</v>
      </c>
      <c r="I40" s="31">
        <v>41807</v>
      </c>
      <c r="J40" s="31">
        <v>48559</v>
      </c>
      <c r="K40" s="31">
        <v>51896</v>
      </c>
      <c r="L40" s="31">
        <v>52301</v>
      </c>
      <c r="M40" s="31">
        <v>54787</v>
      </c>
      <c r="N40" s="31">
        <v>56898</v>
      </c>
      <c r="O40" s="31">
        <v>59559</v>
      </c>
      <c r="P40" s="31">
        <v>65756</v>
      </c>
      <c r="Q40" s="31">
        <v>70881</v>
      </c>
      <c r="R40" s="31">
        <v>77567</v>
      </c>
      <c r="S40" s="31">
        <v>81593</v>
      </c>
      <c r="T40" s="31">
        <v>84167</v>
      </c>
      <c r="U40" s="31">
        <v>88091</v>
      </c>
      <c r="V40" s="31">
        <v>88205</v>
      </c>
      <c r="W40" s="31">
        <v>88971</v>
      </c>
      <c r="X40" s="31">
        <v>88651</v>
      </c>
      <c r="Y40" s="31">
        <v>94398</v>
      </c>
      <c r="Z40" s="31">
        <v>95462</v>
      </c>
      <c r="AA40" s="31">
        <v>101379</v>
      </c>
      <c r="AB40" s="31">
        <v>105648</v>
      </c>
      <c r="AC40" s="31">
        <v>110988</v>
      </c>
      <c r="AD40" s="31">
        <v>117825</v>
      </c>
      <c r="AE40" s="31">
        <v>123425</v>
      </c>
      <c r="AF40" s="31">
        <v>121942</v>
      </c>
      <c r="AG40" s="31">
        <v>122428</v>
      </c>
    </row>
    <row r="41" spans="1:33" s="19" customFormat="1" ht="12" customHeight="1">
      <c r="A41" s="17" t="s">
        <v>50</v>
      </c>
      <c r="B41" s="18">
        <v>194275</v>
      </c>
      <c r="C41" s="18">
        <v>211262</v>
      </c>
      <c r="D41" s="18">
        <v>226084</v>
      </c>
      <c r="E41" s="18">
        <v>248173</v>
      </c>
      <c r="F41" s="18">
        <v>267547</v>
      </c>
      <c r="G41" s="18">
        <v>299152</v>
      </c>
      <c r="H41" s="18">
        <v>322692</v>
      </c>
      <c r="I41" s="18">
        <v>328646</v>
      </c>
      <c r="J41" s="18">
        <v>315055</v>
      </c>
      <c r="K41" s="18">
        <v>341863</v>
      </c>
      <c r="L41" s="18">
        <v>370165</v>
      </c>
      <c r="M41" s="18">
        <v>389412</v>
      </c>
      <c r="N41" s="18">
        <v>429163</v>
      </c>
      <c r="O41" s="18">
        <v>433938</v>
      </c>
      <c r="P41" s="18">
        <v>479991</v>
      </c>
      <c r="Q41" s="18">
        <v>502465</v>
      </c>
      <c r="R41" s="18">
        <v>562665</v>
      </c>
      <c r="S41" s="18">
        <v>607665</v>
      </c>
      <c r="T41" s="18">
        <v>660624</v>
      </c>
      <c r="U41" s="18">
        <v>656190</v>
      </c>
      <c r="V41" s="18">
        <v>732555</v>
      </c>
      <c r="W41" s="18">
        <v>836762</v>
      </c>
      <c r="X41" s="18">
        <v>925390</v>
      </c>
      <c r="Y41" s="18">
        <v>1058545</v>
      </c>
      <c r="Z41" s="18">
        <v>1120131</v>
      </c>
      <c r="AA41" s="18">
        <v>1278216</v>
      </c>
      <c r="AB41" s="18">
        <v>1355958</v>
      </c>
      <c r="AC41" s="18">
        <v>1538632</v>
      </c>
      <c r="AD41" s="18">
        <v>1634145</v>
      </c>
      <c r="AE41" s="18">
        <v>1770920</v>
      </c>
      <c r="AF41" s="18">
        <v>898596</v>
      </c>
      <c r="AG41" s="18">
        <v>713977</v>
      </c>
    </row>
    <row r="42" spans="1:33" ht="12" customHeight="1">
      <c r="A42" s="30" t="s">
        <v>73</v>
      </c>
      <c r="B42" s="31">
        <v>194275</v>
      </c>
      <c r="C42" s="31">
        <v>211262</v>
      </c>
      <c r="D42" s="31">
        <v>226084</v>
      </c>
      <c r="E42" s="31">
        <v>248173</v>
      </c>
      <c r="F42" s="31">
        <v>267547</v>
      </c>
      <c r="G42" s="31">
        <v>299152</v>
      </c>
      <c r="H42" s="31">
        <v>322692</v>
      </c>
      <c r="I42" s="31">
        <v>328646</v>
      </c>
      <c r="J42" s="31">
        <v>315055</v>
      </c>
      <c r="K42" s="31">
        <v>341863</v>
      </c>
      <c r="L42" s="31">
        <v>370165</v>
      </c>
      <c r="M42" s="31">
        <v>389412</v>
      </c>
      <c r="N42" s="31">
        <v>429163</v>
      </c>
      <c r="O42" s="31">
        <v>433938</v>
      </c>
      <c r="P42" s="31">
        <v>479991</v>
      </c>
      <c r="Q42" s="31">
        <v>502465</v>
      </c>
      <c r="R42" s="31">
        <v>562665</v>
      </c>
      <c r="S42" s="31">
        <v>607665</v>
      </c>
      <c r="T42" s="31">
        <v>660624</v>
      </c>
      <c r="U42" s="31">
        <v>656190</v>
      </c>
      <c r="V42" s="31">
        <v>732555</v>
      </c>
      <c r="W42" s="31">
        <v>836762</v>
      </c>
      <c r="X42" s="31">
        <v>925390</v>
      </c>
      <c r="Y42" s="31">
        <v>1058545</v>
      </c>
      <c r="Z42" s="31">
        <v>1120131</v>
      </c>
      <c r="AA42" s="31">
        <v>1278216</v>
      </c>
      <c r="AB42" s="31">
        <v>1355958</v>
      </c>
      <c r="AC42" s="31">
        <v>1538632</v>
      </c>
      <c r="AD42" s="31">
        <v>1634145</v>
      </c>
      <c r="AE42" s="31">
        <v>1770920</v>
      </c>
      <c r="AF42" s="31">
        <v>898596</v>
      </c>
      <c r="AG42" s="31">
        <v>713977</v>
      </c>
    </row>
    <row r="43" spans="1:33" s="19" customFormat="1" ht="12" customHeight="1">
      <c r="A43" s="34" t="s">
        <v>51</v>
      </c>
      <c r="B43" s="18">
        <v>131541</v>
      </c>
      <c r="C43" s="18">
        <v>150659</v>
      </c>
      <c r="D43" s="18">
        <v>170777</v>
      </c>
      <c r="E43" s="18">
        <v>189936</v>
      </c>
      <c r="F43" s="18">
        <v>222992</v>
      </c>
      <c r="G43" s="18">
        <v>252717</v>
      </c>
      <c r="H43" s="18">
        <v>282419</v>
      </c>
      <c r="I43" s="18">
        <v>284348</v>
      </c>
      <c r="J43" s="18">
        <v>235877</v>
      </c>
      <c r="K43" s="18">
        <v>238296</v>
      </c>
      <c r="L43" s="18">
        <v>248646</v>
      </c>
      <c r="M43" s="18">
        <v>279735</v>
      </c>
      <c r="N43" s="18">
        <v>312939</v>
      </c>
      <c r="O43" s="18">
        <v>353985</v>
      </c>
      <c r="P43" s="18">
        <v>408161</v>
      </c>
      <c r="Q43" s="18">
        <v>437098</v>
      </c>
      <c r="R43" s="18">
        <v>465946</v>
      </c>
      <c r="S43" s="18">
        <v>498800</v>
      </c>
      <c r="T43" s="18">
        <v>540577</v>
      </c>
      <c r="U43" s="18">
        <v>555407</v>
      </c>
      <c r="V43" s="18">
        <v>582883</v>
      </c>
      <c r="W43" s="18">
        <v>653702</v>
      </c>
      <c r="X43" s="18">
        <v>735174</v>
      </c>
      <c r="Y43" s="18">
        <v>814046</v>
      </c>
      <c r="Z43" s="18">
        <v>890259</v>
      </c>
      <c r="AA43" s="18">
        <v>968376</v>
      </c>
      <c r="AB43" s="18">
        <v>1025768</v>
      </c>
      <c r="AC43" s="18">
        <v>1084787</v>
      </c>
      <c r="AD43" s="18">
        <v>1152655</v>
      </c>
      <c r="AE43" s="18">
        <v>1208701</v>
      </c>
      <c r="AF43" s="18">
        <v>1143723</v>
      </c>
      <c r="AG43" s="18">
        <v>1153432</v>
      </c>
    </row>
    <row r="44" spans="1:33" ht="12" customHeight="1">
      <c r="A44" s="30" t="s">
        <v>74</v>
      </c>
      <c r="B44" s="31">
        <v>26442</v>
      </c>
      <c r="C44" s="31">
        <v>30370</v>
      </c>
      <c r="D44" s="31">
        <v>32479</v>
      </c>
      <c r="E44" s="31">
        <v>32768</v>
      </c>
      <c r="F44" s="31">
        <v>38641</v>
      </c>
      <c r="G44" s="31">
        <v>43903</v>
      </c>
      <c r="H44" s="31">
        <v>43339</v>
      </c>
      <c r="I44" s="31">
        <v>42664</v>
      </c>
      <c r="J44" s="31">
        <v>28489</v>
      </c>
      <c r="K44" s="31">
        <v>33448</v>
      </c>
      <c r="L44" s="31">
        <v>36294</v>
      </c>
      <c r="M44" s="31">
        <v>38977</v>
      </c>
      <c r="N44" s="31">
        <v>44020</v>
      </c>
      <c r="O44" s="31">
        <v>49733</v>
      </c>
      <c r="P44" s="31">
        <v>60127</v>
      </c>
      <c r="Q44" s="31">
        <v>60071</v>
      </c>
      <c r="R44" s="31">
        <v>62084</v>
      </c>
      <c r="S44" s="31">
        <v>71527</v>
      </c>
      <c r="T44" s="31">
        <v>78452</v>
      </c>
      <c r="U44" s="31">
        <v>80802</v>
      </c>
      <c r="V44" s="31">
        <v>90759</v>
      </c>
      <c r="W44" s="31">
        <v>115616</v>
      </c>
      <c r="X44" s="31">
        <v>123157</v>
      </c>
      <c r="Y44" s="31">
        <v>130220</v>
      </c>
      <c r="Z44" s="31">
        <v>134886</v>
      </c>
      <c r="AA44" s="31">
        <v>154960</v>
      </c>
      <c r="AB44" s="31">
        <v>173172</v>
      </c>
      <c r="AC44" s="31">
        <v>192099</v>
      </c>
      <c r="AD44" s="31">
        <v>209547</v>
      </c>
      <c r="AE44" s="31">
        <v>227339</v>
      </c>
      <c r="AF44" s="31">
        <v>188424</v>
      </c>
      <c r="AG44" s="31">
        <v>185059</v>
      </c>
    </row>
    <row r="45" spans="1:33" ht="12" customHeight="1">
      <c r="A45" s="30" t="s">
        <v>72</v>
      </c>
      <c r="B45" s="31">
        <v>1287</v>
      </c>
      <c r="C45" s="31">
        <v>1522</v>
      </c>
      <c r="D45" s="31">
        <v>1676</v>
      </c>
      <c r="E45" s="31">
        <v>1798</v>
      </c>
      <c r="F45" s="31">
        <v>1878</v>
      </c>
      <c r="G45" s="31">
        <v>2551</v>
      </c>
      <c r="H45" s="31">
        <v>2772</v>
      </c>
      <c r="I45" s="31">
        <v>3645</v>
      </c>
      <c r="J45" s="31">
        <v>4010</v>
      </c>
      <c r="K45" s="31">
        <v>4841</v>
      </c>
      <c r="L45" s="31">
        <v>6196</v>
      </c>
      <c r="M45" s="31">
        <v>8068</v>
      </c>
      <c r="N45" s="31">
        <v>6306</v>
      </c>
      <c r="O45" s="31">
        <v>7121</v>
      </c>
      <c r="P45" s="31">
        <v>9170</v>
      </c>
      <c r="Q45" s="31">
        <v>10832</v>
      </c>
      <c r="R45" s="31">
        <v>12002</v>
      </c>
      <c r="S45" s="31">
        <v>13560</v>
      </c>
      <c r="T45" s="31">
        <v>16037</v>
      </c>
      <c r="U45" s="31">
        <v>18274</v>
      </c>
      <c r="V45" s="31">
        <v>19557</v>
      </c>
      <c r="W45" s="31">
        <v>26231</v>
      </c>
      <c r="X45" s="31">
        <v>31070</v>
      </c>
      <c r="Y45" s="31">
        <v>32762</v>
      </c>
      <c r="Z45" s="31">
        <v>47294</v>
      </c>
      <c r="AA45" s="31">
        <v>59976</v>
      </c>
      <c r="AB45" s="31">
        <v>65149</v>
      </c>
      <c r="AC45" s="31">
        <v>66305</v>
      </c>
      <c r="AD45" s="31">
        <v>71314</v>
      </c>
      <c r="AE45" s="31">
        <v>75295</v>
      </c>
      <c r="AF45" s="31">
        <v>73700</v>
      </c>
      <c r="AG45" s="31">
        <v>69767</v>
      </c>
    </row>
    <row r="46" spans="1:33" ht="12" customHeight="1">
      <c r="A46" s="30" t="s">
        <v>71</v>
      </c>
      <c r="B46" s="31">
        <v>17544</v>
      </c>
      <c r="C46" s="31">
        <v>19919</v>
      </c>
      <c r="D46" s="31">
        <v>22376</v>
      </c>
      <c r="E46" s="31">
        <v>25065</v>
      </c>
      <c r="F46" s="31">
        <v>28314</v>
      </c>
      <c r="G46" s="31">
        <v>31435</v>
      </c>
      <c r="H46" s="31">
        <v>34447</v>
      </c>
      <c r="I46" s="31">
        <v>36595</v>
      </c>
      <c r="J46" s="31">
        <v>38637</v>
      </c>
      <c r="K46" s="31">
        <v>42093</v>
      </c>
      <c r="L46" s="31">
        <v>43740</v>
      </c>
      <c r="M46" s="31">
        <v>45168</v>
      </c>
      <c r="N46" s="31">
        <v>49527</v>
      </c>
      <c r="O46" s="31">
        <v>52790</v>
      </c>
      <c r="P46" s="31">
        <v>56641</v>
      </c>
      <c r="Q46" s="31">
        <v>62506</v>
      </c>
      <c r="R46" s="31">
        <v>69237</v>
      </c>
      <c r="S46" s="31">
        <v>73016</v>
      </c>
      <c r="T46" s="31">
        <v>78222</v>
      </c>
      <c r="U46" s="31">
        <v>80763</v>
      </c>
      <c r="V46" s="31">
        <v>84341</v>
      </c>
      <c r="W46" s="31">
        <v>92923</v>
      </c>
      <c r="X46" s="31">
        <v>100717</v>
      </c>
      <c r="Y46" s="31">
        <v>108698</v>
      </c>
      <c r="Z46" s="31">
        <v>119367</v>
      </c>
      <c r="AA46" s="31">
        <v>132333</v>
      </c>
      <c r="AB46" s="31">
        <v>136714</v>
      </c>
      <c r="AC46" s="31">
        <v>147033</v>
      </c>
      <c r="AD46" s="31">
        <v>150597</v>
      </c>
      <c r="AE46" s="31">
        <v>161593</v>
      </c>
      <c r="AF46" s="31">
        <v>172295</v>
      </c>
      <c r="AG46" s="31">
        <v>186754</v>
      </c>
    </row>
    <row r="47" spans="1:33" ht="12" customHeight="1">
      <c r="A47" s="30" t="s">
        <v>73</v>
      </c>
      <c r="B47" s="31">
        <v>86268</v>
      </c>
      <c r="C47" s="31">
        <v>98848</v>
      </c>
      <c r="D47" s="31">
        <v>114246</v>
      </c>
      <c r="E47" s="31">
        <v>130305</v>
      </c>
      <c r="F47" s="31">
        <v>154159</v>
      </c>
      <c r="G47" s="31">
        <v>174828</v>
      </c>
      <c r="H47" s="31">
        <v>201861</v>
      </c>
      <c r="I47" s="31">
        <v>201444</v>
      </c>
      <c r="J47" s="31">
        <v>164741</v>
      </c>
      <c r="K47" s="31">
        <v>157914</v>
      </c>
      <c r="L47" s="31">
        <v>162416</v>
      </c>
      <c r="M47" s="31">
        <v>187522</v>
      </c>
      <c r="N47" s="31">
        <v>213086</v>
      </c>
      <c r="O47" s="31">
        <v>244341</v>
      </c>
      <c r="P47" s="31">
        <v>282223</v>
      </c>
      <c r="Q47" s="31">
        <v>303689</v>
      </c>
      <c r="R47" s="31">
        <v>322623</v>
      </c>
      <c r="S47" s="31">
        <v>340697</v>
      </c>
      <c r="T47" s="31">
        <v>367866</v>
      </c>
      <c r="U47" s="31">
        <v>375568</v>
      </c>
      <c r="V47" s="31">
        <v>388226</v>
      </c>
      <c r="W47" s="31">
        <v>418932</v>
      </c>
      <c r="X47" s="31">
        <v>480230</v>
      </c>
      <c r="Y47" s="31">
        <v>542366</v>
      </c>
      <c r="Z47" s="31">
        <v>588712</v>
      </c>
      <c r="AA47" s="31">
        <v>621107</v>
      </c>
      <c r="AB47" s="31">
        <v>650733</v>
      </c>
      <c r="AC47" s="31">
        <v>679350</v>
      </c>
      <c r="AD47" s="31">
        <v>721197</v>
      </c>
      <c r="AE47" s="31">
        <v>744474</v>
      </c>
      <c r="AF47" s="31">
        <v>709304</v>
      </c>
      <c r="AG47" s="31">
        <v>711852</v>
      </c>
    </row>
    <row r="48" spans="1:33" ht="12" customHeight="1">
      <c r="A48" s="15" t="s">
        <v>56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:33" ht="12" customHeight="1">
      <c r="A49" s="15" t="s">
        <v>75</v>
      </c>
      <c r="B49" s="35">
        <v>31415</v>
      </c>
      <c r="C49" s="35">
        <v>32338</v>
      </c>
      <c r="D49" s="35">
        <v>34141</v>
      </c>
      <c r="E49" s="35">
        <v>35870</v>
      </c>
      <c r="F49" s="35">
        <v>37813</v>
      </c>
      <c r="G49" s="35">
        <v>39943</v>
      </c>
      <c r="H49" s="35">
        <v>42118</v>
      </c>
      <c r="I49" s="35">
        <v>44282</v>
      </c>
      <c r="J49" s="35">
        <v>46444</v>
      </c>
      <c r="K49" s="35">
        <v>48758</v>
      </c>
      <c r="L49" s="35">
        <v>52538</v>
      </c>
      <c r="M49" s="35">
        <v>56982</v>
      </c>
      <c r="N49" s="35">
        <v>57318</v>
      </c>
      <c r="O49" s="35">
        <v>59163</v>
      </c>
      <c r="P49" s="35">
        <v>62346</v>
      </c>
      <c r="Q49" s="35">
        <v>68056</v>
      </c>
      <c r="R49" s="35">
        <v>75856</v>
      </c>
      <c r="S49" s="35">
        <v>78657</v>
      </c>
      <c r="T49" s="35">
        <v>89811</v>
      </c>
      <c r="U49" s="35">
        <v>97343</v>
      </c>
      <c r="V49" s="35">
        <v>101575</v>
      </c>
      <c r="W49" s="35">
        <v>112359</v>
      </c>
      <c r="X49" s="35">
        <v>122135</v>
      </c>
      <c r="Y49" s="35">
        <v>132065</v>
      </c>
      <c r="Z49" s="35">
        <v>144252</v>
      </c>
      <c r="AA49" s="35">
        <v>144725</v>
      </c>
      <c r="AB49" s="35">
        <v>145949</v>
      </c>
      <c r="AC49" s="35">
        <v>149527</v>
      </c>
      <c r="AD49" s="35">
        <v>152836</v>
      </c>
      <c r="AE49" s="35">
        <v>158180</v>
      </c>
      <c r="AF49" s="35">
        <v>149529</v>
      </c>
      <c r="AG49" s="35">
        <v>144021</v>
      </c>
    </row>
    <row r="50" spans="1:33" s="32" customFormat="1" ht="12" customHeight="1">
      <c r="A50" s="30" t="s">
        <v>72</v>
      </c>
      <c r="B50" s="31">
        <v>127</v>
      </c>
      <c r="C50" s="31">
        <v>131</v>
      </c>
      <c r="D50" s="31">
        <v>136</v>
      </c>
      <c r="E50" s="31">
        <v>141</v>
      </c>
      <c r="F50" s="31">
        <v>147</v>
      </c>
      <c r="G50" s="31">
        <v>153</v>
      </c>
      <c r="H50" s="31">
        <v>160</v>
      </c>
      <c r="I50" s="31">
        <v>167</v>
      </c>
      <c r="J50" s="31">
        <v>175</v>
      </c>
      <c r="K50" s="31">
        <v>184</v>
      </c>
      <c r="L50" s="31">
        <v>193</v>
      </c>
      <c r="M50" s="31">
        <v>215</v>
      </c>
      <c r="N50" s="31">
        <v>227</v>
      </c>
      <c r="O50" s="31">
        <v>241</v>
      </c>
      <c r="P50" s="31">
        <v>258</v>
      </c>
      <c r="Q50" s="31">
        <v>280</v>
      </c>
      <c r="R50" s="31">
        <v>307</v>
      </c>
      <c r="S50" s="31">
        <v>327</v>
      </c>
      <c r="T50" s="31">
        <v>375</v>
      </c>
      <c r="U50" s="31">
        <v>441</v>
      </c>
      <c r="V50" s="31">
        <v>521</v>
      </c>
      <c r="W50" s="31">
        <v>589</v>
      </c>
      <c r="X50" s="31">
        <v>794</v>
      </c>
      <c r="Y50" s="31">
        <v>961</v>
      </c>
      <c r="Z50" s="31">
        <v>1092</v>
      </c>
      <c r="AA50" s="31">
        <v>1115</v>
      </c>
      <c r="AB50" s="31">
        <v>1091</v>
      </c>
      <c r="AC50" s="31">
        <v>1020</v>
      </c>
      <c r="AD50" s="31">
        <v>977</v>
      </c>
      <c r="AE50" s="31">
        <v>971</v>
      </c>
      <c r="AF50" s="31">
        <v>924</v>
      </c>
      <c r="AG50" s="31">
        <v>945</v>
      </c>
    </row>
    <row r="51" spans="1:33" s="32" customFormat="1" ht="12" customHeight="1">
      <c r="A51" s="30" t="s">
        <v>71</v>
      </c>
      <c r="B51" s="31">
        <v>1977</v>
      </c>
      <c r="C51" s="31">
        <v>2040</v>
      </c>
      <c r="D51" s="31">
        <v>2229</v>
      </c>
      <c r="E51" s="31">
        <v>2395</v>
      </c>
      <c r="F51" s="31">
        <v>2590</v>
      </c>
      <c r="G51" s="31">
        <v>2853</v>
      </c>
      <c r="H51" s="31">
        <v>2999</v>
      </c>
      <c r="I51" s="31">
        <v>3387</v>
      </c>
      <c r="J51" s="31">
        <v>3494</v>
      </c>
      <c r="K51" s="31">
        <v>3686</v>
      </c>
      <c r="L51" s="31">
        <v>3890</v>
      </c>
      <c r="M51" s="31">
        <v>4128</v>
      </c>
      <c r="N51" s="31">
        <v>4958</v>
      </c>
      <c r="O51" s="31">
        <v>6315</v>
      </c>
      <c r="P51" s="31">
        <v>8323</v>
      </c>
      <c r="Q51" s="31">
        <v>11527</v>
      </c>
      <c r="R51" s="31">
        <v>16477</v>
      </c>
      <c r="S51" s="31">
        <v>15834</v>
      </c>
      <c r="T51" s="31">
        <v>16724</v>
      </c>
      <c r="U51" s="31">
        <v>18505</v>
      </c>
      <c r="V51" s="31">
        <v>20198</v>
      </c>
      <c r="W51" s="31">
        <v>21623</v>
      </c>
      <c r="X51" s="31">
        <v>21691</v>
      </c>
      <c r="Y51" s="31">
        <v>22851</v>
      </c>
      <c r="Z51" s="31">
        <v>24483</v>
      </c>
      <c r="AA51" s="31">
        <v>25808</v>
      </c>
      <c r="AB51" s="31">
        <v>25915</v>
      </c>
      <c r="AC51" s="31">
        <v>26637</v>
      </c>
      <c r="AD51" s="31">
        <v>27115</v>
      </c>
      <c r="AE51" s="31">
        <v>27879</v>
      </c>
      <c r="AF51" s="31">
        <v>26986</v>
      </c>
      <c r="AG51" s="31">
        <v>26895</v>
      </c>
    </row>
    <row r="52" spans="1:33" ht="12" customHeight="1">
      <c r="A52" s="30" t="s">
        <v>73</v>
      </c>
      <c r="B52" s="31">
        <v>29311</v>
      </c>
      <c r="C52" s="31">
        <v>30167</v>
      </c>
      <c r="D52" s="31">
        <v>31776</v>
      </c>
      <c r="E52" s="31">
        <v>33334</v>
      </c>
      <c r="F52" s="31">
        <v>35076</v>
      </c>
      <c r="G52" s="31">
        <v>36937</v>
      </c>
      <c r="H52" s="31">
        <v>38959</v>
      </c>
      <c r="I52" s="31">
        <v>40728</v>
      </c>
      <c r="J52" s="31">
        <v>42775</v>
      </c>
      <c r="K52" s="31">
        <v>44888</v>
      </c>
      <c r="L52" s="31">
        <v>48455</v>
      </c>
      <c r="M52" s="31">
        <v>52639</v>
      </c>
      <c r="N52" s="31">
        <v>52133</v>
      </c>
      <c r="O52" s="31">
        <v>52607</v>
      </c>
      <c r="P52" s="31">
        <v>53765</v>
      </c>
      <c r="Q52" s="31">
        <v>56249</v>
      </c>
      <c r="R52" s="31">
        <v>59072</v>
      </c>
      <c r="S52" s="31">
        <v>62496</v>
      </c>
      <c r="T52" s="31">
        <v>72712</v>
      </c>
      <c r="U52" s="31">
        <v>78397</v>
      </c>
      <c r="V52" s="31">
        <v>80856</v>
      </c>
      <c r="W52" s="31">
        <v>90147</v>
      </c>
      <c r="X52" s="31">
        <v>99650</v>
      </c>
      <c r="Y52" s="31">
        <v>108253</v>
      </c>
      <c r="Z52" s="31">
        <v>118677</v>
      </c>
      <c r="AA52" s="31">
        <v>117802</v>
      </c>
      <c r="AB52" s="31">
        <v>118943</v>
      </c>
      <c r="AC52" s="31">
        <v>121870</v>
      </c>
      <c r="AD52" s="31">
        <v>124744</v>
      </c>
      <c r="AE52" s="31">
        <v>129330</v>
      </c>
      <c r="AF52" s="31">
        <v>121619</v>
      </c>
      <c r="AG52" s="31">
        <v>116181</v>
      </c>
    </row>
    <row r="53" spans="1:33" ht="12" customHeight="1">
      <c r="A53" s="36" t="s">
        <v>59</v>
      </c>
      <c r="B53" s="37">
        <v>1274792</v>
      </c>
      <c r="C53" s="37">
        <v>1412429</v>
      </c>
      <c r="D53" s="37">
        <v>1585043</v>
      </c>
      <c r="E53" s="37">
        <v>1766197</v>
      </c>
      <c r="F53" s="37">
        <v>1982733</v>
      </c>
      <c r="G53" s="37">
        <v>2265418</v>
      </c>
      <c r="H53" s="37">
        <v>2522604</v>
      </c>
      <c r="I53" s="37">
        <v>2627342</v>
      </c>
      <c r="J53" s="37">
        <v>2599938</v>
      </c>
      <c r="K53" s="37">
        <v>2713051</v>
      </c>
      <c r="L53" s="37">
        <v>2924237</v>
      </c>
      <c r="M53" s="37">
        <v>3171561</v>
      </c>
      <c r="N53" s="37">
        <v>3407867</v>
      </c>
      <c r="O53" s="37">
        <v>3709483</v>
      </c>
      <c r="P53" s="37">
        <v>4104981</v>
      </c>
      <c r="Q53" s="37">
        <v>4466818</v>
      </c>
      <c r="R53" s="37">
        <v>4867897</v>
      </c>
      <c r="S53" s="37">
        <v>5119566</v>
      </c>
      <c r="T53" s="37">
        <v>5576064</v>
      </c>
      <c r="U53" s="37">
        <v>5503843</v>
      </c>
      <c r="V53" s="37">
        <v>6068773</v>
      </c>
      <c r="W53" s="37">
        <v>6588410</v>
      </c>
      <c r="X53" s="37">
        <v>7239519</v>
      </c>
      <c r="Y53" s="37">
        <v>7634325</v>
      </c>
      <c r="Z53" s="37">
        <v>7788109</v>
      </c>
      <c r="AA53" s="37">
        <v>8104714</v>
      </c>
      <c r="AB53" s="37">
        <v>8456840</v>
      </c>
      <c r="AC53" s="37">
        <v>8960835</v>
      </c>
      <c r="AD53" s="37">
        <v>9390689</v>
      </c>
      <c r="AE53" s="37">
        <v>9834520</v>
      </c>
      <c r="AF53" s="37">
        <v>8534337</v>
      </c>
      <c r="AG53" s="37">
        <v>8465403</v>
      </c>
    </row>
    <row r="54" spans="1:33" ht="12" customHeight="1">
      <c r="A54" s="38" t="s">
        <v>60</v>
      </c>
      <c r="B54" s="39">
        <v>34137</v>
      </c>
      <c r="C54" s="39">
        <v>37622</v>
      </c>
      <c r="D54" s="39">
        <v>46089</v>
      </c>
      <c r="E54" s="39">
        <v>56775</v>
      </c>
      <c r="F54" s="39">
        <v>75349</v>
      </c>
      <c r="G54" s="39">
        <v>78531</v>
      </c>
      <c r="H54" s="39">
        <v>80133</v>
      </c>
      <c r="I54" s="39">
        <v>75793</v>
      </c>
      <c r="J54" s="39">
        <v>58610</v>
      </c>
      <c r="K54" s="39">
        <v>74947</v>
      </c>
      <c r="L54" s="39">
        <v>89139</v>
      </c>
      <c r="M54" s="39">
        <v>104138</v>
      </c>
      <c r="N54" s="39">
        <v>113680</v>
      </c>
      <c r="O54" s="39">
        <v>99123</v>
      </c>
      <c r="P54" s="39">
        <v>148983</v>
      </c>
      <c r="Q54" s="39">
        <v>128767</v>
      </c>
      <c r="R54" s="39">
        <v>142444</v>
      </c>
      <c r="S54" s="39">
        <v>145165</v>
      </c>
      <c r="T54" s="39">
        <v>131650</v>
      </c>
      <c r="U54" s="39">
        <v>123538</v>
      </c>
      <c r="V54" s="39">
        <v>150591</v>
      </c>
      <c r="W54" s="39">
        <v>156957</v>
      </c>
      <c r="X54" s="39">
        <v>186322</v>
      </c>
      <c r="Y54" s="39">
        <v>188700</v>
      </c>
      <c r="Z54" s="39">
        <v>215003</v>
      </c>
      <c r="AA54" s="39">
        <v>239935</v>
      </c>
      <c r="AB54" s="39">
        <v>290023</v>
      </c>
      <c r="AC54" s="39">
        <v>321458</v>
      </c>
      <c r="AD54" s="39">
        <v>353053</v>
      </c>
      <c r="AE54" s="39">
        <v>344332</v>
      </c>
      <c r="AF54" s="39">
        <v>117886</v>
      </c>
      <c r="AG54" s="39">
        <v>93286</v>
      </c>
    </row>
    <row r="55" spans="1:33" ht="12" customHeight="1">
      <c r="A55" s="40" t="s">
        <v>61</v>
      </c>
      <c r="B55" s="39">
        <v>100764</v>
      </c>
      <c r="C55" s="39">
        <v>104477</v>
      </c>
      <c r="D55" s="39">
        <v>115845</v>
      </c>
      <c r="E55" s="39">
        <v>127320</v>
      </c>
      <c r="F55" s="39">
        <v>134926</v>
      </c>
      <c r="G55" s="39">
        <v>180273</v>
      </c>
      <c r="H55" s="39">
        <v>204166</v>
      </c>
      <c r="I55" s="39">
        <v>206643</v>
      </c>
      <c r="J55" s="39">
        <v>229010</v>
      </c>
      <c r="K55" s="39">
        <v>240352</v>
      </c>
      <c r="L55" s="39">
        <v>268893</v>
      </c>
      <c r="M55" s="39">
        <v>282348</v>
      </c>
      <c r="N55" s="39">
        <v>310346</v>
      </c>
      <c r="O55" s="39">
        <v>294208</v>
      </c>
      <c r="P55" s="39">
        <v>368265</v>
      </c>
      <c r="Q55" s="39">
        <v>343703</v>
      </c>
      <c r="R55" s="39">
        <v>436091</v>
      </c>
      <c r="S55" s="39">
        <v>495280</v>
      </c>
      <c r="T55" s="39">
        <v>500970</v>
      </c>
      <c r="U55" s="39">
        <v>501939</v>
      </c>
      <c r="V55" s="39">
        <v>580152</v>
      </c>
      <c r="W55" s="39">
        <v>757123</v>
      </c>
      <c r="X55" s="39">
        <v>843281</v>
      </c>
      <c r="Y55" s="39">
        <v>1035821</v>
      </c>
      <c r="Z55" s="39">
        <v>1044473</v>
      </c>
      <c r="AA55" s="39">
        <v>1288103</v>
      </c>
      <c r="AB55" s="39">
        <v>1450311</v>
      </c>
      <c r="AC55" s="39">
        <v>1703558</v>
      </c>
      <c r="AD55" s="39">
        <v>1739056</v>
      </c>
      <c r="AE55" s="39">
        <v>1772468</v>
      </c>
      <c r="AF55" s="39">
        <v>344285</v>
      </c>
      <c r="AG55" s="39">
        <v>103516</v>
      </c>
    </row>
    <row r="56" spans="1:33" ht="12" customHeight="1">
      <c r="A56" s="36" t="s">
        <v>76</v>
      </c>
      <c r="B56" s="37">
        <v>1208165</v>
      </c>
      <c r="C56" s="37">
        <v>1345574</v>
      </c>
      <c r="D56" s="37">
        <v>1515287</v>
      </c>
      <c r="E56" s="37">
        <v>1695652</v>
      </c>
      <c r="F56" s="37">
        <v>1923156</v>
      </c>
      <c r="G56" s="37">
        <v>2163676</v>
      </c>
      <c r="H56" s="37">
        <v>2398571</v>
      </c>
      <c r="I56" s="37">
        <v>2496492</v>
      </c>
      <c r="J56" s="37">
        <v>2429538</v>
      </c>
      <c r="K56" s="37">
        <v>2547646</v>
      </c>
      <c r="L56" s="37">
        <v>2744483</v>
      </c>
      <c r="M56" s="37">
        <v>2993351</v>
      </c>
      <c r="N56" s="37">
        <v>3211201</v>
      </c>
      <c r="O56" s="37">
        <v>3514398</v>
      </c>
      <c r="P56" s="37">
        <v>3885699</v>
      </c>
      <c r="Q56" s="37">
        <v>4251882</v>
      </c>
      <c r="R56" s="37">
        <v>4574250</v>
      </c>
      <c r="S56" s="37">
        <v>4769451</v>
      </c>
      <c r="T56" s="37">
        <v>5206744</v>
      </c>
      <c r="U56" s="37">
        <v>5125442</v>
      </c>
      <c r="V56" s="37">
        <v>5639212</v>
      </c>
      <c r="W56" s="37">
        <v>5988244</v>
      </c>
      <c r="X56" s="37">
        <v>6582560</v>
      </c>
      <c r="Y56" s="37">
        <v>6787204</v>
      </c>
      <c r="Z56" s="37">
        <v>6958639</v>
      </c>
      <c r="AA56" s="37">
        <v>7056546</v>
      </c>
      <c r="AB56" s="37">
        <v>7296552</v>
      </c>
      <c r="AC56" s="37">
        <v>7578735</v>
      </c>
      <c r="AD56" s="37">
        <v>8004686</v>
      </c>
      <c r="AE56" s="37">
        <v>8406384</v>
      </c>
      <c r="AF56" s="37">
        <v>8307938</v>
      </c>
      <c r="AG56" s="37">
        <v>8455173</v>
      </c>
    </row>
    <row r="57" spans="1:33" ht="12" customHeight="1">
      <c r="A57" s="30" t="s">
        <v>74</v>
      </c>
      <c r="B57" s="31">
        <v>133548</v>
      </c>
      <c r="C57" s="31">
        <v>143416</v>
      </c>
      <c r="D57" s="31">
        <v>161408</v>
      </c>
      <c r="E57" s="31">
        <v>192553</v>
      </c>
      <c r="F57" s="31">
        <v>225648</v>
      </c>
      <c r="G57" s="31">
        <v>256830</v>
      </c>
      <c r="H57" s="31">
        <v>265866</v>
      </c>
      <c r="I57" s="31">
        <v>206972</v>
      </c>
      <c r="J57" s="31">
        <v>127774</v>
      </c>
      <c r="K57" s="31">
        <v>151391</v>
      </c>
      <c r="L57" s="31">
        <v>181146</v>
      </c>
      <c r="M57" s="31">
        <v>211915</v>
      </c>
      <c r="N57" s="31">
        <v>271287</v>
      </c>
      <c r="O57" s="31">
        <v>333130</v>
      </c>
      <c r="P57" s="31">
        <v>389856</v>
      </c>
      <c r="Q57" s="31">
        <v>389110</v>
      </c>
      <c r="R57" s="31">
        <v>395034</v>
      </c>
      <c r="S57" s="31">
        <v>388472</v>
      </c>
      <c r="T57" s="31">
        <v>430309</v>
      </c>
      <c r="U57" s="31">
        <v>404708</v>
      </c>
      <c r="V57" s="31">
        <v>512918</v>
      </c>
      <c r="W57" s="31">
        <v>575615</v>
      </c>
      <c r="X57" s="31">
        <v>771169</v>
      </c>
      <c r="Y57" s="31">
        <v>775291</v>
      </c>
      <c r="Z57" s="31">
        <v>630408</v>
      </c>
      <c r="AA57" s="31">
        <v>610904</v>
      </c>
      <c r="AB57" s="31">
        <v>634005</v>
      </c>
      <c r="AC57" s="31">
        <v>719961</v>
      </c>
      <c r="AD57" s="31">
        <v>789620</v>
      </c>
      <c r="AE57" s="31">
        <v>816678</v>
      </c>
      <c r="AF57" s="31">
        <v>694214</v>
      </c>
      <c r="AG57" s="31">
        <v>671362</v>
      </c>
    </row>
    <row r="58" spans="1:33" ht="12" customHeight="1">
      <c r="A58" s="30" t="s">
        <v>72</v>
      </c>
      <c r="B58" s="31">
        <v>132276</v>
      </c>
      <c r="C58" s="31">
        <v>137101</v>
      </c>
      <c r="D58" s="31">
        <v>159255</v>
      </c>
      <c r="E58" s="31">
        <v>184310</v>
      </c>
      <c r="F58" s="31">
        <v>209387</v>
      </c>
      <c r="G58" s="31">
        <v>244289</v>
      </c>
      <c r="H58" s="31">
        <v>266792</v>
      </c>
      <c r="I58" s="31">
        <v>272749</v>
      </c>
      <c r="J58" s="31">
        <v>268882</v>
      </c>
      <c r="K58" s="31">
        <v>290638</v>
      </c>
      <c r="L58" s="31">
        <v>312281</v>
      </c>
      <c r="M58" s="31">
        <v>338295</v>
      </c>
      <c r="N58" s="31">
        <v>348482</v>
      </c>
      <c r="O58" s="31">
        <v>368062</v>
      </c>
      <c r="P58" s="31">
        <v>394923</v>
      </c>
      <c r="Q58" s="31">
        <v>442287</v>
      </c>
      <c r="R58" s="31">
        <v>479936</v>
      </c>
      <c r="S58" s="31">
        <v>491413</v>
      </c>
      <c r="T58" s="31">
        <v>522415</v>
      </c>
      <c r="U58" s="31">
        <v>492383</v>
      </c>
      <c r="V58" s="31">
        <v>525661</v>
      </c>
      <c r="W58" s="31">
        <v>562414</v>
      </c>
      <c r="X58" s="31">
        <v>595692</v>
      </c>
      <c r="Y58" s="31">
        <v>592540</v>
      </c>
      <c r="Z58" s="31">
        <v>614152</v>
      </c>
      <c r="AA58" s="31">
        <v>650648</v>
      </c>
      <c r="AB58" s="31">
        <v>668775</v>
      </c>
      <c r="AC58" s="31">
        <v>685680</v>
      </c>
      <c r="AD58" s="31">
        <v>715727</v>
      </c>
      <c r="AE58" s="31">
        <v>733948</v>
      </c>
      <c r="AF58" s="31">
        <v>646764</v>
      </c>
      <c r="AG58" s="31">
        <v>619002</v>
      </c>
    </row>
    <row r="59" spans="1:33" ht="12" customHeight="1">
      <c r="A59" s="30" t="s">
        <v>71</v>
      </c>
      <c r="B59" s="31">
        <v>454363</v>
      </c>
      <c r="C59" s="31">
        <v>507864</v>
      </c>
      <c r="D59" s="31">
        <v>561402</v>
      </c>
      <c r="E59" s="31">
        <v>602294</v>
      </c>
      <c r="F59" s="31">
        <v>667098</v>
      </c>
      <c r="G59" s="31">
        <v>768908</v>
      </c>
      <c r="H59" s="31">
        <v>867657</v>
      </c>
      <c r="I59" s="31">
        <v>969093</v>
      </c>
      <c r="J59" s="31">
        <v>1043848</v>
      </c>
      <c r="K59" s="31">
        <v>1034384</v>
      </c>
      <c r="L59" s="31">
        <v>1105562</v>
      </c>
      <c r="M59" s="31">
        <v>1205028</v>
      </c>
      <c r="N59" s="31">
        <v>1282334</v>
      </c>
      <c r="O59" s="31">
        <v>1415919</v>
      </c>
      <c r="P59" s="31">
        <v>1559602</v>
      </c>
      <c r="Q59" s="31">
        <v>1763067</v>
      </c>
      <c r="R59" s="31">
        <v>1950549</v>
      </c>
      <c r="S59" s="31">
        <v>2071678</v>
      </c>
      <c r="T59" s="31">
        <v>2322291</v>
      </c>
      <c r="U59" s="31">
        <v>2313292</v>
      </c>
      <c r="V59" s="31">
        <v>2567782</v>
      </c>
      <c r="W59" s="31">
        <v>2763736</v>
      </c>
      <c r="X59" s="31">
        <v>2948805</v>
      </c>
      <c r="Y59" s="31">
        <v>3075239</v>
      </c>
      <c r="Z59" s="31">
        <v>3195465</v>
      </c>
      <c r="AA59" s="31">
        <v>3221300</v>
      </c>
      <c r="AB59" s="31">
        <v>3320441</v>
      </c>
      <c r="AC59" s="31">
        <v>3411381</v>
      </c>
      <c r="AD59" s="31">
        <v>3502738</v>
      </c>
      <c r="AE59" s="31">
        <v>3669888</v>
      </c>
      <c r="AF59" s="31">
        <v>3711478</v>
      </c>
      <c r="AG59" s="31">
        <v>3873093</v>
      </c>
    </row>
    <row r="60" spans="1:33" ht="12" customHeight="1">
      <c r="A60" s="64" t="s">
        <v>73</v>
      </c>
      <c r="B60" s="65">
        <v>487978</v>
      </c>
      <c r="C60" s="65">
        <v>557193</v>
      </c>
      <c r="D60" s="65">
        <v>633222</v>
      </c>
      <c r="E60" s="65">
        <v>716495</v>
      </c>
      <c r="F60" s="65">
        <v>821023</v>
      </c>
      <c r="G60" s="65">
        <v>893649</v>
      </c>
      <c r="H60" s="65">
        <v>998256</v>
      </c>
      <c r="I60" s="65">
        <v>1047678</v>
      </c>
      <c r="J60" s="65">
        <v>989034</v>
      </c>
      <c r="K60" s="65">
        <v>1071233</v>
      </c>
      <c r="L60" s="65">
        <v>1145494</v>
      </c>
      <c r="M60" s="65">
        <v>1238113</v>
      </c>
      <c r="N60" s="65">
        <v>1309098</v>
      </c>
      <c r="O60" s="65">
        <v>1397287</v>
      </c>
      <c r="P60" s="65">
        <v>1541318</v>
      </c>
      <c r="Q60" s="65">
        <v>1657418</v>
      </c>
      <c r="R60" s="65">
        <v>1748731</v>
      </c>
      <c r="S60" s="65">
        <v>1817888</v>
      </c>
      <c r="T60" s="65">
        <v>1931729</v>
      </c>
      <c r="U60" s="65">
        <v>1915059</v>
      </c>
      <c r="V60" s="65">
        <v>2032851</v>
      </c>
      <c r="W60" s="65">
        <v>2086479</v>
      </c>
      <c r="X60" s="65">
        <v>2266894</v>
      </c>
      <c r="Y60" s="65">
        <v>2344134</v>
      </c>
      <c r="Z60" s="65">
        <v>2518614</v>
      </c>
      <c r="AA60" s="65">
        <v>2573694</v>
      </c>
      <c r="AB60" s="65">
        <v>2673331</v>
      </c>
      <c r="AC60" s="65">
        <v>2761713</v>
      </c>
      <c r="AD60" s="65">
        <v>2996601</v>
      </c>
      <c r="AE60" s="65">
        <v>3185870</v>
      </c>
      <c r="AF60" s="65">
        <v>3255482</v>
      </c>
      <c r="AG60" s="65">
        <v>3291716</v>
      </c>
    </row>
    <row r="61" spans="1:33" ht="12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</row>
    <row r="62" spans="1:33" ht="12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B6834-CB95-41F6-AE26-7F52FC05EA17}">
  <dimension ref="A1:AG198"/>
  <sheetViews>
    <sheetView zoomScaleNormal="100" zoomScaleSheetLayoutView="70" workbookViewId="0">
      <pane xSplit="1" ySplit="4" topLeftCell="B5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7.75" defaultRowHeight="12" customHeight="1"/>
  <cols>
    <col min="1" max="1" width="35.875" style="8" customWidth="1"/>
    <col min="2" max="23" width="7" style="8" hidden="1" customWidth="1"/>
    <col min="24" max="24" width="9" style="8" hidden="1" customWidth="1"/>
    <col min="25" max="25" width="7" style="8" hidden="1" customWidth="1"/>
    <col min="26" max="33" width="7" style="8" customWidth="1"/>
    <col min="34" max="16384" width="7.75" style="8"/>
  </cols>
  <sheetData>
    <row r="1" spans="1:33" ht="12" customHeight="1">
      <c r="A1" s="7" t="s">
        <v>77</v>
      </c>
    </row>
    <row r="2" spans="1:33" ht="12" customHeight="1">
      <c r="A2" s="7" t="s">
        <v>64</v>
      </c>
    </row>
    <row r="3" spans="1:33" ht="12" customHeight="1">
      <c r="A3" s="8" t="s">
        <v>4</v>
      </c>
      <c r="O3" s="9"/>
      <c r="P3" s="9"/>
      <c r="V3" s="10"/>
      <c r="AE3" s="66"/>
      <c r="AF3" s="66"/>
      <c r="AG3" s="66" t="s">
        <v>5</v>
      </c>
    </row>
    <row r="4" spans="1:33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tr">
        <f>Table38!W4</f>
        <v>2011</v>
      </c>
      <c r="X4" s="13">
        <f>Table38!X4</f>
        <v>2012</v>
      </c>
      <c r="Y4" s="13">
        <f>Table38!Y4</f>
        <v>2013</v>
      </c>
      <c r="Z4" s="13">
        <f>Table38!Z4</f>
        <v>2014</v>
      </c>
      <c r="AA4" s="13">
        <f>Table38!AA4</f>
        <v>2015</v>
      </c>
      <c r="AB4" s="13">
        <f>Table38!AB4</f>
        <v>2016</v>
      </c>
      <c r="AC4" s="13">
        <f>Table38!AC4</f>
        <v>2017</v>
      </c>
      <c r="AD4" s="13" t="str">
        <f>Table38!AD4</f>
        <v>2018r</v>
      </c>
      <c r="AE4" s="13" t="str">
        <f>Table38!AE4</f>
        <v>2019r</v>
      </c>
      <c r="AF4" s="13" t="str">
        <f>Table38!AF4</f>
        <v>2020r</v>
      </c>
      <c r="AG4" s="13" t="str">
        <f>Table38!AG4</f>
        <v>2021p</v>
      </c>
    </row>
    <row r="5" spans="1:33" ht="12" customHeight="1">
      <c r="A5" s="15" t="s">
        <v>12</v>
      </c>
      <c r="B5" s="16">
        <f>'Table39-39.2'!B5</f>
        <v>1890396</v>
      </c>
      <c r="C5" s="16">
        <f>'Table39-39.2'!C5</f>
        <v>1982547</v>
      </c>
      <c r="D5" s="16">
        <f>'Table39-39.2'!D5</f>
        <v>2172020</v>
      </c>
      <c r="E5" s="16">
        <f>'Table39-39.2'!E5</f>
        <v>2358438</v>
      </c>
      <c r="F5" s="16">
        <f>'Table39-39.2'!F5</f>
        <v>2518319</v>
      </c>
      <c r="G5" s="16">
        <f>'Table39-39.2'!G5</f>
        <v>2770380</v>
      </c>
      <c r="H5" s="16">
        <f>'Table39-39.2'!H5</f>
        <v>2935459</v>
      </c>
      <c r="I5" s="16">
        <f>'Table39-39.2'!I5</f>
        <v>2910837</v>
      </c>
      <c r="J5" s="16">
        <f>'Table39-39.2'!J5</f>
        <v>2667535</v>
      </c>
      <c r="K5" s="16">
        <f>'Table39-39.2'!K5</f>
        <v>2770380</v>
      </c>
      <c r="L5" s="16">
        <f>'Table39-39.2'!L5</f>
        <v>2964892</v>
      </c>
      <c r="M5" s="16">
        <f>'Table39-39.2'!M5</f>
        <v>3144848</v>
      </c>
      <c r="N5" s="16">
        <f>'Table39-39.2'!N5</f>
        <v>3350549</v>
      </c>
      <c r="O5" s="16">
        <f>'Table39-39.2'!O5</f>
        <v>3579539</v>
      </c>
      <c r="P5" s="16">
        <f>'Table39-39.2'!P5</f>
        <v>3845312</v>
      </c>
      <c r="Q5" s="16">
        <f>'Table39-39.2'!Q5</f>
        <v>4006426</v>
      </c>
      <c r="R5" s="16">
        <f>'Table39-39.2'!R5</f>
        <v>4173475</v>
      </c>
      <c r="S5" s="16">
        <f>'Table39-39.2'!S5</f>
        <v>4263488</v>
      </c>
      <c r="T5" s="16">
        <f>'Table39-39.2'!T5</f>
        <v>4387724</v>
      </c>
      <c r="U5" s="16">
        <f>'Table39-39.2'!U5</f>
        <v>4314518</v>
      </c>
      <c r="V5" s="16">
        <f>'Table39-39.2'!V5</f>
        <v>4590631</v>
      </c>
      <c r="W5" s="16">
        <f>'Table39-39.2'!W5</f>
        <v>4787151</v>
      </c>
      <c r="X5" s="16">
        <f>'Table39-39.2'!X5</f>
        <v>5141167</v>
      </c>
      <c r="Y5" s="16">
        <f>'Table39-39.2'!Y5</f>
        <v>5308082</v>
      </c>
      <c r="Z5" s="16">
        <f>'Table39-39.2'!Z5</f>
        <v>5306412</v>
      </c>
      <c r="AA5" s="16">
        <f>'Table39-39.2'!AA5</f>
        <v>5574451</v>
      </c>
      <c r="AB5" s="16">
        <f>'Table39-39.2'!AB5</f>
        <v>5790310</v>
      </c>
      <c r="AC5" s="16">
        <f>'Table39-39.2'!AC5</f>
        <v>6096216</v>
      </c>
      <c r="AD5" s="16">
        <f>'Table39-39.2'!AD5</f>
        <v>6333230</v>
      </c>
      <c r="AE5" s="16">
        <f>'Table39-39.2'!AE5</f>
        <v>6566936</v>
      </c>
      <c r="AF5" s="16">
        <f>'Table39-39.2'!AF5</f>
        <v>5718303</v>
      </c>
      <c r="AG5" s="16">
        <f>'Table39-39.2'!AG5</f>
        <v>5618475</v>
      </c>
    </row>
    <row r="6" spans="1:33" ht="12" customHeight="1">
      <c r="A6" s="17" t="s">
        <v>13</v>
      </c>
      <c r="B6" s="18">
        <f>'Table39-39.2'!B6</f>
        <v>437752</v>
      </c>
      <c r="C6" s="18">
        <f>'Table39-39.2'!C6</f>
        <v>452095</v>
      </c>
      <c r="D6" s="18">
        <f>'Table39-39.2'!D6</f>
        <v>479262</v>
      </c>
      <c r="E6" s="18">
        <f>'Table39-39.2'!E6</f>
        <v>504018</v>
      </c>
      <c r="F6" s="18">
        <f>'Table39-39.2'!F6</f>
        <v>533891</v>
      </c>
      <c r="G6" s="18">
        <f>'Table39-39.2'!G6</f>
        <v>564652</v>
      </c>
      <c r="H6" s="18">
        <f>'Table39-39.2'!H6</f>
        <v>588370</v>
      </c>
      <c r="I6" s="18">
        <f>'Table39-39.2'!I6</f>
        <v>613785</v>
      </c>
      <c r="J6" s="18">
        <f>'Table39-39.2'!J6</f>
        <v>593118</v>
      </c>
      <c r="K6" s="18">
        <f>'Table39-39.2'!K6</f>
        <v>616713</v>
      </c>
      <c r="L6" s="18">
        <f>'Table39-39.2'!L6</f>
        <v>646839</v>
      </c>
      <c r="M6" s="18">
        <f>'Table39-39.2'!M6</f>
        <v>677523</v>
      </c>
      <c r="N6" s="18">
        <f>'Table39-39.2'!N6</f>
        <v>723926</v>
      </c>
      <c r="O6" s="18">
        <f>'Table39-39.2'!O6</f>
        <v>769221</v>
      </c>
      <c r="P6" s="18">
        <f>'Table39-39.2'!P6</f>
        <v>801652</v>
      </c>
      <c r="Q6" s="18">
        <f>'Table39-39.2'!Q6</f>
        <v>838753</v>
      </c>
      <c r="R6" s="18">
        <f>'Table39-39.2'!R6</f>
        <v>862207</v>
      </c>
      <c r="S6" s="18">
        <f>'Table39-39.2'!S6</f>
        <v>862463</v>
      </c>
      <c r="T6" s="18">
        <f>'Table39-39.2'!T6</f>
        <v>882644</v>
      </c>
      <c r="U6" s="18">
        <f>'Table39-39.2'!U6</f>
        <v>877971</v>
      </c>
      <c r="V6" s="18">
        <f>'Table39-39.2'!V6</f>
        <v>893064</v>
      </c>
      <c r="W6" s="18">
        <f>'Table39-39.2'!W6</f>
        <v>900363</v>
      </c>
      <c r="X6" s="18">
        <f>'Table39-39.2'!X6</f>
        <v>904120</v>
      </c>
      <c r="Y6" s="18">
        <f>'Table39-39.2'!Y6</f>
        <v>895137</v>
      </c>
      <c r="Z6" s="18">
        <f>'Table39-39.2'!Z6</f>
        <v>902910</v>
      </c>
      <c r="AA6" s="18">
        <f>'Table39-39.2'!AA6</f>
        <v>922877</v>
      </c>
      <c r="AB6" s="18">
        <f>'Table39-39.2'!AB6</f>
        <v>942830</v>
      </c>
      <c r="AC6" s="18">
        <f>'Table39-39.2'!AC6</f>
        <v>964750</v>
      </c>
      <c r="AD6" s="18">
        <f>'Table39-39.2'!AD6</f>
        <v>986121</v>
      </c>
      <c r="AE6" s="18">
        <f>'Table39-39.2'!AE6</f>
        <v>1010750</v>
      </c>
      <c r="AF6" s="18">
        <f>'Table39-39.2'!AF6</f>
        <v>1033131</v>
      </c>
      <c r="AG6" s="18">
        <f>'Table39-39.2'!AG6</f>
        <v>1063799</v>
      </c>
    </row>
    <row r="7" spans="1:33" ht="12" customHeight="1">
      <c r="A7" s="30" t="s">
        <v>71</v>
      </c>
      <c r="B7" s="31">
        <v>437751</v>
      </c>
      <c r="C7" s="31">
        <v>452094</v>
      </c>
      <c r="D7" s="31">
        <v>479261</v>
      </c>
      <c r="E7" s="31">
        <v>504018</v>
      </c>
      <c r="F7" s="31">
        <v>533891</v>
      </c>
      <c r="G7" s="31">
        <v>564652</v>
      </c>
      <c r="H7" s="31">
        <v>588370</v>
      </c>
      <c r="I7" s="31">
        <v>613785</v>
      </c>
      <c r="J7" s="31">
        <v>593118</v>
      </c>
      <c r="K7" s="31">
        <v>616713</v>
      </c>
      <c r="L7" s="31">
        <v>646839</v>
      </c>
      <c r="M7" s="31">
        <v>677523</v>
      </c>
      <c r="N7" s="31">
        <v>723926</v>
      </c>
      <c r="O7" s="31">
        <v>769221</v>
      </c>
      <c r="P7" s="31">
        <v>801652</v>
      </c>
      <c r="Q7" s="31">
        <v>838753</v>
      </c>
      <c r="R7" s="31">
        <v>862207</v>
      </c>
      <c r="S7" s="31">
        <v>862463</v>
      </c>
      <c r="T7" s="31">
        <v>882644</v>
      </c>
      <c r="U7" s="31">
        <f>877972-1</f>
        <v>877971</v>
      </c>
      <c r="V7" s="31">
        <f>893065-1</f>
        <v>893064</v>
      </c>
      <c r="W7" s="31">
        <v>900363</v>
      </c>
      <c r="X7" s="31">
        <f>'Table39-39.2'!X6</f>
        <v>904120</v>
      </c>
      <c r="Y7" s="31">
        <f>'Table39-39.2'!Y6</f>
        <v>895137</v>
      </c>
      <c r="Z7" s="31">
        <f>'Table39-39.2'!Z6</f>
        <v>902910</v>
      </c>
      <c r="AA7" s="31">
        <f>'Table39-39.2'!AA6</f>
        <v>922877</v>
      </c>
      <c r="AB7" s="31">
        <f>'Table39-39.2'!AB6</f>
        <v>942830</v>
      </c>
      <c r="AC7" s="31">
        <f>'Table39-39.2'!AC6</f>
        <v>964750</v>
      </c>
      <c r="AD7" s="31">
        <f>'Table39-39.2'!AD6</f>
        <v>986121</v>
      </c>
      <c r="AE7" s="31">
        <v>1010750</v>
      </c>
      <c r="AF7" s="31">
        <v>1033131</v>
      </c>
      <c r="AG7" s="31">
        <v>1063799</v>
      </c>
    </row>
    <row r="8" spans="1:33" ht="12" customHeight="1">
      <c r="A8" s="17" t="s">
        <v>25</v>
      </c>
      <c r="B8" s="18">
        <f>'Table39-39.2'!B18</f>
        <v>93495</v>
      </c>
      <c r="C8" s="18">
        <f>'Table39-39.2'!C18</f>
        <v>99820</v>
      </c>
      <c r="D8" s="18">
        <f>'Table39-39.2'!D18</f>
        <v>109008</v>
      </c>
      <c r="E8" s="18">
        <f>'Table39-39.2'!E18</f>
        <v>120443</v>
      </c>
      <c r="F8" s="18">
        <f>'Table39-39.2'!F18</f>
        <v>122798</v>
      </c>
      <c r="G8" s="18">
        <f>'Table39-39.2'!G18</f>
        <v>141865</v>
      </c>
      <c r="H8" s="18">
        <f>'Table39-39.2'!H18</f>
        <v>159865</v>
      </c>
      <c r="I8" s="18">
        <f>'Table39-39.2'!I18</f>
        <v>162585</v>
      </c>
      <c r="J8" s="18">
        <f>'Table39-39.2'!J18</f>
        <v>156924</v>
      </c>
      <c r="K8" s="18">
        <f>'Table39-39.2'!K18</f>
        <v>151088</v>
      </c>
      <c r="L8" s="18">
        <f>'Table39-39.2'!L18</f>
        <v>164226</v>
      </c>
      <c r="M8" s="18">
        <f>'Table39-39.2'!M18</f>
        <v>171890</v>
      </c>
      <c r="N8" s="18">
        <f>'Table39-39.2'!N18</f>
        <v>171973</v>
      </c>
      <c r="O8" s="18">
        <f>'Table39-39.2'!O18</f>
        <v>189869</v>
      </c>
      <c r="P8" s="18">
        <f>'Table39-39.2'!P18</f>
        <v>194343</v>
      </c>
      <c r="Q8" s="18">
        <f>'Table39-39.2'!Q18</f>
        <v>214431</v>
      </c>
      <c r="R8" s="18">
        <f>'Table39-39.2'!R18</f>
        <v>217389</v>
      </c>
      <c r="S8" s="18">
        <f>'Table39-39.2'!S18</f>
        <v>225628</v>
      </c>
      <c r="T8" s="18">
        <f>'Table39-39.2'!T18</f>
        <v>233823</v>
      </c>
      <c r="U8" s="18">
        <f>'Table39-39.2'!U18</f>
        <v>209325</v>
      </c>
      <c r="V8" s="18">
        <f>'Table39-39.2'!V18</f>
        <v>210095</v>
      </c>
      <c r="W8" s="18">
        <f>'Table39-39.2'!W18</f>
        <v>208220</v>
      </c>
      <c r="X8" s="67">
        <f>'Table39-39.2'!X18</f>
        <v>214424</v>
      </c>
      <c r="Y8" s="18">
        <f>'Table39-39.2'!Y18</f>
        <v>208513</v>
      </c>
      <c r="Z8" s="18">
        <f>'Table39-39.2'!Z18</f>
        <v>204218</v>
      </c>
      <c r="AA8" s="18">
        <f>'Table39-39.2'!AA18</f>
        <v>207397</v>
      </c>
      <c r="AB8" s="18">
        <f>'Table39-39.2'!AB18</f>
        <v>200544</v>
      </c>
      <c r="AC8" s="18">
        <f>'Table39-39.2'!AC18</f>
        <v>199363</v>
      </c>
      <c r="AD8" s="18">
        <f>'Table39-39.2'!AD18</f>
        <v>195513</v>
      </c>
      <c r="AE8" s="18">
        <f>'Table39-39.2'!AE18</f>
        <v>199590</v>
      </c>
      <c r="AF8" s="18">
        <f>'Table39-39.2'!AF18</f>
        <v>191186</v>
      </c>
      <c r="AG8" s="18">
        <f>'Table39-39.2'!AG18</f>
        <v>187854</v>
      </c>
    </row>
    <row r="9" spans="1:33" ht="12" customHeight="1">
      <c r="A9" s="30" t="s">
        <v>71</v>
      </c>
      <c r="B9" s="31">
        <v>93495</v>
      </c>
      <c r="C9" s="31">
        <v>99820</v>
      </c>
      <c r="D9" s="31">
        <v>109008</v>
      </c>
      <c r="E9" s="31">
        <v>120443</v>
      </c>
      <c r="F9" s="31">
        <v>122798</v>
      </c>
      <c r="G9" s="31">
        <v>141865</v>
      </c>
      <c r="H9" s="31">
        <v>159865</v>
      </c>
      <c r="I9" s="31">
        <v>162585</v>
      </c>
      <c r="J9" s="31">
        <v>156924</v>
      </c>
      <c r="K9" s="31">
        <v>151087</v>
      </c>
      <c r="L9" s="31">
        <v>164225</v>
      </c>
      <c r="M9" s="31">
        <v>171890</v>
      </c>
      <c r="N9" s="31">
        <v>171973</v>
      </c>
      <c r="O9" s="31">
        <v>189869</v>
      </c>
      <c r="P9" s="31">
        <v>194343</v>
      </c>
      <c r="Q9" s="31">
        <v>214431</v>
      </c>
      <c r="R9" s="31">
        <f>217390-1</f>
        <v>217389</v>
      </c>
      <c r="S9" s="31">
        <f>225629-1</f>
        <v>225628</v>
      </c>
      <c r="T9" s="31">
        <f>233824-1</f>
        <v>233823</v>
      </c>
      <c r="U9" s="31">
        <f>209326-1</f>
        <v>209325</v>
      </c>
      <c r="V9" s="31">
        <v>210095</v>
      </c>
      <c r="W9" s="31">
        <v>208220</v>
      </c>
      <c r="X9" s="31">
        <f>'Table39-39.2'!X18</f>
        <v>214424</v>
      </c>
      <c r="Y9" s="31">
        <f>'Table39-39.2'!Y18</f>
        <v>208513</v>
      </c>
      <c r="Z9" s="31">
        <f>'Table39-39.2'!Z18</f>
        <v>204218</v>
      </c>
      <c r="AA9" s="31">
        <f>'Table39-39.2'!AA18</f>
        <v>207397</v>
      </c>
      <c r="AB9" s="31">
        <f>'Table39-39.2'!AB18</f>
        <v>200544</v>
      </c>
      <c r="AC9" s="31">
        <f>'Table39-39.2'!AC18</f>
        <v>199363</v>
      </c>
      <c r="AD9" s="31">
        <f>'Table39-39.2'!AD18</f>
        <v>195513</v>
      </c>
      <c r="AE9" s="31">
        <v>199590</v>
      </c>
      <c r="AF9" s="31">
        <v>191186</v>
      </c>
      <c r="AG9" s="31">
        <v>187854</v>
      </c>
    </row>
    <row r="10" spans="1:33" ht="12" customHeight="1">
      <c r="A10" s="17" t="s">
        <v>28</v>
      </c>
      <c r="B10" s="18">
        <f>'Table39-39.2'!B21</f>
        <v>160028</v>
      </c>
      <c r="C10" s="18">
        <f>'Table39-39.2'!C21</f>
        <v>153751</v>
      </c>
      <c r="D10" s="18">
        <f>'Table39-39.2'!D21</f>
        <v>169537</v>
      </c>
      <c r="E10" s="18">
        <f>'Table39-39.2'!E21</f>
        <v>186875</v>
      </c>
      <c r="F10" s="18">
        <f>'Table39-39.2'!F21</f>
        <v>198997</v>
      </c>
      <c r="G10" s="18">
        <f>'Table39-39.2'!G21</f>
        <v>212169</v>
      </c>
      <c r="H10" s="18">
        <f>'Table39-39.2'!H21</f>
        <v>223068</v>
      </c>
      <c r="I10" s="18">
        <f>'Table39-39.2'!I21</f>
        <v>208914</v>
      </c>
      <c r="J10" s="18">
        <f>'Table39-39.2'!J21</f>
        <v>200979</v>
      </c>
      <c r="K10" s="18">
        <f>'Table39-39.2'!K21</f>
        <v>214610</v>
      </c>
      <c r="L10" s="18">
        <f>'Table39-39.2'!L21</f>
        <v>221806</v>
      </c>
      <c r="M10" s="18">
        <f>'Table39-39.2'!M21</f>
        <v>233290</v>
      </c>
      <c r="N10" s="18">
        <f>'Table39-39.2'!N21</f>
        <v>237638</v>
      </c>
      <c r="O10" s="18">
        <f>'Table39-39.2'!O21</f>
        <v>245887</v>
      </c>
      <c r="P10" s="18">
        <f>'Table39-39.2'!P21</f>
        <v>251552</v>
      </c>
      <c r="Q10" s="18">
        <f>'Table39-39.2'!Q21</f>
        <v>269618</v>
      </c>
      <c r="R10" s="18">
        <f>'Table39-39.2'!R21</f>
        <v>287689</v>
      </c>
      <c r="S10" s="18">
        <f>'Table39-39.2'!S21</f>
        <v>296764</v>
      </c>
      <c r="T10" s="18">
        <f>'Table39-39.2'!T21</f>
        <v>303102</v>
      </c>
      <c r="U10" s="18">
        <f>'Table39-39.2'!U21</f>
        <v>288463</v>
      </c>
      <c r="V10" s="18">
        <f>'Table39-39.2'!V21</f>
        <v>291924</v>
      </c>
      <c r="W10" s="18">
        <v>301228</v>
      </c>
      <c r="X10" s="18">
        <f>'Table39-39.2'!X21</f>
        <v>300378</v>
      </c>
      <c r="Y10" s="18">
        <f>'Table39-39.2'!Y21</f>
        <v>290835</v>
      </c>
      <c r="Z10" s="18">
        <f>'Table39-39.2'!Z21</f>
        <v>284688</v>
      </c>
      <c r="AA10" s="18">
        <f>'Table39-39.2'!AA21</f>
        <v>288308</v>
      </c>
      <c r="AB10" s="18">
        <f>'Table39-39.2'!AB21</f>
        <v>295285</v>
      </c>
      <c r="AC10" s="18">
        <f>'Table39-39.2'!AC21</f>
        <v>301711</v>
      </c>
      <c r="AD10" s="18">
        <f>'Table39-39.2'!AD21</f>
        <v>305382</v>
      </c>
      <c r="AE10" s="18">
        <v>310754</v>
      </c>
      <c r="AF10" s="18">
        <v>252370</v>
      </c>
      <c r="AG10" s="18">
        <v>229416</v>
      </c>
    </row>
    <row r="11" spans="1:33" ht="12" customHeight="1">
      <c r="A11" s="30" t="s">
        <v>72</v>
      </c>
      <c r="B11" s="31">
        <v>158514</v>
      </c>
      <c r="C11" s="31">
        <v>152304</v>
      </c>
      <c r="D11" s="31">
        <v>168117</v>
      </c>
      <c r="E11" s="31">
        <v>185444</v>
      </c>
      <c r="F11" s="31">
        <v>197579</v>
      </c>
      <c r="G11" s="31">
        <v>210734</v>
      </c>
      <c r="H11" s="31">
        <v>221591</v>
      </c>
      <c r="I11" s="31">
        <v>207337</v>
      </c>
      <c r="J11" s="31">
        <v>199432</v>
      </c>
      <c r="K11" s="31">
        <v>212947</v>
      </c>
      <c r="L11" s="31">
        <v>220000</v>
      </c>
      <c r="M11" s="31">
        <v>231481</v>
      </c>
      <c r="N11" s="31">
        <v>235709</v>
      </c>
      <c r="O11" s="31">
        <v>243683</v>
      </c>
      <c r="P11" s="31">
        <v>249031</v>
      </c>
      <c r="Q11" s="31">
        <v>266986</v>
      </c>
      <c r="R11" s="31">
        <v>284915</v>
      </c>
      <c r="S11" s="31">
        <v>293747</v>
      </c>
      <c r="T11" s="31">
        <v>300078</v>
      </c>
      <c r="U11" s="31">
        <v>285323</v>
      </c>
      <c r="V11" s="31">
        <v>288737</v>
      </c>
      <c r="W11" s="31">
        <v>297818</v>
      </c>
      <c r="X11" s="63">
        <v>296690.44203201926</v>
      </c>
      <c r="Y11" s="31">
        <v>286829.19170658616</v>
      </c>
      <c r="Z11" s="31">
        <v>280796</v>
      </c>
      <c r="AA11" s="31">
        <v>284164</v>
      </c>
      <c r="AB11" s="31">
        <v>291682</v>
      </c>
      <c r="AC11" s="31">
        <v>298086</v>
      </c>
      <c r="AD11" s="31">
        <v>301783</v>
      </c>
      <c r="AE11" s="31">
        <v>307189</v>
      </c>
      <c r="AF11" s="31">
        <v>249642</v>
      </c>
      <c r="AG11" s="31">
        <v>226966</v>
      </c>
    </row>
    <row r="12" spans="1:33" ht="12" customHeight="1">
      <c r="A12" s="30" t="s">
        <v>73</v>
      </c>
      <c r="B12" s="31">
        <v>1470</v>
      </c>
      <c r="C12" s="31">
        <v>1406</v>
      </c>
      <c r="D12" s="31">
        <v>1396</v>
      </c>
      <c r="E12" s="31">
        <v>1422</v>
      </c>
      <c r="F12" s="31">
        <v>1420</v>
      </c>
      <c r="G12" s="31">
        <v>1445</v>
      </c>
      <c r="H12" s="31">
        <v>1490</v>
      </c>
      <c r="I12" s="31">
        <v>1578</v>
      </c>
      <c r="J12" s="31">
        <v>1548</v>
      </c>
      <c r="K12" s="31">
        <v>1665</v>
      </c>
      <c r="L12" s="31">
        <v>1807</v>
      </c>
      <c r="M12" s="31">
        <v>1810</v>
      </c>
      <c r="N12" s="31">
        <v>1929</v>
      </c>
      <c r="O12" s="31">
        <v>2204</v>
      </c>
      <c r="P12" s="31">
        <v>2521</v>
      </c>
      <c r="Q12" s="31">
        <v>2632</v>
      </c>
      <c r="R12" s="31">
        <v>2773</v>
      </c>
      <c r="S12" s="31">
        <v>3018</v>
      </c>
      <c r="T12" s="31">
        <v>3025</v>
      </c>
      <c r="U12" s="31">
        <v>3146</v>
      </c>
      <c r="V12" s="31">
        <v>3194</v>
      </c>
      <c r="W12" s="31">
        <v>3421</v>
      </c>
      <c r="X12" s="31">
        <v>3710.2192941895487</v>
      </c>
      <c r="Y12" s="31">
        <v>4056.304150407077</v>
      </c>
      <c r="Z12" s="31">
        <v>3940</v>
      </c>
      <c r="AA12" s="31">
        <v>4212</v>
      </c>
      <c r="AB12" s="31">
        <v>3600</v>
      </c>
      <c r="AC12" s="31">
        <v>3615</v>
      </c>
      <c r="AD12" s="31">
        <v>3581</v>
      </c>
      <c r="AE12" s="31">
        <v>3535</v>
      </c>
      <c r="AF12" s="31">
        <v>2687</v>
      </c>
      <c r="AG12" s="31">
        <v>2409</v>
      </c>
    </row>
    <row r="13" spans="1:33" ht="12" customHeight="1">
      <c r="A13" s="17" t="s">
        <v>31</v>
      </c>
      <c r="B13" s="18">
        <f>'Table39-39.2'!B24</f>
        <v>152656</v>
      </c>
      <c r="C13" s="18">
        <f>'Table39-39.2'!C24</f>
        <v>169427</v>
      </c>
      <c r="D13" s="18">
        <f>'Table39-39.2'!D24</f>
        <v>195734</v>
      </c>
      <c r="E13" s="18">
        <f>'Table39-39.2'!E24</f>
        <v>211387</v>
      </c>
      <c r="F13" s="18">
        <f>'Table39-39.2'!F24</f>
        <v>226408</v>
      </c>
      <c r="G13" s="18">
        <f>'Table39-39.2'!G24</f>
        <v>248171</v>
      </c>
      <c r="H13" s="18">
        <f>'Table39-39.2'!H24</f>
        <v>269024</v>
      </c>
      <c r="I13" s="18">
        <f>'Table39-39.2'!I24</f>
        <v>297932</v>
      </c>
      <c r="J13" s="18">
        <f>'Table39-39.2'!J24</f>
        <v>323731</v>
      </c>
      <c r="K13" s="18">
        <f>'Table39-39.2'!K24</f>
        <v>335646</v>
      </c>
      <c r="L13" s="18">
        <f>'Table39-39.2'!L24</f>
        <v>348669</v>
      </c>
      <c r="M13" s="18">
        <f>'Table39-39.2'!M24</f>
        <v>359383</v>
      </c>
      <c r="N13" s="18">
        <f>'Table39-39.2'!N24</f>
        <v>380007</v>
      </c>
      <c r="O13" s="18">
        <f>'Table39-39.2'!O24</f>
        <v>402297</v>
      </c>
      <c r="P13" s="18">
        <f>'Table39-39.2'!P24</f>
        <v>419408</v>
      </c>
      <c r="Q13" s="18">
        <f>'Table39-39.2'!Q24</f>
        <v>436500</v>
      </c>
      <c r="R13" s="18">
        <f>'Table39-39.2'!R24</f>
        <v>452924</v>
      </c>
      <c r="S13" s="18">
        <f>'Table39-39.2'!S24</f>
        <v>477007</v>
      </c>
      <c r="T13" s="18">
        <f>'Table39-39.2'!T24</f>
        <v>477451</v>
      </c>
      <c r="U13" s="18">
        <f>'Table39-39.2'!U24</f>
        <v>479755</v>
      </c>
      <c r="V13" s="18">
        <f>'Table39-39.2'!V24</f>
        <v>508519</v>
      </c>
      <c r="W13" s="18">
        <f>'Table39-39.2'!W24</f>
        <v>522510</v>
      </c>
      <c r="X13" s="18">
        <f>'Table39-39.2'!X24</f>
        <v>564773</v>
      </c>
      <c r="Y13" s="18">
        <f>'Table39-39.2'!Y24</f>
        <v>574489</v>
      </c>
      <c r="Z13" s="18">
        <f>'Table39-39.2'!Z24</f>
        <v>595425</v>
      </c>
      <c r="AA13" s="18">
        <f>'Table39-39.2'!AA24</f>
        <v>623768</v>
      </c>
      <c r="AB13" s="18">
        <f>'Table39-39.2'!AB24</f>
        <v>650268</v>
      </c>
      <c r="AC13" s="18">
        <f>'Table39-39.2'!AC24</f>
        <v>677521</v>
      </c>
      <c r="AD13" s="18">
        <f>'Table39-39.2'!AD24</f>
        <v>699039</v>
      </c>
      <c r="AE13" s="18">
        <v>727794</v>
      </c>
      <c r="AF13" s="18">
        <v>751869</v>
      </c>
      <c r="AG13" s="18">
        <v>771334</v>
      </c>
    </row>
    <row r="14" spans="1:33" ht="12" customHeight="1">
      <c r="A14" s="30" t="s">
        <v>71</v>
      </c>
      <c r="B14" s="31">
        <v>56395</v>
      </c>
      <c r="C14" s="31">
        <v>58920</v>
      </c>
      <c r="D14" s="31">
        <v>63111</v>
      </c>
      <c r="E14" s="31">
        <v>69915</v>
      </c>
      <c r="F14" s="31">
        <v>75117</v>
      </c>
      <c r="G14" s="31">
        <v>81185</v>
      </c>
      <c r="H14" s="31">
        <v>85538</v>
      </c>
      <c r="I14" s="31">
        <v>90610</v>
      </c>
      <c r="J14" s="31">
        <v>90808</v>
      </c>
      <c r="K14" s="31">
        <v>87316</v>
      </c>
      <c r="L14" s="31">
        <v>92853</v>
      </c>
      <c r="M14" s="31">
        <v>99813</v>
      </c>
      <c r="N14" s="31">
        <v>102933</v>
      </c>
      <c r="O14" s="31">
        <v>108376</v>
      </c>
      <c r="P14" s="31">
        <v>113579</v>
      </c>
      <c r="Q14" s="31">
        <v>118699</v>
      </c>
      <c r="R14" s="31">
        <v>124126</v>
      </c>
      <c r="S14" s="31">
        <v>129977</v>
      </c>
      <c r="T14" s="31">
        <v>122482</v>
      </c>
      <c r="U14" s="31">
        <v>122515</v>
      </c>
      <c r="V14" s="31">
        <v>141747</v>
      </c>
      <c r="W14" s="31">
        <v>145509</v>
      </c>
      <c r="X14" s="31">
        <v>168987.71693004985</v>
      </c>
      <c r="Y14" s="31">
        <v>171728.11944581498</v>
      </c>
      <c r="Z14" s="31">
        <v>176055</v>
      </c>
      <c r="AA14" s="31">
        <v>186371</v>
      </c>
      <c r="AB14" s="31">
        <v>194248</v>
      </c>
      <c r="AC14" s="31">
        <v>197074</v>
      </c>
      <c r="AD14" s="31">
        <v>200296</v>
      </c>
      <c r="AE14" s="31">
        <v>212077</v>
      </c>
      <c r="AF14" s="31">
        <v>222240</v>
      </c>
      <c r="AG14" s="31">
        <v>226506</v>
      </c>
    </row>
    <row r="15" spans="1:33" ht="12" customHeight="1">
      <c r="A15" s="30" t="s">
        <v>73</v>
      </c>
      <c r="B15" s="31">
        <v>99595</v>
      </c>
      <c r="C15" s="31">
        <v>113195</v>
      </c>
      <c r="D15" s="31">
        <v>134368</v>
      </c>
      <c r="E15" s="31">
        <v>143805</v>
      </c>
      <c r="F15" s="31">
        <v>153843</v>
      </c>
      <c r="G15" s="31">
        <v>169499</v>
      </c>
      <c r="H15" s="31">
        <v>185642</v>
      </c>
      <c r="I15" s="31">
        <v>208734</v>
      </c>
      <c r="J15" s="31">
        <v>233002</v>
      </c>
      <c r="K15" s="31">
        <v>247664</v>
      </c>
      <c r="L15" s="31">
        <v>255452</v>
      </c>
      <c r="M15" s="31">
        <v>259629</v>
      </c>
      <c r="N15" s="31">
        <v>277074</v>
      </c>
      <c r="O15" s="31">
        <v>293921</v>
      </c>
      <c r="P15" s="31">
        <v>305812</v>
      </c>
      <c r="Q15" s="31">
        <v>317741</v>
      </c>
      <c r="R15" s="31">
        <v>328633</v>
      </c>
      <c r="S15" s="31">
        <v>346993</v>
      </c>
      <c r="T15" s="31">
        <v>356201</v>
      </c>
      <c r="U15" s="31">
        <v>358597</v>
      </c>
      <c r="V15" s="31">
        <v>365101</v>
      </c>
      <c r="W15" s="31">
        <v>375318</v>
      </c>
      <c r="X15" s="31">
        <v>391219.99706874357</v>
      </c>
      <c r="Y15" s="31">
        <v>398168.29370098643</v>
      </c>
      <c r="Z15" s="31">
        <v>415341</v>
      </c>
      <c r="AA15" s="31">
        <v>432296</v>
      </c>
      <c r="AB15" s="31">
        <v>450718</v>
      </c>
      <c r="AC15" s="31">
        <v>476559</v>
      </c>
      <c r="AD15" s="31">
        <v>495608</v>
      </c>
      <c r="AE15" s="31">
        <v>511367</v>
      </c>
      <c r="AF15" s="31">
        <v>524111</v>
      </c>
      <c r="AG15" s="31">
        <v>539580</v>
      </c>
    </row>
    <row r="16" spans="1:33" ht="12" customHeight="1">
      <c r="A16" s="17" t="s">
        <v>34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1:33" ht="12" customHeight="1">
      <c r="A17" s="17" t="s">
        <v>35</v>
      </c>
      <c r="B17" s="18">
        <f>'Table39-39.2'!B28</f>
        <v>110913</v>
      </c>
      <c r="C17" s="18">
        <f>'Table39-39.2'!C28</f>
        <v>121409</v>
      </c>
      <c r="D17" s="18">
        <f>'Table39-39.2'!D28</f>
        <v>128023</v>
      </c>
      <c r="E17" s="18">
        <f>'Table39-39.2'!E28</f>
        <v>134187</v>
      </c>
      <c r="F17" s="18">
        <f>'Table39-39.2'!F28</f>
        <v>141021</v>
      </c>
      <c r="G17" s="18">
        <f>'Table39-39.2'!G28</f>
        <v>150871</v>
      </c>
      <c r="H17" s="18">
        <f>'Table39-39.2'!H28</f>
        <v>154164</v>
      </c>
      <c r="I17" s="18">
        <f>'Table39-39.2'!I28</f>
        <v>143235</v>
      </c>
      <c r="J17" s="18">
        <f>'Table39-39.2'!J28</f>
        <v>127521</v>
      </c>
      <c r="K17" s="18">
        <f>'Table39-39.2'!K28</f>
        <v>128321</v>
      </c>
      <c r="L17" s="18">
        <f>'Table39-39.2'!L28</f>
        <v>138430</v>
      </c>
      <c r="M17" s="18">
        <f>'Table39-39.2'!M28</f>
        <v>148637</v>
      </c>
      <c r="N17" s="18">
        <f>'Table39-39.2'!N28</f>
        <v>155261</v>
      </c>
      <c r="O17" s="18">
        <f>'Table39-39.2'!O28</f>
        <v>169097</v>
      </c>
      <c r="P17" s="18">
        <f>'Table39-39.2'!P28</f>
        <v>184256</v>
      </c>
      <c r="Q17" s="18">
        <f>'Table39-39.2'!Q28</f>
        <v>195010</v>
      </c>
      <c r="R17" s="18">
        <f>'Table39-39.2'!R28</f>
        <v>208252</v>
      </c>
      <c r="S17" s="18">
        <f>'Table39-39.2'!S28</f>
        <v>220620</v>
      </c>
      <c r="T17" s="18">
        <f>'Table39-39.2'!T28</f>
        <v>234898</v>
      </c>
      <c r="U17" s="18">
        <f>'Table39-39.2'!U28</f>
        <v>221763</v>
      </c>
      <c r="V17" s="18">
        <f>'Table39-39.2'!V28</f>
        <v>248225</v>
      </c>
      <c r="W17" s="18">
        <f>'Table39-39.2'!W28</f>
        <v>269523</v>
      </c>
      <c r="X17" s="18">
        <f>'Table39-39.2'!X28</f>
        <v>288697</v>
      </c>
      <c r="Y17" s="18">
        <f>'Table39-39.2'!Y28</f>
        <v>287094</v>
      </c>
      <c r="Z17" s="18">
        <f>'Table39-39.2'!Z28</f>
        <v>292501</v>
      </c>
      <c r="AA17" s="18">
        <f>'Table39-39.2'!AA28</f>
        <v>301948</v>
      </c>
      <c r="AB17" s="18">
        <f>'Table39-39.2'!AB28</f>
        <v>303081</v>
      </c>
      <c r="AC17" s="18">
        <f>'Table39-39.2'!AC28</f>
        <v>312445</v>
      </c>
      <c r="AD17" s="18">
        <f>'Table39-39.2'!AD28</f>
        <v>328434</v>
      </c>
      <c r="AE17" s="18">
        <v>338755</v>
      </c>
      <c r="AF17" s="18">
        <v>329851</v>
      </c>
      <c r="AG17" s="18">
        <v>332963</v>
      </c>
    </row>
    <row r="18" spans="1:33" ht="12" customHeight="1">
      <c r="A18" s="30" t="s">
        <v>74</v>
      </c>
      <c r="B18" s="31">
        <v>38228</v>
      </c>
      <c r="C18" s="31">
        <v>44640</v>
      </c>
      <c r="D18" s="31">
        <v>44082</v>
      </c>
      <c r="E18" s="31">
        <v>46466</v>
      </c>
      <c r="F18" s="31">
        <v>47464</v>
      </c>
      <c r="G18" s="31">
        <v>46613</v>
      </c>
      <c r="H18" s="31">
        <v>49590</v>
      </c>
      <c r="I18" s="31">
        <v>36189</v>
      </c>
      <c r="J18" s="31">
        <v>25211</v>
      </c>
      <c r="K18" s="31">
        <v>21346</v>
      </c>
      <c r="L18" s="31">
        <v>23703</v>
      </c>
      <c r="M18" s="31">
        <v>29078</v>
      </c>
      <c r="N18" s="31">
        <v>30944</v>
      </c>
      <c r="O18" s="31">
        <v>34035</v>
      </c>
      <c r="P18" s="31">
        <v>36627</v>
      </c>
      <c r="Q18" s="31">
        <v>34746</v>
      </c>
      <c r="R18" s="31">
        <v>38336</v>
      </c>
      <c r="S18" s="31">
        <v>43877</v>
      </c>
      <c r="T18" s="31">
        <v>46754</v>
      </c>
      <c r="U18" s="31">
        <v>51207</v>
      </c>
      <c r="V18" s="31">
        <v>61046</v>
      </c>
      <c r="W18" s="31">
        <v>72478</v>
      </c>
      <c r="X18" s="31">
        <v>74788.703098364815</v>
      </c>
      <c r="Y18" s="31">
        <v>75138.422051728849</v>
      </c>
      <c r="Z18" s="31">
        <v>75288</v>
      </c>
      <c r="AA18" s="31">
        <v>76803</v>
      </c>
      <c r="AB18" s="31">
        <v>76537</v>
      </c>
      <c r="AC18" s="31">
        <v>77954</v>
      </c>
      <c r="AD18" s="31">
        <v>80650</v>
      </c>
      <c r="AE18" s="31">
        <v>83374</v>
      </c>
      <c r="AF18" s="31">
        <v>81425</v>
      </c>
      <c r="AG18" s="31">
        <v>80095</v>
      </c>
    </row>
    <row r="19" spans="1:33" ht="12" customHeight="1">
      <c r="A19" s="30" t="s">
        <v>72</v>
      </c>
      <c r="B19" s="31">
        <v>40627</v>
      </c>
      <c r="C19" s="31">
        <v>42090</v>
      </c>
      <c r="D19" s="31">
        <v>47624</v>
      </c>
      <c r="E19" s="31">
        <v>49901</v>
      </c>
      <c r="F19" s="31">
        <v>53666</v>
      </c>
      <c r="G19" s="31">
        <v>63239</v>
      </c>
      <c r="H19" s="31">
        <v>61857</v>
      </c>
      <c r="I19" s="31">
        <v>62786</v>
      </c>
      <c r="J19" s="31">
        <v>56642</v>
      </c>
      <c r="K19" s="31">
        <v>58175</v>
      </c>
      <c r="L19" s="31">
        <v>65151</v>
      </c>
      <c r="M19" s="31">
        <v>68553</v>
      </c>
      <c r="N19" s="31">
        <v>73330</v>
      </c>
      <c r="O19" s="31">
        <v>80808</v>
      </c>
      <c r="P19" s="31">
        <v>92259</v>
      </c>
      <c r="Q19" s="31">
        <v>102130</v>
      </c>
      <c r="R19" s="31">
        <v>112292</v>
      </c>
      <c r="S19" s="31">
        <v>116151</v>
      </c>
      <c r="T19" s="31">
        <v>128832</v>
      </c>
      <c r="U19" s="31">
        <v>111349</v>
      </c>
      <c r="V19" s="31">
        <v>130354</v>
      </c>
      <c r="W19" s="31">
        <v>142339</v>
      </c>
      <c r="X19" s="31">
        <v>159124.885719991</v>
      </c>
      <c r="Y19" s="31">
        <v>157160.96000366387</v>
      </c>
      <c r="Z19" s="31">
        <v>162366</v>
      </c>
      <c r="AA19" s="31">
        <v>168110</v>
      </c>
      <c r="AB19" s="31">
        <v>166707</v>
      </c>
      <c r="AC19" s="31">
        <v>173023</v>
      </c>
      <c r="AD19" s="31">
        <v>185537</v>
      </c>
      <c r="AE19" s="31">
        <v>191969</v>
      </c>
      <c r="AF19" s="31">
        <v>186457</v>
      </c>
      <c r="AG19" s="31">
        <v>189892</v>
      </c>
    </row>
    <row r="20" spans="1:33" ht="12" customHeight="1">
      <c r="A20" s="30" t="s">
        <v>71</v>
      </c>
      <c r="B20" s="31">
        <v>9253</v>
      </c>
      <c r="C20" s="31">
        <v>10471</v>
      </c>
      <c r="D20" s="31">
        <v>11673</v>
      </c>
      <c r="E20" s="31">
        <v>12365</v>
      </c>
      <c r="F20" s="31">
        <v>13832</v>
      </c>
      <c r="G20" s="31">
        <v>15106</v>
      </c>
      <c r="H20" s="31">
        <v>16545</v>
      </c>
      <c r="I20" s="31">
        <v>18153</v>
      </c>
      <c r="J20" s="31">
        <v>19222</v>
      </c>
      <c r="K20" s="31">
        <v>21769</v>
      </c>
      <c r="L20" s="31">
        <v>21838</v>
      </c>
      <c r="M20" s="31">
        <v>22255</v>
      </c>
      <c r="N20" s="31">
        <v>24028</v>
      </c>
      <c r="O20" s="31">
        <v>25864</v>
      </c>
      <c r="P20" s="31">
        <v>26824</v>
      </c>
      <c r="Q20" s="31">
        <v>27940</v>
      </c>
      <c r="R20" s="31">
        <v>28029</v>
      </c>
      <c r="S20" s="31">
        <v>29393</v>
      </c>
      <c r="T20" s="31">
        <v>29960</v>
      </c>
      <c r="U20" s="31">
        <v>29720</v>
      </c>
      <c r="V20" s="31">
        <v>31231</v>
      </c>
      <c r="W20" s="31">
        <v>32068</v>
      </c>
      <c r="X20" s="31">
        <v>32674.224037080989</v>
      </c>
      <c r="Y20" s="31">
        <v>34010.000619738385</v>
      </c>
      <c r="Z20" s="31">
        <v>34938</v>
      </c>
      <c r="AA20" s="31">
        <v>36231</v>
      </c>
      <c r="AB20" s="31">
        <v>37988</v>
      </c>
      <c r="AC20" s="31">
        <v>39600</v>
      </c>
      <c r="AD20" s="31">
        <v>41081</v>
      </c>
      <c r="AE20" s="31">
        <v>42188</v>
      </c>
      <c r="AF20" s="31">
        <v>40696</v>
      </c>
      <c r="AG20" s="31">
        <v>41868</v>
      </c>
    </row>
    <row r="21" spans="1:33" ht="12" customHeight="1">
      <c r="A21" s="30" t="s">
        <v>73</v>
      </c>
      <c r="B21" s="31">
        <v>24676</v>
      </c>
      <c r="C21" s="31">
        <v>25441</v>
      </c>
      <c r="D21" s="31">
        <v>25645</v>
      </c>
      <c r="E21" s="31">
        <v>26304</v>
      </c>
      <c r="F21" s="31">
        <v>26654</v>
      </c>
      <c r="G21" s="31">
        <v>26354</v>
      </c>
      <c r="H21" s="31">
        <v>26162</v>
      </c>
      <c r="I21" s="31">
        <v>26418</v>
      </c>
      <c r="J21" s="31">
        <v>26914</v>
      </c>
      <c r="K21" s="31">
        <v>27440</v>
      </c>
      <c r="L21" s="31">
        <v>27968</v>
      </c>
      <c r="M21" s="31">
        <v>28889</v>
      </c>
      <c r="N21" s="31">
        <v>26959</v>
      </c>
      <c r="O21" s="31">
        <v>28390</v>
      </c>
      <c r="P21" s="31">
        <v>28641</v>
      </c>
      <c r="Q21" s="31">
        <v>30336</v>
      </c>
      <c r="R21" s="31">
        <v>29888</v>
      </c>
      <c r="S21" s="31">
        <v>31606</v>
      </c>
      <c r="T21" s="31">
        <v>30320</v>
      </c>
      <c r="U21" s="31">
        <v>30019</v>
      </c>
      <c r="V21" s="31">
        <v>27354</v>
      </c>
      <c r="W21" s="31">
        <v>25752</v>
      </c>
      <c r="X21" s="31">
        <v>26127.335464783959</v>
      </c>
      <c r="Y21" s="31">
        <v>24665.102568793809</v>
      </c>
      <c r="Z21" s="31">
        <v>24085</v>
      </c>
      <c r="AA21" s="31">
        <v>24963</v>
      </c>
      <c r="AB21" s="31">
        <v>25316</v>
      </c>
      <c r="AC21" s="31">
        <v>25550</v>
      </c>
      <c r="AD21" s="31">
        <v>25770</v>
      </c>
      <c r="AE21" s="31">
        <v>26257</v>
      </c>
      <c r="AF21" s="31">
        <v>26027</v>
      </c>
      <c r="AG21" s="31">
        <v>25788</v>
      </c>
    </row>
    <row r="22" spans="1:33" ht="12" customHeight="1">
      <c r="A22" s="34" t="s">
        <v>38</v>
      </c>
      <c r="B22" s="18">
        <f>'Table39-39.2'!B31</f>
        <v>78915</v>
      </c>
      <c r="C22" s="18">
        <f>'Table39-39.2'!C31</f>
        <v>83699</v>
      </c>
      <c r="D22" s="18">
        <f>'Table39-39.2'!D31</f>
        <v>91348</v>
      </c>
      <c r="E22" s="18">
        <f>'Table39-39.2'!E31</f>
        <v>90901</v>
      </c>
      <c r="F22" s="18">
        <f>'Table39-39.2'!F31</f>
        <v>95234</v>
      </c>
      <c r="G22" s="18">
        <f>'Table39-39.2'!G31</f>
        <v>110994</v>
      </c>
      <c r="H22" s="18">
        <f>'Table39-39.2'!H31</f>
        <v>125717</v>
      </c>
      <c r="I22" s="18">
        <f>'Table39-39.2'!I31</f>
        <v>130735</v>
      </c>
      <c r="J22" s="18">
        <f>'Table39-39.2'!J31</f>
        <v>114937</v>
      </c>
      <c r="K22" s="18">
        <f>'Table39-39.2'!K31</f>
        <v>127909</v>
      </c>
      <c r="L22" s="18">
        <f>'Table39-39.2'!L31</f>
        <v>145090</v>
      </c>
      <c r="M22" s="18">
        <f>'Table39-39.2'!M31</f>
        <v>160685</v>
      </c>
      <c r="N22" s="18">
        <f>'Table39-39.2'!N31</f>
        <v>157549</v>
      </c>
      <c r="O22" s="18">
        <f>'Table39-39.2'!O31</f>
        <v>168442</v>
      </c>
      <c r="P22" s="18">
        <f>'Table39-39.2'!P31</f>
        <v>191737</v>
      </c>
      <c r="Q22" s="18">
        <f>'Table39-39.2'!Q31</f>
        <v>198415</v>
      </c>
      <c r="R22" s="18">
        <f>'Table39-39.2'!R31</f>
        <v>213206</v>
      </c>
      <c r="S22" s="18">
        <f>'Table39-39.2'!S31</f>
        <v>209951</v>
      </c>
      <c r="T22" s="18">
        <f>'Table39-39.2'!T31</f>
        <v>216987</v>
      </c>
      <c r="U22" s="18">
        <f>'Table39-39.2'!U31</f>
        <v>212018</v>
      </c>
      <c r="V22" s="18">
        <f>'Table39-39.2'!V31</f>
        <v>239826</v>
      </c>
      <c r="W22" s="18">
        <f>'Table39-39.2'!W31</f>
        <v>275700</v>
      </c>
      <c r="X22" s="18">
        <f>'Table39-39.2'!X31</f>
        <v>288922</v>
      </c>
      <c r="Y22" s="18">
        <f>'Table39-39.2'!Y31</f>
        <v>304290</v>
      </c>
      <c r="Z22" s="18">
        <f>'Table39-39.2'!Z31</f>
        <v>313074</v>
      </c>
      <c r="AA22" s="18">
        <f>'Table39-39.2'!AA31</f>
        <v>323326</v>
      </c>
      <c r="AB22" s="18">
        <f>'Table39-39.2'!AB31</f>
        <v>338618</v>
      </c>
      <c r="AC22" s="18">
        <f>'Table39-39.2'!AC31</f>
        <v>349200</v>
      </c>
      <c r="AD22" s="18">
        <f>'Table39-39.2'!AD31</f>
        <v>367556</v>
      </c>
      <c r="AE22" s="18">
        <v>386272</v>
      </c>
      <c r="AF22" s="18">
        <v>410461</v>
      </c>
      <c r="AG22" s="18">
        <v>444460</v>
      </c>
    </row>
    <row r="23" spans="1:33" ht="12" customHeight="1">
      <c r="A23" s="30" t="s">
        <v>74</v>
      </c>
      <c r="B23" s="31">
        <v>740</v>
      </c>
      <c r="C23" s="31">
        <v>581</v>
      </c>
      <c r="D23" s="31">
        <v>690</v>
      </c>
      <c r="E23" s="31">
        <v>796</v>
      </c>
      <c r="F23" s="31">
        <v>848</v>
      </c>
      <c r="G23" s="31">
        <v>979</v>
      </c>
      <c r="H23" s="31">
        <v>1043</v>
      </c>
      <c r="I23" s="31">
        <v>1068</v>
      </c>
      <c r="J23" s="31">
        <v>876</v>
      </c>
      <c r="K23" s="31">
        <v>856</v>
      </c>
      <c r="L23" s="31">
        <v>1084</v>
      </c>
      <c r="M23" s="31">
        <v>984</v>
      </c>
      <c r="N23" s="31">
        <v>1316</v>
      </c>
      <c r="O23" s="31">
        <v>1522</v>
      </c>
      <c r="P23" s="31">
        <v>1611</v>
      </c>
      <c r="Q23" s="31">
        <v>1842</v>
      </c>
      <c r="R23" s="31">
        <v>2363</v>
      </c>
      <c r="S23" s="31">
        <v>3992</v>
      </c>
      <c r="T23" s="31">
        <v>4869</v>
      </c>
      <c r="U23" s="31">
        <v>5243</v>
      </c>
      <c r="V23" s="31">
        <v>5873</v>
      </c>
      <c r="W23" s="31">
        <v>5740</v>
      </c>
      <c r="X23" s="31">
        <v>7364.0445274136227</v>
      </c>
      <c r="Y23" s="31">
        <v>7388.2166742293575</v>
      </c>
      <c r="Z23" s="31">
        <v>7303</v>
      </c>
      <c r="AA23" s="31">
        <v>7181</v>
      </c>
      <c r="AB23" s="31">
        <v>7307</v>
      </c>
      <c r="AC23" s="31">
        <v>7059</v>
      </c>
      <c r="AD23" s="31">
        <v>7803</v>
      </c>
      <c r="AE23" s="31">
        <v>8472</v>
      </c>
      <c r="AF23" s="31">
        <v>7848</v>
      </c>
      <c r="AG23" s="31">
        <v>8123</v>
      </c>
    </row>
    <row r="24" spans="1:33" ht="12" customHeight="1">
      <c r="A24" s="30" t="s">
        <v>71</v>
      </c>
      <c r="B24" s="31">
        <v>20248</v>
      </c>
      <c r="C24" s="31">
        <v>20768</v>
      </c>
      <c r="D24" s="31">
        <v>21706</v>
      </c>
      <c r="E24" s="31">
        <v>21367</v>
      </c>
      <c r="F24" s="31">
        <v>21866</v>
      </c>
      <c r="G24" s="31">
        <v>26013</v>
      </c>
      <c r="H24" s="31">
        <v>29364</v>
      </c>
      <c r="I24" s="31">
        <v>34072</v>
      </c>
      <c r="J24" s="31">
        <v>28637</v>
      </c>
      <c r="K24" s="31">
        <v>29005</v>
      </c>
      <c r="L24" s="31">
        <v>37610</v>
      </c>
      <c r="M24" s="31">
        <v>53474</v>
      </c>
      <c r="N24" s="31">
        <v>57104</v>
      </c>
      <c r="O24" s="31">
        <v>63933</v>
      </c>
      <c r="P24" s="31">
        <v>71485</v>
      </c>
      <c r="Q24" s="31">
        <v>80199</v>
      </c>
      <c r="R24" s="31">
        <v>81327</v>
      </c>
      <c r="S24" s="31">
        <v>73385</v>
      </c>
      <c r="T24" s="31">
        <v>80177</v>
      </c>
      <c r="U24" s="31">
        <v>78461</v>
      </c>
      <c r="V24" s="31">
        <v>83503</v>
      </c>
      <c r="W24" s="31">
        <v>101379</v>
      </c>
      <c r="X24" s="31">
        <v>109950.48902690368</v>
      </c>
      <c r="Y24" s="31">
        <v>123235.05711025484</v>
      </c>
      <c r="Z24" s="31">
        <v>131630</v>
      </c>
      <c r="AA24" s="31">
        <v>139315</v>
      </c>
      <c r="AB24" s="31">
        <v>152403</v>
      </c>
      <c r="AC24" s="31">
        <v>160359</v>
      </c>
      <c r="AD24" s="31">
        <v>165006</v>
      </c>
      <c r="AE24" s="31">
        <v>174437</v>
      </c>
      <c r="AF24" s="31">
        <v>186824</v>
      </c>
      <c r="AG24" s="31">
        <v>198785</v>
      </c>
    </row>
    <row r="25" spans="1:33" ht="12" customHeight="1">
      <c r="A25" s="30" t="s">
        <v>73</v>
      </c>
      <c r="B25" s="31">
        <v>58506</v>
      </c>
      <c r="C25" s="31">
        <v>63079</v>
      </c>
      <c r="D25" s="31">
        <v>69876</v>
      </c>
      <c r="E25" s="31">
        <v>69681</v>
      </c>
      <c r="F25" s="31">
        <v>73568</v>
      </c>
      <c r="G25" s="31">
        <v>85174</v>
      </c>
      <c r="H25" s="31">
        <v>96644</v>
      </c>
      <c r="I25" s="31">
        <v>96682</v>
      </c>
      <c r="J25" s="31">
        <v>86442</v>
      </c>
      <c r="K25" s="31">
        <v>99296</v>
      </c>
      <c r="L25" s="31">
        <v>107308</v>
      </c>
      <c r="M25" s="31">
        <v>106366</v>
      </c>
      <c r="N25" s="31">
        <v>99129</v>
      </c>
      <c r="O25" s="31">
        <v>102987</v>
      </c>
      <c r="P25" s="31">
        <v>118588</v>
      </c>
      <c r="Q25" s="31">
        <v>116538</v>
      </c>
      <c r="R25" s="31">
        <v>129520</v>
      </c>
      <c r="S25" s="31">
        <v>132490</v>
      </c>
      <c r="T25" s="31">
        <v>132219</v>
      </c>
      <c r="U25" s="31">
        <v>128719</v>
      </c>
      <c r="V25" s="31">
        <v>150673</v>
      </c>
      <c r="W25" s="31">
        <v>168750</v>
      </c>
      <c r="X25" s="31">
        <v>172101.64718139108</v>
      </c>
      <c r="Y25" s="31">
        <v>174506.74795298729</v>
      </c>
      <c r="Z25" s="31">
        <v>175204</v>
      </c>
      <c r="AA25" s="31">
        <v>178086</v>
      </c>
      <c r="AB25" s="31">
        <v>180698</v>
      </c>
      <c r="AC25" s="31">
        <v>183837</v>
      </c>
      <c r="AD25" s="31">
        <v>196631</v>
      </c>
      <c r="AE25" s="31">
        <v>205485</v>
      </c>
      <c r="AF25" s="31">
        <v>217972</v>
      </c>
      <c r="AG25" s="31">
        <v>239521</v>
      </c>
    </row>
    <row r="26" spans="1:33" ht="12" customHeight="1">
      <c r="A26" s="34" t="s">
        <v>39</v>
      </c>
      <c r="B26" s="18">
        <f>'Table39-39.2'!B32</f>
        <v>252101</v>
      </c>
      <c r="C26" s="18">
        <f>'Table39-39.2'!C32</f>
        <v>258303</v>
      </c>
      <c r="D26" s="18">
        <f>'Table39-39.2'!D32</f>
        <v>310494</v>
      </c>
      <c r="E26" s="18">
        <f>'Table39-39.2'!E32</f>
        <v>356782</v>
      </c>
      <c r="F26" s="18">
        <f>'Table39-39.2'!F32</f>
        <v>386936</v>
      </c>
      <c r="G26" s="18">
        <f>'Table39-39.2'!G32</f>
        <v>429863</v>
      </c>
      <c r="H26" s="18">
        <f>'Table39-39.2'!H32</f>
        <v>444713</v>
      </c>
      <c r="I26" s="18">
        <f>'Table39-39.2'!I32</f>
        <v>402343</v>
      </c>
      <c r="J26" s="18">
        <f>'Table39-39.2'!J32</f>
        <v>339008</v>
      </c>
      <c r="K26" s="18">
        <f>'Table39-39.2'!K32</f>
        <v>373693</v>
      </c>
      <c r="L26" s="18">
        <f>'Table39-39.2'!L32</f>
        <v>393511</v>
      </c>
      <c r="M26" s="18">
        <f>'Table39-39.2'!M32</f>
        <v>416849</v>
      </c>
      <c r="N26" s="18">
        <f>'Table39-39.2'!N32</f>
        <v>455606</v>
      </c>
      <c r="O26" s="18">
        <f>'Table39-39.2'!O32</f>
        <v>508383</v>
      </c>
      <c r="P26" s="18">
        <f>'Table39-39.2'!P32</f>
        <v>550964</v>
      </c>
      <c r="Q26" s="18">
        <f>'Table39-39.2'!Q32</f>
        <v>560999</v>
      </c>
      <c r="R26" s="18">
        <f>'Table39-39.2'!R32</f>
        <v>580379</v>
      </c>
      <c r="S26" s="18">
        <f>'Table39-39.2'!S32</f>
        <v>574670</v>
      </c>
      <c r="T26" s="18">
        <f>'Table39-39.2'!T32</f>
        <v>583458</v>
      </c>
      <c r="U26" s="18">
        <f>'Table39-39.2'!U32</f>
        <v>574749</v>
      </c>
      <c r="V26" s="18">
        <f>'Table39-39.2'!V32</f>
        <v>653513</v>
      </c>
      <c r="W26" s="18">
        <f>'Table39-39.2'!W32</f>
        <v>665149</v>
      </c>
      <c r="X26" s="18">
        <f>'Table39-39.2'!X32</f>
        <v>796273</v>
      </c>
      <c r="Y26" s="18">
        <f>'Table39-39.2'!Y32</f>
        <v>804490</v>
      </c>
      <c r="Z26" s="18">
        <f>'Table39-39.2'!Z32</f>
        <v>713461</v>
      </c>
      <c r="AA26" s="18">
        <f>'Table39-39.2'!AA32</f>
        <v>735203</v>
      </c>
      <c r="AB26" s="18">
        <f>'Table39-39.2'!AB32</f>
        <v>767245</v>
      </c>
      <c r="AC26" s="18">
        <f>'Table39-39.2'!AC32</f>
        <v>830591</v>
      </c>
      <c r="AD26" s="18">
        <f>'Table39-39.2'!AD32</f>
        <v>879600</v>
      </c>
      <c r="AE26" s="18">
        <v>890052</v>
      </c>
      <c r="AF26" s="18">
        <v>735502</v>
      </c>
      <c r="AG26" s="18">
        <v>690273</v>
      </c>
    </row>
    <row r="27" spans="1:33" ht="12" customHeight="1">
      <c r="A27" s="30" t="s">
        <v>74</v>
      </c>
      <c r="B27" s="31">
        <v>82817</v>
      </c>
      <c r="C27" s="31">
        <v>77307</v>
      </c>
      <c r="D27" s="31">
        <v>108861</v>
      </c>
      <c r="E27" s="31">
        <v>134384</v>
      </c>
      <c r="F27" s="31">
        <v>144484</v>
      </c>
      <c r="G27" s="31">
        <v>169262</v>
      </c>
      <c r="H27" s="31">
        <v>165696</v>
      </c>
      <c r="I27" s="31">
        <v>118588</v>
      </c>
      <c r="J27" s="31">
        <v>54694</v>
      </c>
      <c r="K27" s="31">
        <v>76590</v>
      </c>
      <c r="L27" s="31">
        <v>88896</v>
      </c>
      <c r="M27" s="31">
        <v>102672</v>
      </c>
      <c r="N27" s="31">
        <v>130737</v>
      </c>
      <c r="O27" s="31">
        <v>176800</v>
      </c>
      <c r="P27" s="31">
        <v>207953</v>
      </c>
      <c r="Q27" s="31">
        <v>205596</v>
      </c>
      <c r="R27" s="31">
        <v>204607</v>
      </c>
      <c r="S27" s="31">
        <v>182214</v>
      </c>
      <c r="T27" s="31">
        <v>209332</v>
      </c>
      <c r="U27" s="31">
        <v>191552</v>
      </c>
      <c r="V27" s="31">
        <v>268463</v>
      </c>
      <c r="W27" s="31">
        <v>287699</v>
      </c>
      <c r="X27" s="31">
        <v>448377.66773678019</v>
      </c>
      <c r="Y27" s="31">
        <v>435112.63079236052</v>
      </c>
      <c r="Z27" s="31">
        <v>293512</v>
      </c>
      <c r="AA27" s="31">
        <v>266129</v>
      </c>
      <c r="AB27" s="31">
        <v>270019</v>
      </c>
      <c r="AC27" s="31">
        <v>323503</v>
      </c>
      <c r="AD27" s="31">
        <v>366266</v>
      </c>
      <c r="AE27" s="31">
        <v>368051</v>
      </c>
      <c r="AF27" s="31">
        <v>297396</v>
      </c>
      <c r="AG27" s="31">
        <v>287500</v>
      </c>
    </row>
    <row r="28" spans="1:33" ht="12" customHeight="1">
      <c r="A28" s="30" t="s">
        <v>72</v>
      </c>
      <c r="B28" s="31">
        <v>9650</v>
      </c>
      <c r="C28" s="31">
        <v>9658</v>
      </c>
      <c r="D28" s="31">
        <v>10845</v>
      </c>
      <c r="E28" s="31">
        <v>14102</v>
      </c>
      <c r="F28" s="31">
        <v>14991</v>
      </c>
      <c r="G28" s="31">
        <v>18615</v>
      </c>
      <c r="H28" s="31">
        <v>17392</v>
      </c>
      <c r="I28" s="31">
        <v>16151</v>
      </c>
      <c r="J28" s="31">
        <v>13731</v>
      </c>
      <c r="K28" s="31">
        <v>14421</v>
      </c>
      <c r="L28" s="31">
        <v>14462</v>
      </c>
      <c r="M28" s="31">
        <v>14755</v>
      </c>
      <c r="N28" s="31">
        <v>15242</v>
      </c>
      <c r="O28" s="31">
        <v>15662</v>
      </c>
      <c r="P28" s="31">
        <v>16087</v>
      </c>
      <c r="Q28" s="31">
        <v>18959</v>
      </c>
      <c r="R28" s="31">
        <v>21839</v>
      </c>
      <c r="S28" s="31">
        <v>17027</v>
      </c>
      <c r="T28" s="31">
        <v>17100</v>
      </c>
      <c r="U28" s="31">
        <v>18187</v>
      </c>
      <c r="V28" s="31">
        <v>21330</v>
      </c>
      <c r="W28" s="31">
        <v>20214</v>
      </c>
      <c r="X28" s="31">
        <v>21595.039382370815</v>
      </c>
      <c r="Y28" s="31">
        <v>22123.398371497518</v>
      </c>
      <c r="Z28" s="31">
        <v>21743</v>
      </c>
      <c r="AA28" s="31">
        <v>24237</v>
      </c>
      <c r="AB28" s="31">
        <v>24794</v>
      </c>
      <c r="AC28" s="31">
        <v>25364</v>
      </c>
      <c r="AD28" s="31">
        <v>26057</v>
      </c>
      <c r="AE28" s="31">
        <v>26570</v>
      </c>
      <c r="AF28" s="31">
        <v>24705</v>
      </c>
      <c r="AG28" s="31">
        <v>25583</v>
      </c>
    </row>
    <row r="29" spans="1:33" ht="12" customHeight="1">
      <c r="A29" s="30" t="s">
        <v>71</v>
      </c>
      <c r="B29" s="31">
        <v>40782</v>
      </c>
      <c r="C29" s="31">
        <v>44574</v>
      </c>
      <c r="D29" s="31">
        <v>49690</v>
      </c>
      <c r="E29" s="31">
        <v>57065</v>
      </c>
      <c r="F29" s="31">
        <v>64511</v>
      </c>
      <c r="G29" s="31">
        <v>70577</v>
      </c>
      <c r="H29" s="31">
        <v>79111</v>
      </c>
      <c r="I29" s="31">
        <v>87417</v>
      </c>
      <c r="J29" s="31">
        <v>93637</v>
      </c>
      <c r="K29" s="31">
        <v>98795</v>
      </c>
      <c r="L29" s="31">
        <v>101125</v>
      </c>
      <c r="M29" s="31">
        <v>110063</v>
      </c>
      <c r="N29" s="31">
        <v>120612</v>
      </c>
      <c r="O29" s="31">
        <v>124691</v>
      </c>
      <c r="P29" s="31">
        <v>128697</v>
      </c>
      <c r="Q29" s="31">
        <v>131383</v>
      </c>
      <c r="R29" s="31">
        <v>139496</v>
      </c>
      <c r="S29" s="31">
        <v>146161</v>
      </c>
      <c r="T29" s="31">
        <v>133393</v>
      </c>
      <c r="U29" s="31">
        <v>133189</v>
      </c>
      <c r="V29" s="31">
        <v>135595</v>
      </c>
      <c r="W29" s="31">
        <v>129924</v>
      </c>
      <c r="X29" s="31">
        <v>136489.9298479307</v>
      </c>
      <c r="Y29" s="31">
        <v>141237.61649037016</v>
      </c>
      <c r="Z29" s="31">
        <v>144033</v>
      </c>
      <c r="AA29" s="31">
        <v>158565</v>
      </c>
      <c r="AB29" s="31">
        <v>170730</v>
      </c>
      <c r="AC29" s="31">
        <v>174487</v>
      </c>
      <c r="AD29" s="31">
        <v>176869</v>
      </c>
      <c r="AE29" s="31">
        <v>179313</v>
      </c>
      <c r="AF29" s="31">
        <v>175647</v>
      </c>
      <c r="AG29" s="31">
        <v>166417</v>
      </c>
    </row>
    <row r="30" spans="1:33" ht="12" customHeight="1">
      <c r="A30" s="30" t="s">
        <v>73</v>
      </c>
      <c r="B30" s="31">
        <v>113013</v>
      </c>
      <c r="C30" s="31">
        <v>122793</v>
      </c>
      <c r="D30" s="31">
        <v>134213</v>
      </c>
      <c r="E30" s="31">
        <v>143716</v>
      </c>
      <c r="F30" s="31">
        <v>155140</v>
      </c>
      <c r="G30" s="31">
        <v>163376</v>
      </c>
      <c r="H30" s="31">
        <v>174744</v>
      </c>
      <c r="I30" s="31">
        <v>175798</v>
      </c>
      <c r="J30" s="31">
        <v>175541</v>
      </c>
      <c r="K30" s="31">
        <v>182664</v>
      </c>
      <c r="L30" s="31">
        <v>188063</v>
      </c>
      <c r="M30" s="31">
        <v>188576</v>
      </c>
      <c r="N30" s="31">
        <v>189015</v>
      </c>
      <c r="O30" s="31">
        <v>191230</v>
      </c>
      <c r="P30" s="31">
        <v>198297</v>
      </c>
      <c r="Q30" s="31">
        <v>205156</v>
      </c>
      <c r="R30" s="31">
        <v>212809</v>
      </c>
      <c r="S30" s="31">
        <v>220494</v>
      </c>
      <c r="T30" s="31">
        <v>225067</v>
      </c>
      <c r="U30" s="31">
        <v>228934</v>
      </c>
      <c r="V30" s="31">
        <v>242540</v>
      </c>
      <c r="W30" s="31">
        <v>249846</v>
      </c>
      <c r="X30" s="31">
        <v>255316.18774422607</v>
      </c>
      <c r="Y30" s="31">
        <v>265074.57620466786</v>
      </c>
      <c r="Z30" s="31">
        <v>269513</v>
      </c>
      <c r="AA30" s="31">
        <v>285944</v>
      </c>
      <c r="AB30" s="31">
        <v>297447</v>
      </c>
      <c r="AC30" s="31">
        <v>311594</v>
      </c>
      <c r="AD30" s="31">
        <v>322912</v>
      </c>
      <c r="AE30" s="31">
        <v>328128</v>
      </c>
      <c r="AF30" s="31">
        <v>230727</v>
      </c>
      <c r="AG30" s="31">
        <v>205332</v>
      </c>
    </row>
    <row r="31" spans="1:33" ht="12" customHeight="1">
      <c r="A31" s="34" t="s">
        <v>43</v>
      </c>
      <c r="B31" s="18">
        <f>'Table39-39.2'!B36</f>
        <v>13065</v>
      </c>
      <c r="C31" s="18">
        <f>'Table39-39.2'!C36</f>
        <v>15745</v>
      </c>
      <c r="D31" s="18">
        <f>'Table39-39.2'!D36</f>
        <v>19026</v>
      </c>
      <c r="E31" s="18">
        <f>'Table39-39.2'!E36</f>
        <v>21211</v>
      </c>
      <c r="F31" s="18">
        <f>'Table39-39.2'!F36</f>
        <v>25332</v>
      </c>
      <c r="G31" s="18">
        <f>'Table39-39.2'!G36</f>
        <v>29344</v>
      </c>
      <c r="H31" s="18">
        <f>'Table39-39.2'!H36</f>
        <v>38439</v>
      </c>
      <c r="I31" s="18">
        <f>'Table39-39.2'!I36</f>
        <v>42658</v>
      </c>
      <c r="J31" s="18">
        <f>'Table39-39.2'!J36</f>
        <v>33114</v>
      </c>
      <c r="K31" s="18">
        <f>'Table39-39.2'!K36</f>
        <v>40106</v>
      </c>
      <c r="L31" s="18">
        <f>'Table39-39.2'!L36</f>
        <v>59507</v>
      </c>
      <c r="M31" s="18">
        <f>'Table39-39.2'!M36</f>
        <v>77029</v>
      </c>
      <c r="N31" s="18">
        <f>'Table39-39.2'!N36</f>
        <v>90714</v>
      </c>
      <c r="O31" s="18">
        <f>'Table39-39.2'!O36</f>
        <v>98064</v>
      </c>
      <c r="P31" s="18">
        <f>'Table39-39.2'!P36</f>
        <v>115478</v>
      </c>
      <c r="Q31" s="18">
        <f>'Table39-39.2'!Q36</f>
        <v>128394</v>
      </c>
      <c r="R31" s="18">
        <f>'Table39-39.2'!R36</f>
        <v>139518</v>
      </c>
      <c r="S31" s="18">
        <f>'Table39-39.2'!S36</f>
        <v>163467</v>
      </c>
      <c r="T31" s="18">
        <f>'Table39-39.2'!T36</f>
        <v>174281</v>
      </c>
      <c r="U31" s="18">
        <f>'Table39-39.2'!U36</f>
        <v>156922</v>
      </c>
      <c r="V31" s="18">
        <f>'Table39-39.2'!V36</f>
        <v>167992</v>
      </c>
      <c r="W31" s="18">
        <f>'Table39-39.2'!W36</f>
        <v>178372</v>
      </c>
      <c r="X31" s="18">
        <f>'Table39-39.2'!X36</f>
        <v>185408</v>
      </c>
      <c r="Y31" s="18">
        <f>'Table39-39.2'!Y36</f>
        <v>196805</v>
      </c>
      <c r="Z31" s="18">
        <f>'Table39-39.2'!Z36</f>
        <v>217781</v>
      </c>
      <c r="AA31" s="18">
        <f>'Table39-39.2'!AA36</f>
        <v>231361</v>
      </c>
      <c r="AB31" s="18">
        <f>'Table39-39.2'!AB36</f>
        <v>236490</v>
      </c>
      <c r="AC31" s="18">
        <f>'Table39-39.2'!AC36</f>
        <v>250854</v>
      </c>
      <c r="AD31" s="18">
        <f>'Table39-39.2'!AD36</f>
        <v>263006</v>
      </c>
      <c r="AE31" s="18">
        <v>271903</v>
      </c>
      <c r="AF31" s="18">
        <v>274760</v>
      </c>
      <c r="AG31" s="18">
        <v>279342</v>
      </c>
    </row>
    <row r="32" spans="1:33" ht="12" customHeight="1">
      <c r="A32" s="30" t="s">
        <v>74</v>
      </c>
      <c r="B32" s="31">
        <v>575</v>
      </c>
      <c r="C32" s="31">
        <v>572</v>
      </c>
      <c r="D32" s="31">
        <v>587</v>
      </c>
      <c r="E32" s="31">
        <v>624</v>
      </c>
      <c r="F32" s="31">
        <v>667</v>
      </c>
      <c r="G32" s="31">
        <v>709</v>
      </c>
      <c r="H32" s="31">
        <v>778</v>
      </c>
      <c r="I32" s="31">
        <v>763</v>
      </c>
      <c r="J32" s="31">
        <v>745</v>
      </c>
      <c r="K32" s="31">
        <v>832</v>
      </c>
      <c r="L32" s="31">
        <v>1107</v>
      </c>
      <c r="M32" s="31">
        <v>2073</v>
      </c>
      <c r="N32" s="31">
        <v>5444</v>
      </c>
      <c r="O32" s="31">
        <v>5413</v>
      </c>
      <c r="P32" s="31">
        <v>5551</v>
      </c>
      <c r="Q32" s="31">
        <v>6098</v>
      </c>
      <c r="R32" s="31">
        <v>6677</v>
      </c>
      <c r="S32" s="31">
        <v>6427</v>
      </c>
      <c r="T32" s="31">
        <v>7773</v>
      </c>
      <c r="U32" s="31">
        <v>7374</v>
      </c>
      <c r="V32" s="31">
        <v>8428</v>
      </c>
      <c r="W32" s="31">
        <v>9148</v>
      </c>
      <c r="X32" s="31">
        <v>10161.416806677113</v>
      </c>
      <c r="Y32" s="31">
        <v>11340.047860917546</v>
      </c>
      <c r="Z32" s="31">
        <v>12819</v>
      </c>
      <c r="AA32" s="31">
        <v>12894</v>
      </c>
      <c r="AB32" s="31">
        <v>13031</v>
      </c>
      <c r="AC32" s="31">
        <v>13235</v>
      </c>
      <c r="AD32" s="31">
        <v>13413</v>
      </c>
      <c r="AE32" s="31">
        <v>13753</v>
      </c>
      <c r="AF32" s="31">
        <v>13691</v>
      </c>
      <c r="AG32" s="31">
        <v>14814</v>
      </c>
    </row>
    <row r="33" spans="1:33" ht="12" customHeight="1">
      <c r="A33" s="30" t="s">
        <v>73</v>
      </c>
      <c r="B33" s="31">
        <v>12355</v>
      </c>
      <c r="C33" s="31">
        <v>15075</v>
      </c>
      <c r="D33" s="31">
        <v>18377</v>
      </c>
      <c r="E33" s="31">
        <v>20532</v>
      </c>
      <c r="F33" s="31">
        <v>24637</v>
      </c>
      <c r="G33" s="31">
        <v>28635</v>
      </c>
      <c r="H33" s="31">
        <v>37732</v>
      </c>
      <c r="I33" s="31">
        <v>42023</v>
      </c>
      <c r="J33" s="31">
        <v>32394</v>
      </c>
      <c r="K33" s="31">
        <v>39339</v>
      </c>
      <c r="L33" s="31">
        <v>58534</v>
      </c>
      <c r="M33" s="31">
        <v>74945</v>
      </c>
      <c r="N33" s="31">
        <v>85270</v>
      </c>
      <c r="O33" s="31">
        <v>92651</v>
      </c>
      <c r="P33" s="31">
        <v>109876</v>
      </c>
      <c r="Q33" s="31">
        <v>122232</v>
      </c>
      <c r="R33" s="31">
        <v>132776</v>
      </c>
      <c r="S33" s="31">
        <v>156863</v>
      </c>
      <c r="T33" s="31">
        <v>166416</v>
      </c>
      <c r="U33" s="31">
        <v>149511</v>
      </c>
      <c r="V33" s="31">
        <v>159599</v>
      </c>
      <c r="W33" s="31">
        <v>169286</v>
      </c>
      <c r="X33" s="31">
        <v>175415.95831352938</v>
      </c>
      <c r="Y33" s="31">
        <v>185763.65933935362</v>
      </c>
      <c r="Z33" s="31">
        <v>205344</v>
      </c>
      <c r="AA33" s="31">
        <v>218732</v>
      </c>
      <c r="AB33" s="31">
        <v>223704</v>
      </c>
      <c r="AC33" s="31">
        <v>237773</v>
      </c>
      <c r="AD33" s="31">
        <v>249671</v>
      </c>
      <c r="AE33" s="31">
        <v>258210</v>
      </c>
      <c r="AF33" s="31">
        <v>261093</v>
      </c>
      <c r="AG33" s="31">
        <v>264720</v>
      </c>
    </row>
    <row r="34" spans="1:33" ht="12" customHeight="1">
      <c r="A34" s="34" t="s">
        <v>44</v>
      </c>
      <c r="B34" s="18">
        <f>'Table39-39.2'!B37</f>
        <v>74309</v>
      </c>
      <c r="C34" s="18">
        <f>'Table39-39.2'!C37</f>
        <v>74182</v>
      </c>
      <c r="D34" s="18">
        <f>'Table39-39.2'!D37</f>
        <v>77020</v>
      </c>
      <c r="E34" s="18">
        <f>'Table39-39.2'!E37</f>
        <v>97446</v>
      </c>
      <c r="F34" s="18">
        <f>'Table39-39.2'!F37</f>
        <v>112237</v>
      </c>
      <c r="G34" s="18">
        <f>'Table39-39.2'!G37</f>
        <v>156873</v>
      </c>
      <c r="H34" s="18">
        <f>'Table39-39.2'!H37</f>
        <v>178140</v>
      </c>
      <c r="I34" s="18">
        <f>'Table39-39.2'!I37</f>
        <v>151855</v>
      </c>
      <c r="J34" s="18">
        <f>'Table39-39.2'!J37</f>
        <v>123439</v>
      </c>
      <c r="K34" s="18">
        <f>'Table39-39.2'!K37</f>
        <v>130915</v>
      </c>
      <c r="L34" s="18">
        <f>'Table39-39.2'!L37</f>
        <v>148710</v>
      </c>
      <c r="M34" s="18">
        <f>'Table39-39.2'!M37</f>
        <v>160109</v>
      </c>
      <c r="N34" s="18">
        <f>'Table39-39.2'!N37</f>
        <v>178875</v>
      </c>
      <c r="O34" s="18">
        <f>'Table39-39.2'!O37</f>
        <v>196751</v>
      </c>
      <c r="P34" s="18">
        <f>'Table39-39.2'!P37</f>
        <v>229924</v>
      </c>
      <c r="Q34" s="18">
        <f>'Table39-39.2'!Q37</f>
        <v>246251</v>
      </c>
      <c r="R34" s="18">
        <f>'Table39-39.2'!R37</f>
        <v>255672</v>
      </c>
      <c r="S34" s="18">
        <f>'Table39-39.2'!S37</f>
        <v>249026</v>
      </c>
      <c r="T34" s="18">
        <f>'Table39-39.2'!T37</f>
        <v>258383</v>
      </c>
      <c r="U34" s="18">
        <f>'Table39-39.2'!U37</f>
        <v>243656</v>
      </c>
      <c r="V34" s="18">
        <f>'Table39-39.2'!V37</f>
        <v>275410</v>
      </c>
      <c r="W34" s="18">
        <f>'Table39-39.2'!W37</f>
        <v>302730</v>
      </c>
      <c r="X34" s="18">
        <f>'Table39-39.2'!X37</f>
        <v>341943</v>
      </c>
      <c r="Y34" s="18">
        <f>'Table39-39.2'!Y37</f>
        <v>366552</v>
      </c>
      <c r="Z34" s="18">
        <f>'Table39-39.2'!Z37</f>
        <v>365174</v>
      </c>
      <c r="AA34" s="18">
        <f>'Table39-39.2'!AA37</f>
        <v>372687</v>
      </c>
      <c r="AB34" s="18">
        <f>'Table39-39.2'!AB37</f>
        <v>433406</v>
      </c>
      <c r="AC34" s="18">
        <f>'Table39-39.2'!AC37</f>
        <v>462654</v>
      </c>
      <c r="AD34" s="18">
        <f>'Table39-39.2'!AD37</f>
        <v>484765</v>
      </c>
      <c r="AE34" s="18">
        <v>497524</v>
      </c>
      <c r="AF34" s="18">
        <v>396354</v>
      </c>
      <c r="AG34" s="18">
        <v>384769</v>
      </c>
    </row>
    <row r="35" spans="1:33" ht="12" customHeight="1">
      <c r="A35" s="30" t="s">
        <v>74</v>
      </c>
      <c r="B35" s="31">
        <v>12492</v>
      </c>
      <c r="C35" s="31">
        <v>10294</v>
      </c>
      <c r="D35" s="31">
        <v>13346</v>
      </c>
      <c r="E35" s="31">
        <v>21537</v>
      </c>
      <c r="F35" s="31">
        <v>24217</v>
      </c>
      <c r="G35" s="31">
        <v>44885</v>
      </c>
      <c r="H35" s="31">
        <v>48516</v>
      </c>
      <c r="I35" s="31">
        <v>32793</v>
      </c>
      <c r="J35" s="31">
        <v>25821</v>
      </c>
      <c r="K35" s="31">
        <v>30886</v>
      </c>
      <c r="L35" s="31">
        <v>38227</v>
      </c>
      <c r="M35" s="31">
        <v>43049</v>
      </c>
      <c r="N35" s="31">
        <v>58826</v>
      </c>
      <c r="O35" s="31">
        <v>60147</v>
      </c>
      <c r="P35" s="31">
        <v>66329</v>
      </c>
      <c r="Q35" s="31">
        <v>69309</v>
      </c>
      <c r="R35" s="31">
        <v>68545</v>
      </c>
      <c r="S35" s="31">
        <v>71170</v>
      </c>
      <c r="T35" s="31">
        <v>74898</v>
      </c>
      <c r="U35" s="31">
        <v>65482</v>
      </c>
      <c r="V35" s="31">
        <v>73834</v>
      </c>
      <c r="W35" s="31">
        <v>81111</v>
      </c>
      <c r="X35" s="31">
        <v>92791.789243944993</v>
      </c>
      <c r="Y35" s="31">
        <v>93125.957820875032</v>
      </c>
      <c r="Z35" s="31">
        <v>91806</v>
      </c>
      <c r="AA35" s="31">
        <v>75986</v>
      </c>
      <c r="AB35" s="31">
        <v>74423</v>
      </c>
      <c r="AC35" s="31">
        <v>79783</v>
      </c>
      <c r="AD35" s="31">
        <v>79792</v>
      </c>
      <c r="AE35" s="31">
        <v>85981</v>
      </c>
      <c r="AF35" s="31">
        <v>88960</v>
      </c>
      <c r="AG35" s="31">
        <v>80817</v>
      </c>
    </row>
    <row r="36" spans="1:33" ht="12" customHeight="1">
      <c r="A36" s="30" t="s">
        <v>72</v>
      </c>
      <c r="B36" s="31">
        <v>10237</v>
      </c>
      <c r="C36" s="31">
        <v>12270</v>
      </c>
      <c r="D36" s="31">
        <v>13004</v>
      </c>
      <c r="E36" s="31">
        <v>13836</v>
      </c>
      <c r="F36" s="31">
        <v>14983</v>
      </c>
      <c r="G36" s="31">
        <v>16450</v>
      </c>
      <c r="H36" s="31">
        <v>17665</v>
      </c>
      <c r="I36" s="31">
        <v>16608</v>
      </c>
      <c r="J36" s="31">
        <v>13193</v>
      </c>
      <c r="K36" s="31">
        <v>11782</v>
      </c>
      <c r="L36" s="31">
        <v>12670</v>
      </c>
      <c r="M36" s="31">
        <v>15975</v>
      </c>
      <c r="N36" s="31">
        <v>17668</v>
      </c>
      <c r="O36" s="31">
        <v>20789</v>
      </c>
      <c r="P36" s="31">
        <v>25045</v>
      </c>
      <c r="Q36" s="31">
        <v>33223</v>
      </c>
      <c r="R36" s="31">
        <v>38402</v>
      </c>
      <c r="S36" s="31">
        <v>38262</v>
      </c>
      <c r="T36" s="31">
        <v>37390</v>
      </c>
      <c r="U36" s="31">
        <v>38359</v>
      </c>
      <c r="V36" s="31">
        <v>40604</v>
      </c>
      <c r="W36" s="31">
        <v>40595</v>
      </c>
      <c r="X36" s="31">
        <v>41239.011293795913</v>
      </c>
      <c r="Y36" s="31">
        <v>41419.077582425445</v>
      </c>
      <c r="Z36" s="31">
        <v>41488</v>
      </c>
      <c r="AA36" s="31">
        <v>41584</v>
      </c>
      <c r="AB36" s="31">
        <v>38799</v>
      </c>
      <c r="AC36" s="31">
        <v>40355</v>
      </c>
      <c r="AD36" s="31">
        <v>42012</v>
      </c>
      <c r="AE36" s="31">
        <v>40081</v>
      </c>
      <c r="AF36" s="31">
        <v>39629</v>
      </c>
      <c r="AG36" s="31">
        <v>38989</v>
      </c>
    </row>
    <row r="37" spans="1:33" ht="12" customHeight="1">
      <c r="A37" s="30" t="s">
        <v>71</v>
      </c>
      <c r="B37" s="31">
        <v>20892</v>
      </c>
      <c r="C37" s="31">
        <v>23301</v>
      </c>
      <c r="D37" s="31">
        <v>23464</v>
      </c>
      <c r="E37" s="31">
        <v>24265</v>
      </c>
      <c r="F37" s="31">
        <v>27620</v>
      </c>
      <c r="G37" s="31">
        <v>34070</v>
      </c>
      <c r="H37" s="31">
        <v>36119</v>
      </c>
      <c r="I37" s="31">
        <v>29870</v>
      </c>
      <c r="J37" s="31">
        <v>26105</v>
      </c>
      <c r="K37" s="31">
        <v>25507</v>
      </c>
      <c r="L37" s="31">
        <v>27787</v>
      </c>
      <c r="M37" s="31">
        <v>28350</v>
      </c>
      <c r="N37" s="31">
        <v>27274</v>
      </c>
      <c r="O37" s="31">
        <v>28598</v>
      </c>
      <c r="P37" s="31">
        <v>30537</v>
      </c>
      <c r="Q37" s="31">
        <v>29523</v>
      </c>
      <c r="R37" s="31">
        <v>28386</v>
      </c>
      <c r="S37" s="31">
        <v>26791</v>
      </c>
      <c r="T37" s="31">
        <v>28752</v>
      </c>
      <c r="U37" s="31">
        <v>27448</v>
      </c>
      <c r="V37" s="31">
        <v>29939</v>
      </c>
      <c r="W37" s="31">
        <v>31334</v>
      </c>
      <c r="X37" s="31">
        <v>34215.482576406721</v>
      </c>
      <c r="Y37" s="31">
        <v>38110.255363920267</v>
      </c>
      <c r="Z37" s="31">
        <v>37294</v>
      </c>
      <c r="AA37" s="31">
        <v>34892</v>
      </c>
      <c r="AB37" s="31">
        <v>35935</v>
      </c>
      <c r="AC37" s="31">
        <v>35607</v>
      </c>
      <c r="AD37" s="31">
        <v>35039</v>
      </c>
      <c r="AE37" s="31">
        <v>35458</v>
      </c>
      <c r="AF37" s="31">
        <v>35099</v>
      </c>
      <c r="AG37" s="31">
        <v>33867</v>
      </c>
    </row>
    <row r="38" spans="1:33" ht="12" customHeight="1">
      <c r="A38" s="30" t="s">
        <v>73</v>
      </c>
      <c r="B38" s="31">
        <v>41526</v>
      </c>
      <c r="C38" s="31">
        <v>41971</v>
      </c>
      <c r="D38" s="31">
        <v>36874</v>
      </c>
      <c r="E38" s="31">
        <v>45015</v>
      </c>
      <c r="F38" s="31">
        <v>53788</v>
      </c>
      <c r="G38" s="31">
        <v>61325</v>
      </c>
      <c r="H38" s="31">
        <v>75571</v>
      </c>
      <c r="I38" s="31">
        <v>72736</v>
      </c>
      <c r="J38" s="31">
        <v>58617</v>
      </c>
      <c r="K38" s="31">
        <v>63097</v>
      </c>
      <c r="L38" s="31">
        <v>70376</v>
      </c>
      <c r="M38" s="31">
        <v>72880</v>
      </c>
      <c r="N38" s="31">
        <v>75107</v>
      </c>
      <c r="O38" s="31">
        <v>87217</v>
      </c>
      <c r="P38" s="31">
        <v>108035</v>
      </c>
      <c r="Q38" s="31">
        <v>114264</v>
      </c>
      <c r="R38" s="31">
        <v>120437</v>
      </c>
      <c r="S38" s="31">
        <v>113188</v>
      </c>
      <c r="T38" s="31">
        <v>117713</v>
      </c>
      <c r="U38" s="31">
        <v>112369</v>
      </c>
      <c r="V38" s="31">
        <v>130864</v>
      </c>
      <c r="W38" s="31">
        <v>149258</v>
      </c>
      <c r="X38" s="31">
        <v>173176.47694666992</v>
      </c>
      <c r="Y38" s="31">
        <v>191557.80201488757</v>
      </c>
      <c r="Z38" s="31">
        <v>192030</v>
      </c>
      <c r="AA38" s="31">
        <v>212974</v>
      </c>
      <c r="AB38" s="31">
        <v>271774</v>
      </c>
      <c r="AC38" s="31">
        <v>293694</v>
      </c>
      <c r="AD38" s="31">
        <v>313136</v>
      </c>
      <c r="AE38" s="31">
        <v>321622</v>
      </c>
      <c r="AF38" s="31">
        <v>227291</v>
      </c>
      <c r="AG38" s="31">
        <v>224501</v>
      </c>
    </row>
    <row r="39" spans="1:33" ht="12" customHeight="1">
      <c r="A39" s="34" t="s">
        <v>49</v>
      </c>
      <c r="B39" s="18">
        <f>'Table39-39.2'!B42</f>
        <v>23944</v>
      </c>
      <c r="C39" s="18">
        <f>'Table39-39.2'!C42</f>
        <v>26637</v>
      </c>
      <c r="D39" s="18">
        <f>'Table39-39.2'!D42</f>
        <v>29166</v>
      </c>
      <c r="E39" s="18">
        <f>'Table39-39.2'!E42</f>
        <v>33262</v>
      </c>
      <c r="F39" s="18">
        <f>'Table39-39.2'!F42</f>
        <v>37250</v>
      </c>
      <c r="G39" s="18">
        <f>'Table39-39.2'!G42</f>
        <v>40682</v>
      </c>
      <c r="H39" s="18">
        <f>'Table39-39.2'!H42</f>
        <v>43682</v>
      </c>
      <c r="I39" s="18">
        <f>'Table39-39.2'!I42</f>
        <v>47932</v>
      </c>
      <c r="J39" s="18">
        <f>'Table39-39.2'!J42</f>
        <v>51374</v>
      </c>
      <c r="K39" s="18">
        <f>'Table39-39.2'!K42</f>
        <v>54194</v>
      </c>
      <c r="L39" s="18">
        <f>'Table39-39.2'!L42</f>
        <v>55227</v>
      </c>
      <c r="M39" s="18">
        <f>'Table39-39.2'!M42</f>
        <v>54896</v>
      </c>
      <c r="N39" s="18">
        <f>'Table39-39.2'!N42</f>
        <v>56898</v>
      </c>
      <c r="O39" s="18">
        <f>'Table39-39.2'!O42</f>
        <v>59468</v>
      </c>
      <c r="P39" s="18">
        <f>'Table39-39.2'!P42</f>
        <v>63474</v>
      </c>
      <c r="Q39" s="18">
        <f>'Table39-39.2'!Q42</f>
        <v>66381</v>
      </c>
      <c r="R39" s="18">
        <f>'Table39-39.2'!R42</f>
        <v>70722</v>
      </c>
      <c r="S39" s="18">
        <f>'Table39-39.2'!S42</f>
        <v>73931</v>
      </c>
      <c r="T39" s="18">
        <f>'Table39-39.2'!T42</f>
        <v>76523</v>
      </c>
      <c r="U39" s="18">
        <f>'Table39-39.2'!U42</f>
        <v>81942</v>
      </c>
      <c r="V39" s="18">
        <f>'Table39-39.2'!V42</f>
        <v>84702</v>
      </c>
      <c r="W39" s="18">
        <f>'Table39-39.2'!W42</f>
        <v>85593</v>
      </c>
      <c r="X39" s="18">
        <f>'Table39-39.2'!X42</f>
        <v>85247</v>
      </c>
      <c r="Y39" s="18">
        <f>'Table39-39.2'!Y42</f>
        <v>90151</v>
      </c>
      <c r="Z39" s="18">
        <f>'Table39-39.2'!Z42</f>
        <v>90239</v>
      </c>
      <c r="AA39" s="18">
        <f>'Table39-39.2'!AA42</f>
        <v>94088</v>
      </c>
      <c r="AB39" s="18">
        <f>'Table39-39.2'!AB42</f>
        <v>95519</v>
      </c>
      <c r="AC39" s="18">
        <f>'Table39-39.2'!AC42</f>
        <v>98168</v>
      </c>
      <c r="AD39" s="18">
        <f>'Table39-39.2'!AD42</f>
        <v>103197</v>
      </c>
      <c r="AE39" s="18">
        <v>107705</v>
      </c>
      <c r="AF39" s="18">
        <v>106335</v>
      </c>
      <c r="AG39" s="18">
        <v>108004</v>
      </c>
    </row>
    <row r="40" spans="1:33" ht="12" customHeight="1">
      <c r="A40" s="30" t="s">
        <v>73</v>
      </c>
      <c r="B40" s="31">
        <v>23944</v>
      </c>
      <c r="C40" s="31">
        <f>26638-1</f>
        <v>26637</v>
      </c>
      <c r="D40" s="31">
        <f>29167-1</f>
        <v>29166</v>
      </c>
      <c r="E40" s="31">
        <f>33263-1</f>
        <v>33262</v>
      </c>
      <c r="F40" s="31">
        <v>37250</v>
      </c>
      <c r="G40" s="31">
        <f>40683-1</f>
        <v>40682</v>
      </c>
      <c r="H40" s="31">
        <v>43682</v>
      </c>
      <c r="I40" s="31">
        <v>47932</v>
      </c>
      <c r="J40" s="31">
        <v>51374</v>
      </c>
      <c r="K40" s="31">
        <v>54194</v>
      </c>
      <c r="L40" s="31">
        <v>55227</v>
      </c>
      <c r="M40" s="31">
        <v>54896</v>
      </c>
      <c r="N40" s="31">
        <v>56898</v>
      </c>
      <c r="O40" s="31">
        <v>59468</v>
      </c>
      <c r="P40" s="31">
        <v>63474</v>
      </c>
      <c r="Q40" s="31">
        <v>66381</v>
      </c>
      <c r="R40" s="31">
        <v>70722</v>
      </c>
      <c r="S40" s="31">
        <v>73931</v>
      </c>
      <c r="T40" s="31">
        <f>76524-1</f>
        <v>76523</v>
      </c>
      <c r="U40" s="31">
        <f>81943-1</f>
        <v>81942</v>
      </c>
      <c r="V40" s="31">
        <f>84703-1</f>
        <v>84702</v>
      </c>
      <c r="W40" s="31">
        <v>85594</v>
      </c>
      <c r="X40" s="31">
        <f>'Table39-39.2'!X42</f>
        <v>85247</v>
      </c>
      <c r="Y40" s="31">
        <f>'Table39-39.2'!Y42</f>
        <v>90151</v>
      </c>
      <c r="Z40" s="31">
        <f>'Table39-39.2'!Z42</f>
        <v>90239</v>
      </c>
      <c r="AA40" s="31">
        <f>'Table39-39.2'!AA42</f>
        <v>94088</v>
      </c>
      <c r="AB40" s="31">
        <f>'Table39-39.2'!AB42</f>
        <v>95519</v>
      </c>
      <c r="AC40" s="31">
        <f>'Table39-39.2'!AC42</f>
        <v>98168</v>
      </c>
      <c r="AD40" s="31">
        <f>'Table39-39.2'!AD42</f>
        <v>103197</v>
      </c>
      <c r="AE40" s="31">
        <v>107705</v>
      </c>
      <c r="AF40" s="31">
        <v>106335</v>
      </c>
      <c r="AG40" s="31">
        <v>108004</v>
      </c>
    </row>
    <row r="41" spans="1:33" ht="12" customHeight="1">
      <c r="A41" s="17" t="s">
        <v>50</v>
      </c>
      <c r="B41" s="18">
        <f>'Table39-39.2'!B43</f>
        <v>305452</v>
      </c>
      <c r="C41" s="18">
        <f>'Table39-39.2'!C43</f>
        <v>319799</v>
      </c>
      <c r="D41" s="18">
        <f>'Table39-39.2'!D43</f>
        <v>331455</v>
      </c>
      <c r="E41" s="18">
        <f>'Table39-39.2'!E43</f>
        <v>346465</v>
      </c>
      <c r="F41" s="18">
        <f>'Table39-39.2'!F43</f>
        <v>349690</v>
      </c>
      <c r="G41" s="18">
        <f>'Table39-39.2'!G43</f>
        <v>361956</v>
      </c>
      <c r="H41" s="18">
        <f>'Table39-39.2'!H43</f>
        <v>364233</v>
      </c>
      <c r="I41" s="18">
        <f>'Table39-39.2'!I43</f>
        <v>356131</v>
      </c>
      <c r="J41" s="18">
        <f>'Table39-39.2'!J43</f>
        <v>323607</v>
      </c>
      <c r="K41" s="18">
        <f>'Table39-39.2'!K43</f>
        <v>349281</v>
      </c>
      <c r="L41" s="18">
        <f>'Table39-39.2'!L43</f>
        <v>377027</v>
      </c>
      <c r="M41" s="18">
        <f>'Table39-39.2'!M43</f>
        <v>395343</v>
      </c>
      <c r="N41" s="18">
        <f>'Table39-39.2'!N43</f>
        <v>429163</v>
      </c>
      <c r="O41" s="18">
        <f>'Table39-39.2'!O43</f>
        <v>426484</v>
      </c>
      <c r="P41" s="18">
        <f>'Table39-39.2'!P43</f>
        <v>461788</v>
      </c>
      <c r="Q41" s="18">
        <f>'Table39-39.2'!Q43</f>
        <v>466316</v>
      </c>
      <c r="R41" s="18">
        <f>'Table39-39.2'!R43</f>
        <v>502875</v>
      </c>
      <c r="S41" s="18">
        <f>'Table39-39.2'!S43</f>
        <v>526659</v>
      </c>
      <c r="T41" s="18">
        <f>'Table39-39.2'!T43</f>
        <v>556386</v>
      </c>
      <c r="U41" s="18">
        <f>'Table39-39.2'!U43</f>
        <v>552919</v>
      </c>
      <c r="V41" s="18">
        <f>'Table39-39.2'!V43</f>
        <v>603555</v>
      </c>
      <c r="W41" s="18">
        <f>'Table39-39.2'!W43</f>
        <v>655770</v>
      </c>
      <c r="X41" s="18">
        <f>'Table39-39.2'!X43</f>
        <v>712109</v>
      </c>
      <c r="Y41" s="18">
        <f>'Table39-39.2'!Y43</f>
        <v>794734</v>
      </c>
      <c r="Z41" s="18">
        <f>'Table39-39.2'!Z43</f>
        <v>814304</v>
      </c>
      <c r="AA41" s="18">
        <f>'Table39-39.2'!AA43</f>
        <v>915296</v>
      </c>
      <c r="AB41" s="18">
        <f>'Table39-39.2'!AB43</f>
        <v>964207</v>
      </c>
      <c r="AC41" s="18">
        <f>'Table39-39.2'!AC43</f>
        <v>1066212</v>
      </c>
      <c r="AD41" s="18">
        <f>'Table39-39.2'!AD43</f>
        <v>1111948</v>
      </c>
      <c r="AE41" s="18">
        <v>1196611</v>
      </c>
      <c r="AF41" s="18">
        <v>621349</v>
      </c>
      <c r="AG41" s="18">
        <v>504648</v>
      </c>
    </row>
    <row r="42" spans="1:33" ht="12" customHeight="1">
      <c r="A42" s="30" t="s">
        <v>73</v>
      </c>
      <c r="B42" s="31">
        <v>305452</v>
      </c>
      <c r="C42" s="31">
        <v>319799</v>
      </c>
      <c r="D42" s="31">
        <v>331455</v>
      </c>
      <c r="E42" s="31">
        <v>346465</v>
      </c>
      <c r="F42" s="31">
        <v>349690</v>
      </c>
      <c r="G42" s="31">
        <v>361956</v>
      </c>
      <c r="H42" s="31">
        <v>364233</v>
      </c>
      <c r="I42" s="31">
        <v>356131</v>
      </c>
      <c r="J42" s="31">
        <v>323607</v>
      </c>
      <c r="K42" s="31">
        <v>349281</v>
      </c>
      <c r="L42" s="31">
        <v>377027</v>
      </c>
      <c r="M42" s="31">
        <v>395343</v>
      </c>
      <c r="N42" s="31">
        <v>429163</v>
      </c>
      <c r="O42" s="31">
        <v>426484</v>
      </c>
      <c r="P42" s="31">
        <v>461788</v>
      </c>
      <c r="Q42" s="31">
        <v>466316</v>
      </c>
      <c r="R42" s="31">
        <v>502875</v>
      </c>
      <c r="S42" s="31">
        <v>526659</v>
      </c>
      <c r="T42" s="31">
        <v>556386</v>
      </c>
      <c r="U42" s="31">
        <v>552919</v>
      </c>
      <c r="V42" s="31">
        <v>603555</v>
      </c>
      <c r="W42" s="31">
        <v>655770</v>
      </c>
      <c r="X42" s="31">
        <f t="shared" ref="X42:AD42" si="0">X41</f>
        <v>712109</v>
      </c>
      <c r="Y42" s="31">
        <f t="shared" si="0"/>
        <v>794734</v>
      </c>
      <c r="Z42" s="31">
        <f t="shared" si="0"/>
        <v>814304</v>
      </c>
      <c r="AA42" s="31">
        <f t="shared" si="0"/>
        <v>915296</v>
      </c>
      <c r="AB42" s="31">
        <f t="shared" si="0"/>
        <v>964207</v>
      </c>
      <c r="AC42" s="31">
        <f t="shared" si="0"/>
        <v>1066212</v>
      </c>
      <c r="AD42" s="31">
        <f t="shared" si="0"/>
        <v>1111948</v>
      </c>
      <c r="AE42" s="31">
        <v>1196611</v>
      </c>
      <c r="AF42" s="31">
        <v>621349</v>
      </c>
      <c r="AG42" s="31">
        <v>504648</v>
      </c>
    </row>
    <row r="43" spans="1:33" ht="12" customHeight="1">
      <c r="A43" s="34" t="s">
        <v>51</v>
      </c>
      <c r="B43" s="18">
        <f>'Table39-39.2'!B44</f>
        <v>218724</v>
      </c>
      <c r="C43" s="18">
        <f>'Table39-39.2'!C44</f>
        <v>238107</v>
      </c>
      <c r="D43" s="18">
        <f>'Table39-39.2'!D44</f>
        <v>267255</v>
      </c>
      <c r="E43" s="18">
        <f>'Table39-39.2'!E44</f>
        <v>292914</v>
      </c>
      <c r="F43" s="18">
        <f>'Table39-39.2'!F44</f>
        <v>327693</v>
      </c>
      <c r="G43" s="18">
        <f>'Table39-39.2'!G44</f>
        <v>353376</v>
      </c>
      <c r="H43" s="18">
        <f>'Table39-39.2'!H44</f>
        <v>375181</v>
      </c>
      <c r="I43" s="18">
        <f>'Table39-39.2'!I44</f>
        <v>374607</v>
      </c>
      <c r="J43" s="18">
        <f>'Table39-39.2'!J44</f>
        <v>285614</v>
      </c>
      <c r="K43" s="18">
        <f>'Table39-39.2'!K44</f>
        <v>248902</v>
      </c>
      <c r="L43" s="18">
        <f>'Table39-39.2'!L44</f>
        <v>265925</v>
      </c>
      <c r="M43" s="18">
        <f>'Table39-39.2'!M44</f>
        <v>289159</v>
      </c>
      <c r="N43" s="18">
        <f>'Table39-39.2'!N44</f>
        <v>312939</v>
      </c>
      <c r="O43" s="18">
        <f>'Table39-39.2'!O44</f>
        <v>345576</v>
      </c>
      <c r="P43" s="18">
        <f>'Table39-39.2'!P44</f>
        <v>381152</v>
      </c>
      <c r="Q43" s="18">
        <f>'Table39-39.2'!Q44</f>
        <v>388523</v>
      </c>
      <c r="R43" s="18">
        <f>'Table39-39.2'!R44</f>
        <v>389367</v>
      </c>
      <c r="S43" s="18">
        <f>'Table39-39.2'!S44</f>
        <v>401923</v>
      </c>
      <c r="T43" s="18">
        <f>'Table39-39.2'!T44</f>
        <v>412687</v>
      </c>
      <c r="U43" s="18">
        <f>'Table39-39.2'!U44</f>
        <v>423381</v>
      </c>
      <c r="V43" s="18">
        <f>'Table39-39.2'!V44</f>
        <v>434090</v>
      </c>
      <c r="W43" s="18">
        <f>'Table39-39.2'!W44</f>
        <v>465241</v>
      </c>
      <c r="X43" s="18">
        <f>'Table39-39.2'!X44</f>
        <v>513986</v>
      </c>
      <c r="Y43" s="18">
        <f>'Table39-39.2'!Y44</f>
        <v>570631</v>
      </c>
      <c r="Z43" s="18">
        <f>'Table39-39.2'!Z44</f>
        <v>610497</v>
      </c>
      <c r="AA43" s="18">
        <f>'Table39-39.2'!AA44</f>
        <v>669442</v>
      </c>
      <c r="AB43" s="18">
        <f>'Table39-39.2'!AB44</f>
        <v>692665</v>
      </c>
      <c r="AC43" s="18">
        <f>'Table39-39.2'!AC44</f>
        <v>731140</v>
      </c>
      <c r="AD43" s="18">
        <f>'Table39-39.2'!AD44</f>
        <v>772656</v>
      </c>
      <c r="AE43" s="18">
        <v>803372</v>
      </c>
      <c r="AF43" s="18">
        <v>755593</v>
      </c>
      <c r="AG43" s="18">
        <v>752795</v>
      </c>
    </row>
    <row r="44" spans="1:33" ht="12" customHeight="1">
      <c r="A44" s="30" t="s">
        <v>74</v>
      </c>
      <c r="B44" s="31">
        <v>39185</v>
      </c>
      <c r="C44" s="31">
        <v>44141</v>
      </c>
      <c r="D44" s="31">
        <v>47495</v>
      </c>
      <c r="E44" s="31">
        <v>47457</v>
      </c>
      <c r="F44" s="31">
        <v>53245</v>
      </c>
      <c r="G44" s="31">
        <v>58930</v>
      </c>
      <c r="H44" s="31">
        <v>57118</v>
      </c>
      <c r="I44" s="31">
        <v>54702</v>
      </c>
      <c r="J44" s="31">
        <v>32527</v>
      </c>
      <c r="K44" s="31">
        <v>39646</v>
      </c>
      <c r="L44" s="31">
        <v>42088</v>
      </c>
      <c r="M44" s="31">
        <v>41734</v>
      </c>
      <c r="N44" s="31">
        <v>44020</v>
      </c>
      <c r="O44" s="31">
        <v>47654</v>
      </c>
      <c r="P44" s="31">
        <v>54267</v>
      </c>
      <c r="Q44" s="31">
        <v>50868</v>
      </c>
      <c r="R44" s="31">
        <v>45345</v>
      </c>
      <c r="S44" s="31">
        <v>48588</v>
      </c>
      <c r="T44" s="31">
        <v>49899</v>
      </c>
      <c r="U44" s="31">
        <v>48443</v>
      </c>
      <c r="V44" s="31">
        <v>51805</v>
      </c>
      <c r="W44" s="31">
        <v>60381</v>
      </c>
      <c r="X44" s="31">
        <v>64218.143332604377</v>
      </c>
      <c r="Y44" s="31">
        <v>72021.390529048149</v>
      </c>
      <c r="Z44" s="31">
        <v>75125</v>
      </c>
      <c r="AA44" s="31">
        <v>91640</v>
      </c>
      <c r="AB44" s="31">
        <v>93371</v>
      </c>
      <c r="AC44" s="31">
        <v>103459</v>
      </c>
      <c r="AD44" s="31">
        <v>114101</v>
      </c>
      <c r="AE44" s="31">
        <v>118627</v>
      </c>
      <c r="AF44" s="31">
        <v>90615</v>
      </c>
      <c r="AG44" s="31">
        <v>85001</v>
      </c>
    </row>
    <row r="45" spans="1:33" ht="12" customHeight="1">
      <c r="A45" s="30" t="s">
        <v>72</v>
      </c>
      <c r="B45" s="31">
        <v>2277</v>
      </c>
      <c r="C45" s="31">
        <v>2475</v>
      </c>
      <c r="D45" s="31">
        <v>2656</v>
      </c>
      <c r="E45" s="31">
        <v>2794</v>
      </c>
      <c r="F45" s="31">
        <v>2749</v>
      </c>
      <c r="G45" s="31">
        <v>3425</v>
      </c>
      <c r="H45" s="31">
        <v>3562</v>
      </c>
      <c r="I45" s="31">
        <v>4297</v>
      </c>
      <c r="J45" s="31">
        <v>4360</v>
      </c>
      <c r="K45" s="31">
        <v>5078</v>
      </c>
      <c r="L45" s="31">
        <v>6579</v>
      </c>
      <c r="M45" s="31">
        <v>8086</v>
      </c>
      <c r="N45" s="31">
        <v>6306</v>
      </c>
      <c r="O45" s="31">
        <v>6989</v>
      </c>
      <c r="P45" s="31">
        <v>8628</v>
      </c>
      <c r="Q45" s="31">
        <v>9899</v>
      </c>
      <c r="R45" s="31">
        <v>11037</v>
      </c>
      <c r="S45" s="31">
        <v>12631</v>
      </c>
      <c r="T45" s="31">
        <v>14629</v>
      </c>
      <c r="U45" s="31">
        <v>16492</v>
      </c>
      <c r="V45" s="31">
        <v>17807</v>
      </c>
      <c r="W45" s="31">
        <v>23082</v>
      </c>
      <c r="X45" s="31">
        <v>24931.473228347641</v>
      </c>
      <c r="Y45" s="31">
        <v>26345.353364438684</v>
      </c>
      <c r="Z45" s="31">
        <v>36618</v>
      </c>
      <c r="AA45" s="31">
        <v>46271</v>
      </c>
      <c r="AB45" s="31">
        <v>49090</v>
      </c>
      <c r="AC45" s="31">
        <v>50590</v>
      </c>
      <c r="AD45" s="31">
        <v>56636</v>
      </c>
      <c r="AE45" s="31">
        <v>62627</v>
      </c>
      <c r="AF45" s="31">
        <v>57930</v>
      </c>
      <c r="AG45" s="31">
        <v>52421</v>
      </c>
    </row>
    <row r="46" spans="1:33" ht="12" customHeight="1">
      <c r="A46" s="30" t="s">
        <v>71</v>
      </c>
      <c r="B46" s="31">
        <v>27127</v>
      </c>
      <c r="C46" s="31">
        <v>29691</v>
      </c>
      <c r="D46" s="31">
        <v>32617</v>
      </c>
      <c r="E46" s="31">
        <v>35819</v>
      </c>
      <c r="F46" s="31">
        <v>38341</v>
      </c>
      <c r="G46" s="31">
        <v>40650</v>
      </c>
      <c r="H46" s="31">
        <v>43676</v>
      </c>
      <c r="I46" s="31">
        <v>44938</v>
      </c>
      <c r="J46" s="31">
        <v>42550</v>
      </c>
      <c r="K46" s="31">
        <v>44687</v>
      </c>
      <c r="L46" s="31">
        <v>45136</v>
      </c>
      <c r="M46" s="31">
        <v>45594</v>
      </c>
      <c r="N46" s="31">
        <v>49527</v>
      </c>
      <c r="O46" s="31">
        <v>52337</v>
      </c>
      <c r="P46" s="31">
        <v>55653</v>
      </c>
      <c r="Q46" s="31">
        <v>60155</v>
      </c>
      <c r="R46" s="31">
        <v>65334</v>
      </c>
      <c r="S46" s="31">
        <v>68051</v>
      </c>
      <c r="T46" s="31">
        <v>71670</v>
      </c>
      <c r="U46" s="31">
        <v>72076</v>
      </c>
      <c r="V46" s="31">
        <v>73844</v>
      </c>
      <c r="W46" s="31">
        <v>79809</v>
      </c>
      <c r="X46" s="31">
        <v>84999.675037502398</v>
      </c>
      <c r="Y46" s="31">
        <v>90770.575460533684</v>
      </c>
      <c r="Z46" s="31">
        <v>98401</v>
      </c>
      <c r="AA46" s="31">
        <v>107924</v>
      </c>
      <c r="AB46" s="31">
        <v>110807</v>
      </c>
      <c r="AC46" s="31">
        <v>118792</v>
      </c>
      <c r="AD46" s="31">
        <v>121384</v>
      </c>
      <c r="AE46" s="31">
        <v>130163</v>
      </c>
      <c r="AF46" s="31">
        <v>138377</v>
      </c>
      <c r="AG46" s="31">
        <v>149707</v>
      </c>
    </row>
    <row r="47" spans="1:33" ht="12" customHeight="1">
      <c r="A47" s="30" t="s">
        <v>73</v>
      </c>
      <c r="B47" s="31">
        <v>152431</v>
      </c>
      <c r="C47" s="31">
        <v>163992</v>
      </c>
      <c r="D47" s="31">
        <v>187320</v>
      </c>
      <c r="E47" s="31">
        <v>210501</v>
      </c>
      <c r="F47" s="31">
        <v>237673</v>
      </c>
      <c r="G47" s="31">
        <v>254915</v>
      </c>
      <c r="H47" s="31">
        <v>276061</v>
      </c>
      <c r="I47" s="31">
        <v>275834</v>
      </c>
      <c r="J47" s="31">
        <v>209607</v>
      </c>
      <c r="K47" s="31">
        <v>159790</v>
      </c>
      <c r="L47" s="31">
        <v>172321</v>
      </c>
      <c r="M47" s="31">
        <v>193717</v>
      </c>
      <c r="N47" s="31">
        <v>213086</v>
      </c>
      <c r="O47" s="31">
        <v>238596</v>
      </c>
      <c r="P47" s="31">
        <v>262545</v>
      </c>
      <c r="Q47" s="31">
        <v>267871</v>
      </c>
      <c r="R47" s="31">
        <v>268617</v>
      </c>
      <c r="S47" s="31">
        <v>273591</v>
      </c>
      <c r="T47" s="31">
        <v>277928</v>
      </c>
      <c r="U47" s="31">
        <v>288362</v>
      </c>
      <c r="V47" s="31">
        <v>292202</v>
      </c>
      <c r="W47" s="31">
        <v>302887</v>
      </c>
      <c r="X47" s="31">
        <v>341205.61528045713</v>
      </c>
      <c r="Y47" s="31">
        <v>382028.36652788857</v>
      </c>
      <c r="Z47" s="31">
        <v>402701</v>
      </c>
      <c r="AA47" s="31">
        <v>424784</v>
      </c>
      <c r="AB47" s="31">
        <v>440841</v>
      </c>
      <c r="AC47" s="31">
        <v>458742</v>
      </c>
      <c r="AD47" s="31">
        <v>479476</v>
      </c>
      <c r="AE47" s="31">
        <v>492160</v>
      </c>
      <c r="AF47" s="31">
        <v>477119</v>
      </c>
      <c r="AG47" s="31">
        <v>477349</v>
      </c>
    </row>
    <row r="48" spans="1:33" ht="12" customHeight="1">
      <c r="A48" s="15" t="s">
        <v>56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:33" ht="12" customHeight="1">
      <c r="A49" s="15" t="s">
        <v>75</v>
      </c>
      <c r="B49" s="35">
        <f>'Table39-39.2'!B50</f>
        <v>50076</v>
      </c>
      <c r="C49" s="35">
        <f>'Table39-39.2'!C50</f>
        <v>48759</v>
      </c>
      <c r="D49" s="35">
        <f>'Table39-39.2'!D50</f>
        <v>49444</v>
      </c>
      <c r="E49" s="35">
        <f>'Table39-39.2'!E50</f>
        <v>50277</v>
      </c>
      <c r="F49" s="35">
        <f>'Table39-39.2'!F50</f>
        <v>50407</v>
      </c>
      <c r="G49" s="35">
        <f>'Table39-39.2'!G50</f>
        <v>50343</v>
      </c>
      <c r="H49" s="35">
        <f>'Table39-39.2'!H50</f>
        <v>50127</v>
      </c>
      <c r="I49" s="35">
        <f>'Table39-39.2'!I50</f>
        <v>49901</v>
      </c>
      <c r="J49" s="35">
        <f>'Table39-39.2'!J50</f>
        <v>48428</v>
      </c>
      <c r="K49" s="35">
        <f>'Table39-39.2'!K50</f>
        <v>50682</v>
      </c>
      <c r="L49" s="35">
        <f>'Table39-39.2'!L50</f>
        <v>53783</v>
      </c>
      <c r="M49" s="35">
        <f>'Table39-39.2'!M50</f>
        <v>57383</v>
      </c>
      <c r="N49" s="35">
        <f>'Table39-39.2'!N50</f>
        <v>57318</v>
      </c>
      <c r="O49" s="35">
        <f>'Table39-39.2'!O50</f>
        <v>58131</v>
      </c>
      <c r="P49" s="35">
        <f>'Table39-39.2'!P50</f>
        <v>59626</v>
      </c>
      <c r="Q49" s="35">
        <f>'Table39-39.2'!Q50</f>
        <v>62259</v>
      </c>
      <c r="R49" s="35">
        <f>'Table39-39.2'!R50</f>
        <v>66292</v>
      </c>
      <c r="S49" s="35">
        <f>'Table39-39.2'!S50</f>
        <v>67241</v>
      </c>
      <c r="T49" s="35">
        <f>'Table39-39.2'!T50</f>
        <v>72434</v>
      </c>
      <c r="U49" s="35">
        <f>'Table39-39.2'!U50</f>
        <v>78501</v>
      </c>
      <c r="V49" s="35">
        <f>'Table39-39.2'!V50</f>
        <v>79454</v>
      </c>
      <c r="W49" s="35">
        <f>'Table39-39.2'!W50</f>
        <v>85648</v>
      </c>
      <c r="X49" s="35">
        <f>'Table39-39.2'!X50</f>
        <v>90374</v>
      </c>
      <c r="Y49" s="35">
        <f>'Table39-39.2'!Y50</f>
        <v>95631</v>
      </c>
      <c r="Z49" s="35">
        <f>'Table39-39.2'!Z50</f>
        <v>102512</v>
      </c>
      <c r="AA49" s="35">
        <f>'Table39-39.2'!AA50</f>
        <v>101973</v>
      </c>
      <c r="AB49" s="35">
        <f>'Table39-39.2'!AB50</f>
        <v>103575</v>
      </c>
      <c r="AC49" s="35">
        <f>'Table39-39.2'!AC50</f>
        <v>105410</v>
      </c>
      <c r="AD49" s="35">
        <f>'Table39-39.2'!AD50</f>
        <v>106570</v>
      </c>
      <c r="AE49" s="35">
        <v>109521</v>
      </c>
      <c r="AF49" s="35">
        <v>104197</v>
      </c>
      <c r="AG49" s="35">
        <v>98689</v>
      </c>
    </row>
    <row r="50" spans="1:33" ht="12" customHeight="1">
      <c r="A50" s="30" t="s">
        <v>72</v>
      </c>
      <c r="B50" s="31">
        <v>209</v>
      </c>
      <c r="C50" s="31">
        <v>216</v>
      </c>
      <c r="D50" s="31">
        <v>224</v>
      </c>
      <c r="E50" s="31">
        <v>232</v>
      </c>
      <c r="F50" s="31">
        <v>239</v>
      </c>
      <c r="G50" s="31">
        <v>239</v>
      </c>
      <c r="H50" s="31">
        <v>244</v>
      </c>
      <c r="I50" s="31">
        <v>232</v>
      </c>
      <c r="J50" s="31">
        <v>207</v>
      </c>
      <c r="K50" s="31">
        <v>217</v>
      </c>
      <c r="L50" s="31">
        <v>211</v>
      </c>
      <c r="M50" s="31">
        <v>218</v>
      </c>
      <c r="N50" s="31">
        <v>227</v>
      </c>
      <c r="O50" s="31">
        <v>237</v>
      </c>
      <c r="P50" s="31">
        <v>244</v>
      </c>
      <c r="Q50" s="31">
        <v>258</v>
      </c>
      <c r="R50" s="31">
        <v>265</v>
      </c>
      <c r="S50" s="31">
        <v>283</v>
      </c>
      <c r="T50" s="31">
        <v>324</v>
      </c>
      <c r="U50" s="31">
        <v>360</v>
      </c>
      <c r="V50" s="31">
        <v>513</v>
      </c>
      <c r="W50" s="31">
        <v>598</v>
      </c>
      <c r="X50" s="31">
        <v>797.56024967470137</v>
      </c>
      <c r="Y50" s="31">
        <v>957.27319639797281</v>
      </c>
      <c r="Z50" s="31">
        <v>1079</v>
      </c>
      <c r="AA50" s="31">
        <v>1095</v>
      </c>
      <c r="AB50" s="31">
        <v>1076</v>
      </c>
      <c r="AC50" s="31">
        <v>1007</v>
      </c>
      <c r="AD50" s="31">
        <v>962</v>
      </c>
      <c r="AE50" s="31">
        <v>955</v>
      </c>
      <c r="AF50" s="31">
        <v>908</v>
      </c>
      <c r="AG50" s="31">
        <v>932</v>
      </c>
    </row>
    <row r="51" spans="1:33" s="32" customFormat="1" ht="12" customHeight="1">
      <c r="A51" s="30" t="s">
        <v>71</v>
      </c>
      <c r="B51" s="31">
        <v>1967</v>
      </c>
      <c r="C51" s="31">
        <v>2029</v>
      </c>
      <c r="D51" s="31">
        <v>2217</v>
      </c>
      <c r="E51" s="31">
        <v>2383</v>
      </c>
      <c r="F51" s="31">
        <v>2577</v>
      </c>
      <c r="G51" s="31">
        <v>2838</v>
      </c>
      <c r="H51" s="31">
        <v>2983</v>
      </c>
      <c r="I51" s="31">
        <v>3369</v>
      </c>
      <c r="J51" s="31">
        <v>3476</v>
      </c>
      <c r="K51" s="31">
        <v>3657</v>
      </c>
      <c r="L51" s="31">
        <v>3907</v>
      </c>
      <c r="M51" s="31">
        <v>4133</v>
      </c>
      <c r="N51" s="31">
        <v>4958</v>
      </c>
      <c r="O51" s="31">
        <v>6180</v>
      </c>
      <c r="P51" s="31">
        <v>8002</v>
      </c>
      <c r="Q51" s="31">
        <v>10899</v>
      </c>
      <c r="R51" s="31">
        <v>15353</v>
      </c>
      <c r="S51" s="31">
        <v>14460</v>
      </c>
      <c r="T51" s="31">
        <v>14766</v>
      </c>
      <c r="U51" s="31">
        <v>15950</v>
      </c>
      <c r="V51" s="31">
        <v>17079</v>
      </c>
      <c r="W51" s="31">
        <v>17833</v>
      </c>
      <c r="X51" s="31">
        <v>17578.24244022731</v>
      </c>
      <c r="Y51" s="31">
        <v>18210.349263489366</v>
      </c>
      <c r="Z51" s="31">
        <v>19078</v>
      </c>
      <c r="AA51" s="31">
        <v>19829</v>
      </c>
      <c r="AB51" s="31">
        <v>19852</v>
      </c>
      <c r="AC51" s="31">
        <v>20283</v>
      </c>
      <c r="AD51" s="31">
        <v>20335</v>
      </c>
      <c r="AE51" s="31">
        <v>20542</v>
      </c>
      <c r="AF51" s="31">
        <v>19688</v>
      </c>
      <c r="AG51" s="31">
        <v>19439</v>
      </c>
    </row>
    <row r="52" spans="1:33" s="32" customFormat="1" ht="12" customHeight="1">
      <c r="A52" s="30" t="s">
        <v>73</v>
      </c>
      <c r="B52" s="31">
        <v>48488</v>
      </c>
      <c r="C52" s="31">
        <v>47010</v>
      </c>
      <c r="D52" s="31">
        <v>47416</v>
      </c>
      <c r="E52" s="31">
        <v>48018</v>
      </c>
      <c r="F52" s="31">
        <v>47866</v>
      </c>
      <c r="G52" s="31">
        <v>47441</v>
      </c>
      <c r="H52" s="31">
        <v>47030</v>
      </c>
      <c r="I52" s="31">
        <v>46342</v>
      </c>
      <c r="J52" s="31">
        <v>44754</v>
      </c>
      <c r="K52" s="31">
        <v>46816</v>
      </c>
      <c r="L52" s="31">
        <v>49669</v>
      </c>
      <c r="M52" s="31">
        <v>53038</v>
      </c>
      <c r="N52" s="31">
        <v>52133</v>
      </c>
      <c r="O52" s="31">
        <v>51714</v>
      </c>
      <c r="P52" s="31">
        <v>51373</v>
      </c>
      <c r="Q52" s="31">
        <v>51110</v>
      </c>
      <c r="R52" s="31">
        <v>50828</v>
      </c>
      <c r="S52" s="31">
        <v>52569</v>
      </c>
      <c r="T52" s="31">
        <v>57358</v>
      </c>
      <c r="U52" s="31">
        <v>62201</v>
      </c>
      <c r="V52" s="31">
        <v>61951</v>
      </c>
      <c r="W52" s="31">
        <v>67268</v>
      </c>
      <c r="X52" s="31">
        <v>71977.943507740696</v>
      </c>
      <c r="Y52" s="31">
        <v>76431.691622830811</v>
      </c>
      <c r="Z52" s="31">
        <v>82286</v>
      </c>
      <c r="AA52" s="31">
        <v>81082</v>
      </c>
      <c r="AB52" s="31">
        <v>82638</v>
      </c>
      <c r="AC52" s="31">
        <v>84093</v>
      </c>
      <c r="AD52" s="31">
        <v>85213</v>
      </c>
      <c r="AE52" s="31">
        <v>87920</v>
      </c>
      <c r="AF52" s="31">
        <v>83512</v>
      </c>
      <c r="AG52" s="31">
        <v>78302</v>
      </c>
    </row>
    <row r="53" spans="1:33" ht="12" customHeight="1">
      <c r="A53" s="36" t="s">
        <v>59</v>
      </c>
      <c r="B53" s="37">
        <f>'Table39-39.2'!B53</f>
        <v>1939875</v>
      </c>
      <c r="C53" s="37">
        <f>'Table39-39.2'!C53</f>
        <v>2030851</v>
      </c>
      <c r="D53" s="37">
        <f>'Table39-39.2'!D53</f>
        <v>2221150</v>
      </c>
      <c r="E53" s="37">
        <f>'Table39-39.2'!E53</f>
        <v>2408484</v>
      </c>
      <c r="F53" s="37">
        <f>'Table39-39.2'!F53</f>
        <v>2568569</v>
      </c>
      <c r="G53" s="37">
        <f>'Table39-39.2'!G53</f>
        <v>2820694</v>
      </c>
      <c r="H53" s="37">
        <f>'Table39-39.2'!H53</f>
        <v>2985595</v>
      </c>
      <c r="I53" s="37">
        <f>'Table39-39.2'!I53</f>
        <v>2960745</v>
      </c>
      <c r="J53" s="37">
        <f>'Table39-39.2'!J53</f>
        <v>2715969</v>
      </c>
      <c r="K53" s="37">
        <f>'Table39-39.2'!K53</f>
        <v>2821069</v>
      </c>
      <c r="L53" s="37">
        <f>'Table39-39.2'!L53</f>
        <v>3018681</v>
      </c>
      <c r="M53" s="37">
        <f>'Table39-39.2'!M53</f>
        <v>3202241</v>
      </c>
      <c r="N53" s="37">
        <f>'Table39-39.2'!N53</f>
        <v>3407867</v>
      </c>
      <c r="O53" s="37">
        <f>'Table39-39.2'!O53</f>
        <v>3637670</v>
      </c>
      <c r="P53" s="37">
        <f>'Table39-39.2'!P53</f>
        <v>3904944</v>
      </c>
      <c r="Q53" s="37">
        <f>'Table39-39.2'!Q53</f>
        <v>4068691</v>
      </c>
      <c r="R53" s="37">
        <f>'Table39-39.2'!R53</f>
        <v>4239767</v>
      </c>
      <c r="S53" s="37">
        <f>'Table39-39.2'!S53</f>
        <v>4330731</v>
      </c>
      <c r="T53" s="37">
        <f>'Table39-39.2'!T53</f>
        <v>4460127</v>
      </c>
      <c r="U53" s="37">
        <f>'Table39-39.2'!U53</f>
        <v>4392928</v>
      </c>
      <c r="V53" s="37">
        <f>'Table39-39.2'!V53</f>
        <v>4670030</v>
      </c>
      <c r="W53" s="37">
        <f>'Table39-39.2'!W53</f>
        <v>4872696</v>
      </c>
      <c r="X53" s="37">
        <f>'Table39-39.2'!X53</f>
        <v>5231478</v>
      </c>
      <c r="Y53" s="37">
        <f>'Table39-39.2'!Y53</f>
        <v>5403594</v>
      </c>
      <c r="Z53" s="37">
        <f>'Table39-39.2'!Z53</f>
        <v>5408649</v>
      </c>
      <c r="AA53" s="37">
        <f>'Table39-39.2'!AA53</f>
        <v>5676266</v>
      </c>
      <c r="AB53" s="37">
        <f>'Table39-39.2'!AB53</f>
        <v>5893735</v>
      </c>
      <c r="AC53" s="37">
        <f>'Table39-39.2'!AC53</f>
        <v>6201534</v>
      </c>
      <c r="AD53" s="37">
        <f>'Table39-39.2'!AD53</f>
        <v>6439758</v>
      </c>
      <c r="AE53" s="37">
        <v>6676426</v>
      </c>
      <c r="AF53" s="37">
        <v>5822300</v>
      </c>
      <c r="AG53" s="37">
        <v>5717045</v>
      </c>
    </row>
    <row r="54" spans="1:33" ht="12" customHeight="1">
      <c r="A54" s="38" t="s">
        <v>60</v>
      </c>
      <c r="B54" s="39">
        <v>57639</v>
      </c>
      <c r="C54" s="39">
        <v>59838</v>
      </c>
      <c r="D54" s="39">
        <v>69848</v>
      </c>
      <c r="E54" s="39">
        <v>82698</v>
      </c>
      <c r="F54" s="39">
        <v>106997</v>
      </c>
      <c r="G54" s="39">
        <v>106553</v>
      </c>
      <c r="H54" s="39">
        <v>106096</v>
      </c>
      <c r="I54" s="39">
        <v>96307</v>
      </c>
      <c r="J54" s="39">
        <v>75595</v>
      </c>
      <c r="K54" s="39">
        <v>89008</v>
      </c>
      <c r="L54" s="39">
        <v>97109</v>
      </c>
      <c r="M54" s="39">
        <v>103620</v>
      </c>
      <c r="N54" s="39">
        <v>113680</v>
      </c>
      <c r="O54" s="39">
        <v>102024</v>
      </c>
      <c r="P54" s="39">
        <v>139952</v>
      </c>
      <c r="Q54" s="39">
        <v>122433</v>
      </c>
      <c r="R54" s="39">
        <v>128735</v>
      </c>
      <c r="S54" s="39">
        <v>129201</v>
      </c>
      <c r="T54" s="39">
        <v>116199</v>
      </c>
      <c r="U54" s="39">
        <v>105783</v>
      </c>
      <c r="V54" s="39">
        <v>125284</v>
      </c>
      <c r="W54" s="39">
        <v>125791</v>
      </c>
      <c r="X54" s="39">
        <v>145124.24893347092</v>
      </c>
      <c r="Y54" s="39">
        <v>143833.62903628882</v>
      </c>
      <c r="Z54" s="39">
        <v>160885</v>
      </c>
      <c r="AA54" s="39">
        <v>181198</v>
      </c>
      <c r="AB54" s="39">
        <v>218529</v>
      </c>
      <c r="AC54" s="39">
        <v>240634</v>
      </c>
      <c r="AD54" s="39">
        <v>261522</v>
      </c>
      <c r="AE54" s="39">
        <v>253229</v>
      </c>
      <c r="AF54" s="39">
        <v>87252</v>
      </c>
      <c r="AG54" s="39">
        <v>67994</v>
      </c>
    </row>
    <row r="55" spans="1:33" ht="12" customHeight="1">
      <c r="A55" s="40" t="s">
        <v>61</v>
      </c>
      <c r="B55" s="39">
        <v>118451</v>
      </c>
      <c r="C55" s="39">
        <v>115167</v>
      </c>
      <c r="D55" s="39">
        <v>121442</v>
      </c>
      <c r="E55" s="39">
        <v>143097</v>
      </c>
      <c r="F55" s="39">
        <v>143692</v>
      </c>
      <c r="G55" s="39">
        <v>181055</v>
      </c>
      <c r="H55" s="39">
        <v>204352</v>
      </c>
      <c r="I55" s="39">
        <v>209794</v>
      </c>
      <c r="J55" s="39">
        <v>231240</v>
      </c>
      <c r="K55" s="39">
        <v>243583</v>
      </c>
      <c r="L55" s="39">
        <v>261402</v>
      </c>
      <c r="M55" s="39">
        <v>282780</v>
      </c>
      <c r="N55" s="39">
        <v>310346</v>
      </c>
      <c r="O55" s="39">
        <v>292589</v>
      </c>
      <c r="P55" s="39">
        <v>340665</v>
      </c>
      <c r="Q55" s="39">
        <v>331651</v>
      </c>
      <c r="R55" s="39">
        <v>404367</v>
      </c>
      <c r="S55" s="39">
        <v>451145</v>
      </c>
      <c r="T55" s="39">
        <v>454077</v>
      </c>
      <c r="U55" s="39">
        <v>409655</v>
      </c>
      <c r="V55" s="39">
        <v>483557</v>
      </c>
      <c r="W55" s="39">
        <v>617383</v>
      </c>
      <c r="X55" s="39">
        <v>674572.93719391327</v>
      </c>
      <c r="Y55" s="39">
        <v>813539.05314134224</v>
      </c>
      <c r="Z55" s="39">
        <v>808294</v>
      </c>
      <c r="AA55" s="39">
        <v>987273</v>
      </c>
      <c r="AB55" s="39">
        <v>1107338</v>
      </c>
      <c r="AC55" s="39">
        <v>1294920</v>
      </c>
      <c r="AD55" s="39">
        <v>1314276</v>
      </c>
      <c r="AE55" s="39">
        <v>1326724</v>
      </c>
      <c r="AF55" s="39">
        <v>265203</v>
      </c>
      <c r="AG55" s="39">
        <v>88337</v>
      </c>
    </row>
    <row r="56" spans="1:33" ht="12" customHeight="1">
      <c r="A56" s="36" t="s">
        <v>76</v>
      </c>
      <c r="B56" s="37">
        <f>'Table39-39.2'!B56</f>
        <v>1888117</v>
      </c>
      <c r="C56" s="37">
        <f>'Table39-39.2'!C56</f>
        <v>1987950</v>
      </c>
      <c r="D56" s="37">
        <f>'Table39-39.2'!D56</f>
        <v>2184372</v>
      </c>
      <c r="E56" s="37">
        <f>'Table39-39.2'!E56</f>
        <v>2359530</v>
      </c>
      <c r="F56" s="37">
        <f>'Table39-39.2'!F56</f>
        <v>2545363</v>
      </c>
      <c r="G56" s="37">
        <f>'Table39-39.2'!G56</f>
        <v>2756101</v>
      </c>
      <c r="H56" s="37">
        <f>'Table39-39.2'!H56</f>
        <v>2894826</v>
      </c>
      <c r="I56" s="37">
        <f>'Table39-39.2'!I56</f>
        <v>2854002</v>
      </c>
      <c r="J56" s="37">
        <f>'Table39-39.2'!J56</f>
        <v>2562901</v>
      </c>
      <c r="K56" s="37">
        <f>'Table39-39.2'!K56</f>
        <v>2667109</v>
      </c>
      <c r="L56" s="37">
        <f>'Table39-39.2'!L56</f>
        <v>2854801</v>
      </c>
      <c r="M56" s="37">
        <f>'Table39-39.2'!M56</f>
        <v>3023108</v>
      </c>
      <c r="N56" s="37">
        <f>'Table39-39.2'!N56</f>
        <v>3211201</v>
      </c>
      <c r="O56" s="37">
        <f>'Table39-39.2'!O56</f>
        <v>3447105</v>
      </c>
      <c r="P56" s="37">
        <f>'Table39-39.2'!P56</f>
        <v>3703164</v>
      </c>
      <c r="Q56" s="37">
        <f>'Table39-39.2'!Q56</f>
        <v>3858725</v>
      </c>
      <c r="R56" s="37">
        <f>'Table39-39.2'!R56</f>
        <v>3966800</v>
      </c>
      <c r="S56" s="37">
        <f>'Table39-39.2'!S56</f>
        <v>4014069</v>
      </c>
      <c r="T56" s="37">
        <f>'Table39-39.2'!T56</f>
        <v>4127803</v>
      </c>
      <c r="U56" s="37">
        <f>'Table39-39.2'!U56</f>
        <v>4090699</v>
      </c>
      <c r="V56" s="37">
        <f>'Table39-39.2'!V56</f>
        <v>4313694</v>
      </c>
      <c r="W56" s="37">
        <f>'Table39-39.2'!W56</f>
        <v>4392805</v>
      </c>
      <c r="X56" s="37">
        <f>'Table39-39.2'!X56</f>
        <v>4714916</v>
      </c>
      <c r="Y56" s="37">
        <f>'Table39-39.2'!Y56</f>
        <v>4759900</v>
      </c>
      <c r="Z56" s="37">
        <f>'Table39-39.2'!Z56</f>
        <v>4785280</v>
      </c>
      <c r="AA56" s="37">
        <f>'Table39-39.2'!AA56</f>
        <v>4909901</v>
      </c>
      <c r="AB56" s="37">
        <f>'Table39-39.2'!AB56</f>
        <v>5051349</v>
      </c>
      <c r="AC56" s="37">
        <f>'Table39-39.2'!AC56</f>
        <v>5207330</v>
      </c>
      <c r="AD56" s="37">
        <f>'Table39-39.2'!AD56</f>
        <v>5445519</v>
      </c>
      <c r="AE56" s="37">
        <v>5661479</v>
      </c>
      <c r="AF56" s="37">
        <v>5617251</v>
      </c>
      <c r="AG56" s="37">
        <v>5650587</v>
      </c>
    </row>
    <row r="57" spans="1:33" ht="12" customHeight="1">
      <c r="A57" s="30" t="s">
        <v>74</v>
      </c>
      <c r="B57" s="31">
        <v>162373</v>
      </c>
      <c r="C57" s="31">
        <v>163672</v>
      </c>
      <c r="D57" s="31">
        <v>199022</v>
      </c>
      <c r="E57" s="31">
        <v>236474</v>
      </c>
      <c r="F57" s="31">
        <v>254911</v>
      </c>
      <c r="G57" s="31">
        <v>317526</v>
      </c>
      <c r="H57" s="31">
        <v>320393</v>
      </c>
      <c r="I57" s="31">
        <v>241192</v>
      </c>
      <c r="J57" s="31">
        <v>140240</v>
      </c>
      <c r="K57" s="31">
        <v>169001</v>
      </c>
      <c r="L57" s="31">
        <v>194141</v>
      </c>
      <c r="M57" s="31">
        <v>219335</v>
      </c>
      <c r="N57" s="31">
        <v>271287</v>
      </c>
      <c r="O57" s="31">
        <v>325569</v>
      </c>
      <c r="P57" s="31">
        <v>372637</v>
      </c>
      <c r="Q57" s="31">
        <v>368398</v>
      </c>
      <c r="R57" s="31">
        <v>364782</v>
      </c>
      <c r="S57" s="31">
        <v>355540</v>
      </c>
      <c r="T57" s="31">
        <v>391413</v>
      </c>
      <c r="U57" s="31">
        <v>367487</v>
      </c>
      <c r="V57" s="31">
        <v>464469</v>
      </c>
      <c r="W57" s="31">
        <v>512813</v>
      </c>
      <c r="X57" s="31">
        <v>687175.45807251369</v>
      </c>
      <c r="Y57" s="31">
        <v>688973.66323168157</v>
      </c>
      <c r="Z57" s="31">
        <v>554835</v>
      </c>
      <c r="AA57" s="31">
        <v>543060</v>
      </c>
      <c r="AB57" s="31">
        <v>548337</v>
      </c>
      <c r="AC57" s="31">
        <v>622381</v>
      </c>
      <c r="AD57" s="31">
        <v>684658</v>
      </c>
      <c r="AE57" s="31">
        <v>701224</v>
      </c>
      <c r="AF57" s="31">
        <v>585639</v>
      </c>
      <c r="AG57" s="31">
        <v>560105</v>
      </c>
    </row>
    <row r="58" spans="1:33" ht="12" customHeight="1">
      <c r="A58" s="30" t="s">
        <v>72</v>
      </c>
      <c r="B58" s="31">
        <v>220686</v>
      </c>
      <c r="C58" s="31">
        <v>218843</v>
      </c>
      <c r="D58" s="31">
        <v>242443</v>
      </c>
      <c r="E58" s="31">
        <v>265592</v>
      </c>
      <c r="F58" s="31">
        <v>283571</v>
      </c>
      <c r="G58" s="31">
        <v>312411</v>
      </c>
      <c r="H58" s="31">
        <v>322116</v>
      </c>
      <c r="I58" s="31">
        <v>307534</v>
      </c>
      <c r="J58" s="31">
        <v>287559</v>
      </c>
      <c r="K58" s="31">
        <v>302245</v>
      </c>
      <c r="L58" s="31">
        <v>318878</v>
      </c>
      <c r="M58" s="31">
        <v>338957</v>
      </c>
      <c r="N58" s="31">
        <v>348482</v>
      </c>
      <c r="O58" s="31">
        <v>368168</v>
      </c>
      <c r="P58" s="31">
        <v>391116</v>
      </c>
      <c r="Q58" s="31">
        <v>431326</v>
      </c>
      <c r="R58" s="31">
        <v>468722</v>
      </c>
      <c r="S58" s="31">
        <v>477641</v>
      </c>
      <c r="T58" s="31">
        <v>497515</v>
      </c>
      <c r="U58" s="31">
        <v>470462</v>
      </c>
      <c r="V58" s="31">
        <v>499370</v>
      </c>
      <c r="W58" s="31">
        <v>524117</v>
      </c>
      <c r="X58" s="31">
        <v>542950.4011666124</v>
      </c>
      <c r="Y58" s="31">
        <v>533608.83092300233</v>
      </c>
      <c r="Z58" s="31">
        <v>543311</v>
      </c>
      <c r="AA58" s="31">
        <v>565958</v>
      </c>
      <c r="AB58" s="31">
        <v>573837</v>
      </c>
      <c r="AC58" s="31">
        <v>589832</v>
      </c>
      <c r="AD58" s="31">
        <v>613702</v>
      </c>
      <c r="AE58" s="31">
        <v>630318</v>
      </c>
      <c r="AF58" s="31">
        <v>555643</v>
      </c>
      <c r="AG58" s="31">
        <v>528273</v>
      </c>
    </row>
    <row r="59" spans="1:33" ht="12" customHeight="1">
      <c r="A59" s="30" t="s">
        <v>71</v>
      </c>
      <c r="B59" s="31">
        <v>710107</v>
      </c>
      <c r="C59" s="31">
        <v>743760</v>
      </c>
      <c r="D59" s="31">
        <v>795347</v>
      </c>
      <c r="E59" s="31">
        <v>849127</v>
      </c>
      <c r="F59" s="31">
        <v>901542</v>
      </c>
      <c r="G59" s="31">
        <v>977331</v>
      </c>
      <c r="H59" s="31">
        <v>1040554</v>
      </c>
      <c r="I59" s="31">
        <v>1083839</v>
      </c>
      <c r="J59" s="31">
        <v>1051827</v>
      </c>
      <c r="K59" s="31">
        <v>1077270</v>
      </c>
      <c r="L59" s="31">
        <v>1140629</v>
      </c>
      <c r="M59" s="31">
        <v>1212768</v>
      </c>
      <c r="N59" s="31">
        <v>1282334</v>
      </c>
      <c r="O59" s="31">
        <v>1369069</v>
      </c>
      <c r="P59" s="31">
        <v>1430634</v>
      </c>
      <c r="Q59" s="31">
        <v>1509570</v>
      </c>
      <c r="R59" s="31">
        <v>1560505</v>
      </c>
      <c r="S59" s="31">
        <v>1577154</v>
      </c>
      <c r="T59" s="31">
        <v>1591168</v>
      </c>
      <c r="U59" s="31">
        <v>1567139</v>
      </c>
      <c r="V59" s="31">
        <v>1612747</v>
      </c>
      <c r="W59" s="31">
        <v>1632883</v>
      </c>
      <c r="X59" s="31">
        <v>1679269.4943658814</v>
      </c>
      <c r="Y59" s="31">
        <v>1690012.6323526977</v>
      </c>
      <c r="Z59" s="31">
        <v>1713980</v>
      </c>
      <c r="AA59" s="31">
        <v>1778176</v>
      </c>
      <c r="AB59" s="31">
        <v>1828280</v>
      </c>
      <c r="AC59" s="31">
        <v>1870783</v>
      </c>
      <c r="AD59" s="31">
        <v>1903113</v>
      </c>
      <c r="AE59" s="31">
        <v>1959190</v>
      </c>
      <c r="AF59" s="31">
        <v>1992609</v>
      </c>
      <c r="AG59" s="31">
        <v>2034180</v>
      </c>
    </row>
    <row r="60" spans="1:33" ht="12" customHeight="1">
      <c r="A60" s="64" t="s">
        <v>73</v>
      </c>
      <c r="B60" s="65">
        <v>806356</v>
      </c>
      <c r="C60" s="65">
        <v>876393</v>
      </c>
      <c r="D60" s="65">
        <v>958129</v>
      </c>
      <c r="E60" s="65">
        <v>1015575</v>
      </c>
      <c r="F60" s="65">
        <v>1113205</v>
      </c>
      <c r="G60" s="65">
        <v>1149029</v>
      </c>
      <c r="H60" s="65">
        <v>1212364</v>
      </c>
      <c r="I60" s="65">
        <v>1221935</v>
      </c>
      <c r="J60" s="65">
        <v>1080030</v>
      </c>
      <c r="K60" s="65">
        <v>1116720</v>
      </c>
      <c r="L60" s="65">
        <v>1200047</v>
      </c>
      <c r="M60" s="65">
        <v>1251078</v>
      </c>
      <c r="N60" s="65">
        <v>1309098</v>
      </c>
      <c r="O60" s="65">
        <v>1384299</v>
      </c>
      <c r="P60" s="65">
        <v>1509409</v>
      </c>
      <c r="Q60" s="65">
        <v>1549570</v>
      </c>
      <c r="R60" s="65">
        <v>1573010</v>
      </c>
      <c r="S60" s="65">
        <v>1604109</v>
      </c>
      <c r="T60" s="65">
        <v>1654482</v>
      </c>
      <c r="U60" s="65">
        <v>1691290</v>
      </c>
      <c r="V60" s="65">
        <v>1757545</v>
      </c>
      <c r="W60" s="65">
        <v>1750562</v>
      </c>
      <c r="X60" s="65">
        <v>1871934.1061203736</v>
      </c>
      <c r="Y60" s="65">
        <v>1915013.7253624701</v>
      </c>
      <c r="Z60" s="65">
        <v>2023460</v>
      </c>
      <c r="AA60" s="65">
        <v>2063082</v>
      </c>
      <c r="AB60" s="65">
        <v>2141261</v>
      </c>
      <c r="AC60" s="65">
        <v>2176395</v>
      </c>
      <c r="AD60" s="65">
        <v>2324483</v>
      </c>
      <c r="AE60" s="65">
        <v>2460820</v>
      </c>
      <c r="AF60" s="65">
        <v>2532884</v>
      </c>
      <c r="AG60" s="65">
        <v>2559338</v>
      </c>
    </row>
    <row r="61" spans="1:33" ht="12" customHeight="1">
      <c r="A61" s="8" t="s">
        <v>65</v>
      </c>
    </row>
    <row r="63" spans="1:33" ht="12" customHeight="1">
      <c r="A63" s="7" t="s">
        <v>78</v>
      </c>
    </row>
    <row r="64" spans="1:33" ht="12" customHeight="1">
      <c r="A64" s="7" t="s">
        <v>67</v>
      </c>
    </row>
    <row r="65" spans="1:33" ht="12" customHeight="1">
      <c r="A65" s="8" t="s">
        <v>4</v>
      </c>
      <c r="O65" s="9"/>
      <c r="P65" s="9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</row>
    <row r="66" spans="1:33" ht="12" customHeight="1">
      <c r="A66" s="11"/>
      <c r="B66" s="12">
        <v>1990</v>
      </c>
      <c r="C66" s="12">
        <v>1991</v>
      </c>
      <c r="D66" s="12">
        <v>1992</v>
      </c>
      <c r="E66" s="12">
        <v>1993</v>
      </c>
      <c r="F66" s="12">
        <v>1994</v>
      </c>
      <c r="G66" s="12">
        <v>1995</v>
      </c>
      <c r="H66" s="12">
        <v>1996</v>
      </c>
      <c r="I66" s="12">
        <v>1997</v>
      </c>
      <c r="J66" s="12">
        <v>1998</v>
      </c>
      <c r="K66" s="12">
        <v>1999</v>
      </c>
      <c r="L66" s="12">
        <v>2000</v>
      </c>
      <c r="M66" s="12">
        <v>2001</v>
      </c>
      <c r="N66" s="12">
        <v>2002</v>
      </c>
      <c r="O66" s="12">
        <v>2003</v>
      </c>
      <c r="P66" s="12">
        <v>2004</v>
      </c>
      <c r="Q66" s="12" t="s">
        <v>6</v>
      </c>
      <c r="R66" s="12" t="s">
        <v>7</v>
      </c>
      <c r="S66" s="12" t="s">
        <v>8</v>
      </c>
      <c r="T66" s="12" t="s">
        <v>9</v>
      </c>
      <c r="U66" s="12">
        <v>2009</v>
      </c>
      <c r="V66" s="13" t="s">
        <v>10</v>
      </c>
      <c r="W66" s="13" t="str">
        <f t="shared" ref="W66:AG66" si="1">W4</f>
        <v>2011</v>
      </c>
      <c r="X66" s="13">
        <f t="shared" si="1"/>
        <v>2012</v>
      </c>
      <c r="Y66" s="13">
        <f t="shared" si="1"/>
        <v>2013</v>
      </c>
      <c r="Z66" s="13">
        <f t="shared" si="1"/>
        <v>2014</v>
      </c>
      <c r="AA66" s="13">
        <f t="shared" si="1"/>
        <v>2015</v>
      </c>
      <c r="AB66" s="13">
        <f t="shared" si="1"/>
        <v>2016</v>
      </c>
      <c r="AC66" s="13">
        <f t="shared" si="1"/>
        <v>2017</v>
      </c>
      <c r="AD66" s="13" t="str">
        <f t="shared" si="1"/>
        <v>2018r</v>
      </c>
      <c r="AE66" s="13" t="str">
        <f t="shared" si="1"/>
        <v>2019r</v>
      </c>
      <c r="AF66" s="13" t="str">
        <f t="shared" si="1"/>
        <v>2020r</v>
      </c>
      <c r="AG66" s="13" t="str">
        <f t="shared" si="1"/>
        <v>2021p</v>
      </c>
    </row>
    <row r="67" spans="1:33" ht="12" customHeight="1">
      <c r="A67" s="15" t="s">
        <v>12</v>
      </c>
      <c r="B67" s="45">
        <v>56.420485120498164</v>
      </c>
      <c r="C67" s="45">
        <v>59.170810514933528</v>
      </c>
      <c r="D67" s="45">
        <v>64.825794220588932</v>
      </c>
      <c r="E67" s="45">
        <v>70.389598838876864</v>
      </c>
      <c r="F67" s="45">
        <v>75.161384000054937</v>
      </c>
      <c r="G67" s="45">
        <v>82.684389931321718</v>
      </c>
      <c r="H67" s="45">
        <v>87.611313847372486</v>
      </c>
      <c r="I67" s="45">
        <v>86.876449202802291</v>
      </c>
      <c r="J67" s="45">
        <v>79.614863116462402</v>
      </c>
      <c r="K67" s="45">
        <v>82.684360085466579</v>
      </c>
      <c r="L67" s="45">
        <v>88.489737055031867</v>
      </c>
      <c r="M67" s="45">
        <v>93.860677757585393</v>
      </c>
      <c r="N67" s="45">
        <v>100</v>
      </c>
      <c r="O67" s="45">
        <v>106.83440236212036</v>
      </c>
      <c r="P67" s="45">
        <v>114.76662481282918</v>
      </c>
      <c r="Q67" s="45">
        <v>119.57520991336047</v>
      </c>
      <c r="R67" s="45">
        <v>124.56093016398208</v>
      </c>
      <c r="S67" s="45">
        <v>127.24744512018776</v>
      </c>
      <c r="T67" s="45">
        <v>130.95540462175006</v>
      </c>
      <c r="U67" s="45">
        <v>128.77050895241348</v>
      </c>
      <c r="V67" s="45">
        <v>137.01133754498144</v>
      </c>
      <c r="W67" s="45">
        <v>142.87664499161184</v>
      </c>
      <c r="X67" s="45">
        <v>154.5139915876473</v>
      </c>
      <c r="Y67" s="45">
        <f t="shared" ref="Y67:AG77" si="2">+X67*Y5/X5</f>
        <v>159.5304991054642</v>
      </c>
      <c r="Z67" s="45">
        <f t="shared" si="2"/>
        <v>159.48030848416141</v>
      </c>
      <c r="AA67" s="45">
        <f t="shared" si="2"/>
        <v>167.53602342031527</v>
      </c>
      <c r="AB67" s="45">
        <f t="shared" si="2"/>
        <v>174.02350684773904</v>
      </c>
      <c r="AC67" s="45">
        <f t="shared" si="2"/>
        <v>183.21728660836749</v>
      </c>
      <c r="AD67" s="45">
        <f t="shared" si="2"/>
        <v>190.34056799606694</v>
      </c>
      <c r="AE67" s="45">
        <f t="shared" si="2"/>
        <v>197.36442987761691</v>
      </c>
      <c r="AF67" s="45">
        <f t="shared" si="2"/>
        <v>171.85938944166145</v>
      </c>
      <c r="AG67" s="45">
        <f t="shared" si="2"/>
        <v>168.85913234979657</v>
      </c>
    </row>
    <row r="68" spans="1:33" ht="12" customHeight="1">
      <c r="A68" s="17" t="s">
        <v>13</v>
      </c>
      <c r="B68" s="46">
        <v>60.469025839657647</v>
      </c>
      <c r="C68" s="46">
        <v>62.450305694228419</v>
      </c>
      <c r="D68" s="46">
        <v>66.203037327019615</v>
      </c>
      <c r="E68" s="46">
        <v>69.622862005232577</v>
      </c>
      <c r="F68" s="46">
        <v>73.749388749678829</v>
      </c>
      <c r="G68" s="46">
        <v>77.998579965355574</v>
      </c>
      <c r="H68" s="46">
        <v>81.274881686802246</v>
      </c>
      <c r="I68" s="46">
        <v>84.785599633111673</v>
      </c>
      <c r="J68" s="46">
        <v>81.930749828021092</v>
      </c>
      <c r="K68" s="46">
        <v>85.190060862574356</v>
      </c>
      <c r="L68" s="46">
        <v>89.351535930468032</v>
      </c>
      <c r="M68" s="46">
        <v>93.590090699878161</v>
      </c>
      <c r="N68" s="46">
        <v>100</v>
      </c>
      <c r="O68" s="46">
        <v>106.25685498241533</v>
      </c>
      <c r="P68" s="46">
        <v>110.73673275997824</v>
      </c>
      <c r="Q68" s="46">
        <v>115.86170409682758</v>
      </c>
      <c r="R68" s="46">
        <v>119.10153800250302</v>
      </c>
      <c r="S68" s="46">
        <v>119.13690073294785</v>
      </c>
      <c r="T68" s="46">
        <v>121.92461660445957</v>
      </c>
      <c r="U68" s="46">
        <v>121.27924677384152</v>
      </c>
      <c r="V68" s="46">
        <v>123.36412837776236</v>
      </c>
      <c r="W68" s="46">
        <v>124.37238060243726</v>
      </c>
      <c r="X68" s="46">
        <v>125.52346510554946</v>
      </c>
      <c r="Y68" s="46">
        <f t="shared" si="2"/>
        <v>124.27631064923487</v>
      </c>
      <c r="Z68" s="46">
        <f t="shared" si="2"/>
        <v>125.35547480251701</v>
      </c>
      <c r="AA68" s="46">
        <f t="shared" si="2"/>
        <v>128.1275924724751</v>
      </c>
      <c r="AB68" s="46">
        <f t="shared" si="2"/>
        <v>130.89776645297661</v>
      </c>
      <c r="AC68" s="46">
        <f t="shared" si="2"/>
        <v>133.94102880212677</v>
      </c>
      <c r="AD68" s="46">
        <f t="shared" si="2"/>
        <v>136.90807075758698</v>
      </c>
      <c r="AE68" s="46">
        <f t="shared" si="2"/>
        <v>140.32743701658421</v>
      </c>
      <c r="AF68" s="46">
        <f t="shared" si="2"/>
        <v>143.43470228284014</v>
      </c>
      <c r="AG68" s="46">
        <f t="shared" si="2"/>
        <v>147.69249287242667</v>
      </c>
    </row>
    <row r="69" spans="1:33" ht="12" customHeight="1">
      <c r="A69" s="30" t="s">
        <v>71</v>
      </c>
      <c r="B69" s="69">
        <v>60.469025839657647</v>
      </c>
      <c r="C69" s="69">
        <v>62.450305694228419</v>
      </c>
      <c r="D69" s="69">
        <v>66.203037327019615</v>
      </c>
      <c r="E69" s="69">
        <v>69.622862005232577</v>
      </c>
      <c r="F69" s="69">
        <v>73.749388749678829</v>
      </c>
      <c r="G69" s="69">
        <v>77.998579965355574</v>
      </c>
      <c r="H69" s="69">
        <v>81.274881686802246</v>
      </c>
      <c r="I69" s="69">
        <v>84.785599633111673</v>
      </c>
      <c r="J69" s="69">
        <v>81.930749828021092</v>
      </c>
      <c r="K69" s="69">
        <v>85.190060862574356</v>
      </c>
      <c r="L69" s="69">
        <v>89.351535930468032</v>
      </c>
      <c r="M69" s="69">
        <v>93.590090699878161</v>
      </c>
      <c r="N69" s="69">
        <v>100</v>
      </c>
      <c r="O69" s="69">
        <v>106.25685498241533</v>
      </c>
      <c r="P69" s="69">
        <v>110.73673275997824</v>
      </c>
      <c r="Q69" s="69">
        <v>115.86170409682758</v>
      </c>
      <c r="R69" s="69">
        <v>119.10153800250302</v>
      </c>
      <c r="S69" s="69">
        <v>119.13690073294785</v>
      </c>
      <c r="T69" s="69">
        <v>121.92461660445957</v>
      </c>
      <c r="U69" s="69">
        <v>121.27924677384152</v>
      </c>
      <c r="V69" s="69">
        <v>123.36412837776236</v>
      </c>
      <c r="W69" s="69">
        <v>124.37238060243726</v>
      </c>
      <c r="X69" s="69">
        <v>125.52346510554946</v>
      </c>
      <c r="Y69" s="69">
        <f t="shared" si="2"/>
        <v>124.27631064923487</v>
      </c>
      <c r="Z69" s="69">
        <f t="shared" si="2"/>
        <v>125.35547480251701</v>
      </c>
      <c r="AA69" s="69">
        <f t="shared" si="2"/>
        <v>128.1275924724751</v>
      </c>
      <c r="AB69" s="69">
        <f t="shared" si="2"/>
        <v>130.89776645297661</v>
      </c>
      <c r="AC69" s="69">
        <f t="shared" si="2"/>
        <v>133.94102880212677</v>
      </c>
      <c r="AD69" s="69">
        <f t="shared" si="2"/>
        <v>136.90807075758698</v>
      </c>
      <c r="AE69" s="69">
        <f t="shared" si="2"/>
        <v>140.32743701658421</v>
      </c>
      <c r="AF69" s="69">
        <f t="shared" si="2"/>
        <v>143.43470228284014</v>
      </c>
      <c r="AG69" s="69">
        <f t="shared" si="2"/>
        <v>147.69249287242667</v>
      </c>
    </row>
    <row r="70" spans="1:33" ht="12" customHeight="1">
      <c r="A70" s="17" t="s">
        <v>25</v>
      </c>
      <c r="B70" s="46">
        <v>54.366092351706357</v>
      </c>
      <c r="C70" s="46">
        <v>58.043995278328559</v>
      </c>
      <c r="D70" s="46">
        <v>63.386694422961732</v>
      </c>
      <c r="E70" s="46">
        <v>70.035994022317439</v>
      </c>
      <c r="F70" s="46">
        <v>71.4053950329412</v>
      </c>
      <c r="G70" s="46">
        <v>82.492600582649587</v>
      </c>
      <c r="H70" s="46">
        <v>92.9593598995191</v>
      </c>
      <c r="I70" s="46">
        <v>94.541003529623836</v>
      </c>
      <c r="J70" s="46">
        <v>91.249207724468377</v>
      </c>
      <c r="K70" s="46">
        <v>87.855070272659077</v>
      </c>
      <c r="L70" s="46">
        <v>95.494641600716392</v>
      </c>
      <c r="M70" s="46">
        <v>99.951736609816663</v>
      </c>
      <c r="N70" s="46">
        <v>100</v>
      </c>
      <c r="O70" s="46">
        <v>110.40628470748315</v>
      </c>
      <c r="P70" s="46">
        <v>113.00785588435394</v>
      </c>
      <c r="Q70" s="46">
        <v>124.68875928198032</v>
      </c>
      <c r="R70" s="46">
        <v>126.40937821634792</v>
      </c>
      <c r="S70" s="46">
        <v>131.20024655033058</v>
      </c>
      <c r="T70" s="46">
        <v>135.96552947264976</v>
      </c>
      <c r="U70" s="46">
        <v>121.72027004239037</v>
      </c>
      <c r="V70" s="46">
        <v>122.16743325987217</v>
      </c>
      <c r="W70" s="46">
        <v>121.07714583103159</v>
      </c>
      <c r="X70" s="46">
        <v>124.68527036220799</v>
      </c>
      <c r="Y70" s="46">
        <f t="shared" si="2"/>
        <v>121.24808687010351</v>
      </c>
      <c r="Z70" s="46">
        <f t="shared" si="2"/>
        <v>118.75059015235884</v>
      </c>
      <c r="AA70" s="46">
        <f t="shared" si="2"/>
        <v>120.59914476602829</v>
      </c>
      <c r="AB70" s="46">
        <f t="shared" si="2"/>
        <v>116.61419831510763</v>
      </c>
      <c r="AC70" s="46">
        <f t="shared" si="2"/>
        <v>115.92745940389541</v>
      </c>
      <c r="AD70" s="46">
        <f t="shared" si="2"/>
        <v>113.68872544270403</v>
      </c>
      <c r="AE70" s="46">
        <f t="shared" si="2"/>
        <v>116.05945748420461</v>
      </c>
      <c r="AF70" s="46">
        <f t="shared" si="2"/>
        <v>111.17262106606115</v>
      </c>
      <c r="AG70" s="46">
        <f t="shared" si="2"/>
        <v>109.23509858328461</v>
      </c>
    </row>
    <row r="71" spans="1:33" ht="12" customHeight="1">
      <c r="A71" s="30" t="s">
        <v>71</v>
      </c>
      <c r="B71" s="69">
        <v>54.366092351706357</v>
      </c>
      <c r="C71" s="69">
        <v>58.043995278328559</v>
      </c>
      <c r="D71" s="69">
        <v>63.386694422961732</v>
      </c>
      <c r="E71" s="69">
        <v>70.035994022317439</v>
      </c>
      <c r="F71" s="69">
        <v>71.4053950329412</v>
      </c>
      <c r="G71" s="69">
        <v>82.492600582649587</v>
      </c>
      <c r="H71" s="69">
        <v>92.9593598995191</v>
      </c>
      <c r="I71" s="69">
        <v>94.541003529623836</v>
      </c>
      <c r="J71" s="69">
        <v>91.249207724468377</v>
      </c>
      <c r="K71" s="69">
        <v>87.855070272659077</v>
      </c>
      <c r="L71" s="69">
        <v>95.494641600716392</v>
      </c>
      <c r="M71" s="69">
        <v>99.951736609816663</v>
      </c>
      <c r="N71" s="69">
        <v>100</v>
      </c>
      <c r="O71" s="69">
        <v>110.40628470748315</v>
      </c>
      <c r="P71" s="69">
        <v>113.00785588435394</v>
      </c>
      <c r="Q71" s="69">
        <v>124.68875928198032</v>
      </c>
      <c r="R71" s="69">
        <v>126.40937821634792</v>
      </c>
      <c r="S71" s="69">
        <v>131.20024655033058</v>
      </c>
      <c r="T71" s="69">
        <v>135.96552947264976</v>
      </c>
      <c r="U71" s="69">
        <v>121.72027004239037</v>
      </c>
      <c r="V71" s="69">
        <v>122.16743325987217</v>
      </c>
      <c r="W71" s="69">
        <v>121.07714583103159</v>
      </c>
      <c r="X71" s="69">
        <v>124.68527036220799</v>
      </c>
      <c r="Y71" s="69">
        <f t="shared" si="2"/>
        <v>121.24808687010351</v>
      </c>
      <c r="Z71" s="69">
        <f t="shared" si="2"/>
        <v>118.75059015235884</v>
      </c>
      <c r="AA71" s="69">
        <f t="shared" si="2"/>
        <v>120.59914476602829</v>
      </c>
      <c r="AB71" s="69">
        <f t="shared" si="2"/>
        <v>116.61419831510763</v>
      </c>
      <c r="AC71" s="69">
        <f t="shared" si="2"/>
        <v>115.92745940389541</v>
      </c>
      <c r="AD71" s="69">
        <f t="shared" si="2"/>
        <v>113.68872544270403</v>
      </c>
      <c r="AE71" s="69">
        <f t="shared" si="2"/>
        <v>116.05945748420461</v>
      </c>
      <c r="AF71" s="69">
        <f t="shared" si="2"/>
        <v>111.17262106606115</v>
      </c>
      <c r="AG71" s="69">
        <f t="shared" si="2"/>
        <v>109.23509858328461</v>
      </c>
    </row>
    <row r="72" spans="1:33" ht="12" customHeight="1">
      <c r="A72" s="17" t="s">
        <v>28</v>
      </c>
      <c r="B72" s="46">
        <v>67.341081813514649</v>
      </c>
      <c r="C72" s="46">
        <v>64.699669244817727</v>
      </c>
      <c r="D72" s="46">
        <v>71.342546225771954</v>
      </c>
      <c r="E72" s="46">
        <v>78.638517408831902</v>
      </c>
      <c r="F72" s="46">
        <v>83.739132630303217</v>
      </c>
      <c r="G72" s="46">
        <v>89.28201718580361</v>
      </c>
      <c r="H72" s="46">
        <v>93.868404884740656</v>
      </c>
      <c r="I72" s="46">
        <v>87.912286755485226</v>
      </c>
      <c r="J72" s="46">
        <v>84.573174323971742</v>
      </c>
      <c r="K72" s="46">
        <v>90.309630614632326</v>
      </c>
      <c r="L72" s="46">
        <v>93.337765845529745</v>
      </c>
      <c r="M72" s="46">
        <v>98.170326294616174</v>
      </c>
      <c r="N72" s="46">
        <v>100</v>
      </c>
      <c r="O72" s="46">
        <v>103.47124618116631</v>
      </c>
      <c r="P72" s="46">
        <v>105.85512418047618</v>
      </c>
      <c r="Q72" s="46">
        <v>113.45744367483314</v>
      </c>
      <c r="R72" s="46">
        <v>121.06186720978967</v>
      </c>
      <c r="S72" s="46">
        <v>124.88070089800451</v>
      </c>
      <c r="T72" s="46">
        <v>127.54778276201614</v>
      </c>
      <c r="U72" s="46">
        <v>121.3875726946027</v>
      </c>
      <c r="V72" s="46">
        <v>122.84398959762326</v>
      </c>
      <c r="W72" s="46">
        <v>126.7591883452983</v>
      </c>
      <c r="X72" s="46">
        <v>126.40150144337184</v>
      </c>
      <c r="Y72" s="46">
        <f t="shared" si="2"/>
        <v>122.3857295550375</v>
      </c>
      <c r="Z72" s="46">
        <f t="shared" si="2"/>
        <v>119.79902204192933</v>
      </c>
      <c r="AA72" s="46">
        <f t="shared" si="2"/>
        <v>121.32234743601613</v>
      </c>
      <c r="AB72" s="46">
        <f t="shared" si="2"/>
        <v>124.25832568865249</v>
      </c>
      <c r="AC72" s="46">
        <f t="shared" si="2"/>
        <v>126.96243866721652</v>
      </c>
      <c r="AD72" s="46">
        <f t="shared" si="2"/>
        <v>128.5072252754189</v>
      </c>
      <c r="AE72" s="46">
        <f t="shared" si="2"/>
        <v>130.76780649559413</v>
      </c>
      <c r="AF72" s="46">
        <f t="shared" si="2"/>
        <v>106.19934522256541</v>
      </c>
      <c r="AG72" s="46">
        <f t="shared" si="2"/>
        <v>96.540115638071356</v>
      </c>
    </row>
    <row r="73" spans="1:33" ht="12" customHeight="1">
      <c r="A73" s="30" t="s">
        <v>72</v>
      </c>
      <c r="B73" s="69">
        <v>67.249871663788824</v>
      </c>
      <c r="C73" s="69">
        <v>64.615267130232624</v>
      </c>
      <c r="D73" s="69">
        <v>71.323963022201099</v>
      </c>
      <c r="E73" s="69">
        <v>78.67497634795447</v>
      </c>
      <c r="F73" s="69">
        <v>83.823273612802225</v>
      </c>
      <c r="G73" s="69">
        <v>89.404307854176125</v>
      </c>
      <c r="H73" s="69">
        <v>94.010411142552883</v>
      </c>
      <c r="I73" s="69">
        <v>87.963124021568973</v>
      </c>
      <c r="J73" s="69">
        <v>84.609412453491387</v>
      </c>
      <c r="K73" s="69">
        <v>90.343177392462749</v>
      </c>
      <c r="L73" s="69">
        <v>93.335426309559679</v>
      </c>
      <c r="M73" s="69">
        <v>98.206262807105375</v>
      </c>
      <c r="N73" s="69">
        <v>100</v>
      </c>
      <c r="O73" s="69">
        <v>103.38298495178377</v>
      </c>
      <c r="P73" s="69">
        <v>105.65188431498161</v>
      </c>
      <c r="Q73" s="69">
        <v>113.269327857655</v>
      </c>
      <c r="R73" s="69">
        <v>120.87574084994634</v>
      </c>
      <c r="S73" s="69">
        <v>124.6227339643374</v>
      </c>
      <c r="T73" s="69">
        <v>127.30867298236386</v>
      </c>
      <c r="U73" s="69">
        <v>121.0488356405568</v>
      </c>
      <c r="V73" s="69">
        <v>122.49723175610605</v>
      </c>
      <c r="W73" s="69">
        <v>126.34986360300201</v>
      </c>
      <c r="X73" s="69">
        <v>125.87130741719663</v>
      </c>
      <c r="Y73" s="69">
        <f t="shared" si="2"/>
        <v>121.68765909091668</v>
      </c>
      <c r="Z73" s="69">
        <f t="shared" si="2"/>
        <v>119.12806963193225</v>
      </c>
      <c r="AA73" s="69">
        <f t="shared" si="2"/>
        <v>120.55694802948901</v>
      </c>
      <c r="AB73" s="69">
        <f t="shared" si="2"/>
        <v>123.74646934565045</v>
      </c>
      <c r="AC73" s="69">
        <f t="shared" si="2"/>
        <v>126.46337470727561</v>
      </c>
      <c r="AD73" s="69">
        <f t="shared" si="2"/>
        <v>128.03183178440369</v>
      </c>
      <c r="AE73" s="69">
        <f t="shared" si="2"/>
        <v>130.32533434295232</v>
      </c>
      <c r="AF73" s="69">
        <f t="shared" si="2"/>
        <v>105.91094445453224</v>
      </c>
      <c r="AG73" s="69">
        <f t="shared" si="2"/>
        <v>96.290621846754007</v>
      </c>
    </row>
    <row r="74" spans="1:33" ht="12" customHeight="1">
      <c r="A74" s="30" t="s">
        <v>73</v>
      </c>
      <c r="B74" s="69">
        <v>76.205287713841386</v>
      </c>
      <c r="C74" s="69">
        <v>72.887506480041495</v>
      </c>
      <c r="D74" s="69">
        <v>72.369103162260259</v>
      </c>
      <c r="E74" s="69">
        <v>73.716951788491471</v>
      </c>
      <c r="F74" s="69">
        <v>73.613271124935224</v>
      </c>
      <c r="G74" s="69">
        <v>74.909279419388312</v>
      </c>
      <c r="H74" s="69">
        <v>77.242094349403871</v>
      </c>
      <c r="I74" s="69">
        <v>81.804043545878727</v>
      </c>
      <c r="J74" s="69">
        <v>80.248833592535021</v>
      </c>
      <c r="K74" s="69">
        <v>86.314152410575446</v>
      </c>
      <c r="L74" s="69">
        <v>93.675479523068958</v>
      </c>
      <c r="M74" s="69">
        <v>93.831000518403314</v>
      </c>
      <c r="N74" s="69">
        <v>100</v>
      </c>
      <c r="O74" s="69">
        <v>114.25609123898393</v>
      </c>
      <c r="P74" s="69">
        <v>130.68947641264904</v>
      </c>
      <c r="Q74" s="69">
        <v>136.44375324002073</v>
      </c>
      <c r="R74" s="69">
        <v>143.75324002073611</v>
      </c>
      <c r="S74" s="69">
        <v>156.45412130637635</v>
      </c>
      <c r="T74" s="69">
        <v>156.81700362882322</v>
      </c>
      <c r="U74" s="69">
        <v>163.08968377397616</v>
      </c>
      <c r="V74" s="69">
        <v>165.57801969932609</v>
      </c>
      <c r="W74" s="69">
        <v>177.34577501296008</v>
      </c>
      <c r="X74" s="69">
        <v>192.32763089683772</v>
      </c>
      <c r="Y74" s="69">
        <f t="shared" si="2"/>
        <v>210.26772424653001</v>
      </c>
      <c r="Z74" s="69">
        <f t="shared" si="2"/>
        <v>204.23883486355118</v>
      </c>
      <c r="AA74" s="69">
        <f t="shared" si="2"/>
        <v>218.33857168661865</v>
      </c>
      <c r="AB74" s="69">
        <f t="shared" si="2"/>
        <v>186.61416383471678</v>
      </c>
      <c r="AC74" s="69">
        <f t="shared" si="2"/>
        <v>187.39172285069475</v>
      </c>
      <c r="AD74" s="69">
        <f t="shared" si="2"/>
        <v>185.6292557478113</v>
      </c>
      <c r="AE74" s="69">
        <f t="shared" si="2"/>
        <v>183.24474143214547</v>
      </c>
      <c r="AF74" s="69">
        <f t="shared" si="2"/>
        <v>139.28673839552332</v>
      </c>
      <c r="AG74" s="69">
        <f t="shared" si="2"/>
        <v>124.87597796606464</v>
      </c>
    </row>
    <row r="75" spans="1:33" ht="12" customHeight="1">
      <c r="A75" s="17" t="s">
        <v>31</v>
      </c>
      <c r="B75" s="46">
        <v>40.171891570418445</v>
      </c>
      <c r="C75" s="46">
        <v>44.585231324686127</v>
      </c>
      <c r="D75" s="46">
        <v>51.508261689916246</v>
      </c>
      <c r="E75" s="46">
        <v>55.627396337435897</v>
      </c>
      <c r="F75" s="46">
        <v>59.580218259137339</v>
      </c>
      <c r="G75" s="46">
        <v>65.306954871883946</v>
      </c>
      <c r="H75" s="46">
        <v>70.794485364743281</v>
      </c>
      <c r="I75" s="46">
        <v>78.401976805690424</v>
      </c>
      <c r="J75" s="46">
        <v>85.190799116858372</v>
      </c>
      <c r="K75" s="46">
        <v>88.326267674016535</v>
      </c>
      <c r="L75" s="46">
        <v>91.753309807450918</v>
      </c>
      <c r="M75" s="46">
        <v>94.572731554945037</v>
      </c>
      <c r="N75" s="46">
        <v>100</v>
      </c>
      <c r="O75" s="46">
        <v>105.86568142165802</v>
      </c>
      <c r="P75" s="46">
        <v>110.36849321196716</v>
      </c>
      <c r="Q75" s="46">
        <v>114.86630509437985</v>
      </c>
      <c r="R75" s="46">
        <v>119.18833074127583</v>
      </c>
      <c r="S75" s="46">
        <v>125.52584557652887</v>
      </c>
      <c r="T75" s="46">
        <v>125.64268552947709</v>
      </c>
      <c r="U75" s="46">
        <v>126.24872699713426</v>
      </c>
      <c r="V75" s="46">
        <v>133.81806124624021</v>
      </c>
      <c r="W75" s="46">
        <v>137.49983552934552</v>
      </c>
      <c r="X75" s="46">
        <v>148.62147276234384</v>
      </c>
      <c r="Y75" s="46">
        <f t="shared" si="2"/>
        <v>151.17826324163187</v>
      </c>
      <c r="Z75" s="46">
        <f t="shared" si="2"/>
        <v>156.68762568238668</v>
      </c>
      <c r="AA75" s="46">
        <f t="shared" si="2"/>
        <v>164.14615929235583</v>
      </c>
      <c r="AB75" s="46">
        <f t="shared" si="2"/>
        <v>171.11970269510724</v>
      </c>
      <c r="AC75" s="46">
        <f t="shared" si="2"/>
        <v>178.29139999152926</v>
      </c>
      <c r="AD75" s="46">
        <f t="shared" si="2"/>
        <v>183.95391723456339</v>
      </c>
      <c r="AE75" s="46">
        <f t="shared" si="2"/>
        <v>191.52086970800173</v>
      </c>
      <c r="AF75" s="46">
        <f t="shared" si="2"/>
        <v>197.85626810125606</v>
      </c>
      <c r="AG75" s="46">
        <f t="shared" si="2"/>
        <v>202.97853309501289</v>
      </c>
    </row>
    <row r="76" spans="1:33" ht="12" customHeight="1">
      <c r="A76" s="30" t="s">
        <v>71</v>
      </c>
      <c r="B76" s="69">
        <v>54.788066023529865</v>
      </c>
      <c r="C76" s="69">
        <v>57.241118008801834</v>
      </c>
      <c r="D76" s="69">
        <v>61.312698551484942</v>
      </c>
      <c r="E76" s="69">
        <v>67.92282358427326</v>
      </c>
      <c r="F76" s="69">
        <v>72.976596426801891</v>
      </c>
      <c r="G76" s="69">
        <v>78.871693237348566</v>
      </c>
      <c r="H76" s="69">
        <v>83.100657709383768</v>
      </c>
      <c r="I76" s="69">
        <v>88.028134806136023</v>
      </c>
      <c r="J76" s="69">
        <v>88.220492942010807</v>
      </c>
      <c r="K76" s="69">
        <v>84.827994909309936</v>
      </c>
      <c r="L76" s="69">
        <v>90.207222173646926</v>
      </c>
      <c r="M76" s="69">
        <v>96.968902101366908</v>
      </c>
      <c r="N76" s="69">
        <v>100</v>
      </c>
      <c r="O76" s="69">
        <v>105.28790572508331</v>
      </c>
      <c r="P76" s="69">
        <v>110.34265007334868</v>
      </c>
      <c r="Q76" s="69">
        <v>115.31675944546453</v>
      </c>
      <c r="R76" s="69">
        <v>120.58912107875997</v>
      </c>
      <c r="S76" s="69">
        <v>126.27340114443376</v>
      </c>
      <c r="T76" s="69">
        <v>118.99196564755715</v>
      </c>
      <c r="U76" s="69">
        <v>119.02402533686961</v>
      </c>
      <c r="V76" s="69">
        <v>137.70802366587975</v>
      </c>
      <c r="W76" s="69">
        <v>141.3628282475008</v>
      </c>
      <c r="X76" s="69">
        <v>164.17281144045157</v>
      </c>
      <c r="Y76" s="69">
        <f t="shared" si="2"/>
        <v>166.83513266512304</v>
      </c>
      <c r="Z76" s="69">
        <f t="shared" si="2"/>
        <v>171.03872898710671</v>
      </c>
      <c r="AA76" s="69">
        <f t="shared" si="2"/>
        <v>181.06079895519051</v>
      </c>
      <c r="AB76" s="69">
        <f t="shared" si="2"/>
        <v>188.71336246222771</v>
      </c>
      <c r="AC76" s="69">
        <f t="shared" si="2"/>
        <v>191.45884227318203</v>
      </c>
      <c r="AD76" s="69">
        <f t="shared" si="2"/>
        <v>194.58903900032104</v>
      </c>
      <c r="AE76" s="69">
        <f t="shared" si="2"/>
        <v>206.03436725681533</v>
      </c>
      <c r="AF76" s="69">
        <f t="shared" si="2"/>
        <v>215.9077965981914</v>
      </c>
      <c r="AG76" s="69">
        <f t="shared" si="2"/>
        <v>220.05224701345367</v>
      </c>
    </row>
    <row r="77" spans="1:33" ht="12" customHeight="1">
      <c r="A77" s="30" t="s">
        <v>73</v>
      </c>
      <c r="B77" s="69">
        <v>35.945270938449653</v>
      </c>
      <c r="C77" s="69">
        <v>40.853706951933411</v>
      </c>
      <c r="D77" s="69">
        <v>48.495347813219567</v>
      </c>
      <c r="E77" s="69">
        <v>51.901297126399442</v>
      </c>
      <c r="F77" s="69">
        <v>55.524156001645771</v>
      </c>
      <c r="G77" s="69">
        <v>61.174632047756198</v>
      </c>
      <c r="H77" s="69">
        <v>67.000873412878875</v>
      </c>
      <c r="I77" s="69">
        <v>75.335109032244105</v>
      </c>
      <c r="J77" s="69">
        <v>84.093780001010572</v>
      </c>
      <c r="K77" s="69">
        <v>89.385507120841382</v>
      </c>
      <c r="L77" s="69">
        <v>92.196308567386339</v>
      </c>
      <c r="M77" s="69">
        <v>93.703848069468805</v>
      </c>
      <c r="N77" s="69">
        <v>100</v>
      </c>
      <c r="O77" s="69">
        <v>106.080325111703</v>
      </c>
      <c r="P77" s="69">
        <v>110.3719583937865</v>
      </c>
      <c r="Q77" s="69">
        <v>114.67730642355473</v>
      </c>
      <c r="R77" s="69">
        <v>118.60838620729481</v>
      </c>
      <c r="S77" s="69">
        <v>125.23477482549789</v>
      </c>
      <c r="T77" s="69">
        <v>128.55807473815662</v>
      </c>
      <c r="U77" s="69">
        <v>129.42282567112039</v>
      </c>
      <c r="V77" s="69">
        <v>131.77021301168645</v>
      </c>
      <c r="W77" s="69">
        <v>135.45767556681614</v>
      </c>
      <c r="X77" s="69">
        <v>141.19693655846459</v>
      </c>
      <c r="Y77" s="69">
        <f t="shared" si="2"/>
        <v>143.70467697593563</v>
      </c>
      <c r="Z77" s="69">
        <f t="shared" si="2"/>
        <v>149.90255423171635</v>
      </c>
      <c r="AA77" s="69">
        <f t="shared" si="2"/>
        <v>156.02185814584655</v>
      </c>
      <c r="AB77" s="69">
        <f t="shared" si="2"/>
        <v>162.67062350745709</v>
      </c>
      <c r="AC77" s="69">
        <f t="shared" si="2"/>
        <v>171.99701291736793</v>
      </c>
      <c r="AD77" s="69">
        <f t="shared" si="2"/>
        <v>178.87207161747207</v>
      </c>
      <c r="AE77" s="69">
        <f t="shared" si="2"/>
        <v>184.5597218907117</v>
      </c>
      <c r="AF77" s="69">
        <f t="shared" si="2"/>
        <v>189.15921520133836</v>
      </c>
      <c r="AG77" s="69">
        <f t="shared" si="2"/>
        <v>194.74220029409449</v>
      </c>
    </row>
    <row r="78" spans="1:33" ht="12" customHeight="1">
      <c r="A78" s="17" t="s">
        <v>34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</row>
    <row r="79" spans="1:33" ht="12" customHeight="1">
      <c r="A79" s="17" t="s">
        <v>35</v>
      </c>
      <c r="B79" s="46">
        <v>71.437128448225891</v>
      </c>
      <c r="C79" s="46">
        <v>78.197357997178941</v>
      </c>
      <c r="D79" s="46">
        <v>82.457281609676599</v>
      </c>
      <c r="E79" s="46">
        <v>86.427370685490871</v>
      </c>
      <c r="F79" s="46">
        <v>90.828991182589306</v>
      </c>
      <c r="G79" s="46">
        <v>97.173147152214639</v>
      </c>
      <c r="H79" s="46">
        <v>99.293447807240682</v>
      </c>
      <c r="I79" s="46">
        <v>92.254333026323394</v>
      </c>
      <c r="J79" s="46">
        <v>82.133955082087553</v>
      </c>
      <c r="K79" s="46">
        <v>82.648572403887627</v>
      </c>
      <c r="L79" s="46">
        <v>89.159544251292971</v>
      </c>
      <c r="M79" s="46">
        <v>95.733635620020479</v>
      </c>
      <c r="N79" s="46">
        <v>100</v>
      </c>
      <c r="O79" s="46">
        <v>108.911445887892</v>
      </c>
      <c r="P79" s="46">
        <v>118.67500531363316</v>
      </c>
      <c r="Q79" s="46">
        <v>125.60140666361802</v>
      </c>
      <c r="R79" s="46">
        <v>134.13027096308795</v>
      </c>
      <c r="S79" s="46">
        <v>142.09556810789573</v>
      </c>
      <c r="T79" s="46">
        <v>151.29233999523382</v>
      </c>
      <c r="U79" s="46">
        <v>142.83174783107154</v>
      </c>
      <c r="V79" s="46">
        <v>159.87530674155133</v>
      </c>
      <c r="W79" s="46">
        <v>173.59285332440214</v>
      </c>
      <c r="X79" s="46">
        <v>185.94238089410734</v>
      </c>
      <c r="Y79" s="46">
        <f t="shared" ref="Y79:AG94" si="3">+X79*Y17/X17</f>
        <v>184.90992944302454</v>
      </c>
      <c r="Z79" s="46">
        <f t="shared" si="3"/>
        <v>188.39244035756275</v>
      </c>
      <c r="AA79" s="46">
        <f t="shared" si="3"/>
        <v>194.4770123216172</v>
      </c>
      <c r="AB79" s="46">
        <f t="shared" si="3"/>
        <v>195.20674874961273</v>
      </c>
      <c r="AC79" s="46">
        <f t="shared" si="3"/>
        <v>201.23786252873902</v>
      </c>
      <c r="AD79" s="46">
        <f t="shared" si="3"/>
        <v>211.53596998436163</v>
      </c>
      <c r="AE79" s="46">
        <f t="shared" si="3"/>
        <v>218.18346307645498</v>
      </c>
      <c r="AF79" s="46">
        <f t="shared" si="3"/>
        <v>212.44862357524394</v>
      </c>
      <c r="AG79" s="46">
        <f t="shared" si="3"/>
        <v>214.45298347279208</v>
      </c>
    </row>
    <row r="80" spans="1:33" ht="12" customHeight="1">
      <c r="A80" s="30" t="s">
        <v>74</v>
      </c>
      <c r="B80" s="69">
        <v>123.53929679420888</v>
      </c>
      <c r="C80" s="69">
        <v>144.26059979317475</v>
      </c>
      <c r="D80" s="69">
        <v>142.45734229576007</v>
      </c>
      <c r="E80" s="69">
        <v>150.16158221302999</v>
      </c>
      <c r="F80" s="69">
        <v>153.38676318510858</v>
      </c>
      <c r="G80" s="69">
        <v>150.63663391933815</v>
      </c>
      <c r="H80" s="69">
        <v>160.25723888314374</v>
      </c>
      <c r="I80" s="69">
        <v>116.94997414684592</v>
      </c>
      <c r="J80" s="69">
        <v>81.472983453981385</v>
      </c>
      <c r="K80" s="69">
        <v>68.982678386763183</v>
      </c>
      <c r="L80" s="69">
        <v>76.599663908996902</v>
      </c>
      <c r="M80" s="69">
        <v>93.96975180972079</v>
      </c>
      <c r="N80" s="69">
        <v>100</v>
      </c>
      <c r="O80" s="69">
        <v>109.98901240951396</v>
      </c>
      <c r="P80" s="69">
        <v>118.36543433298863</v>
      </c>
      <c r="Q80" s="69">
        <v>112.28671147880041</v>
      </c>
      <c r="R80" s="69">
        <v>123.88831437435367</v>
      </c>
      <c r="S80" s="69">
        <v>141.79485522233713</v>
      </c>
      <c r="T80" s="69">
        <v>151.09229576008272</v>
      </c>
      <c r="U80" s="69">
        <v>165.48280765253358</v>
      </c>
      <c r="V80" s="69">
        <v>197.27895553257494</v>
      </c>
      <c r="W80" s="69">
        <v>234.22311271975175</v>
      </c>
      <c r="X80" s="69">
        <v>241.69144260599788</v>
      </c>
      <c r="Y80" s="69">
        <f t="shared" si="3"/>
        <v>242.82161434107988</v>
      </c>
      <c r="Z80" s="69">
        <f t="shared" si="3"/>
        <v>243.30499897809051</v>
      </c>
      <c r="AA80" s="69">
        <f t="shared" si="3"/>
        <v>248.20095946916223</v>
      </c>
      <c r="AB80" s="69">
        <f t="shared" si="3"/>
        <v>247.34133868327112</v>
      </c>
      <c r="AC80" s="69">
        <f t="shared" si="3"/>
        <v>251.92059677954083</v>
      </c>
      <c r="AD80" s="69">
        <f t="shared" si="3"/>
        <v>260.63314429368558</v>
      </c>
      <c r="AE80" s="69">
        <f t="shared" si="3"/>
        <v>269.43617820634518</v>
      </c>
      <c r="AF80" s="69">
        <f t="shared" si="3"/>
        <v>263.13767853829319</v>
      </c>
      <c r="AG80" s="69">
        <f t="shared" si="3"/>
        <v>258.83957460883749</v>
      </c>
    </row>
    <row r="81" spans="1:33" ht="12" customHeight="1">
      <c r="A81" s="30" t="s">
        <v>72</v>
      </c>
      <c r="B81" s="69">
        <v>55.402972862402834</v>
      </c>
      <c r="C81" s="69">
        <v>57.398063548343103</v>
      </c>
      <c r="D81" s="69">
        <v>64.944770216828033</v>
      </c>
      <c r="E81" s="69">
        <v>68.04991135960725</v>
      </c>
      <c r="F81" s="69">
        <v>73.184235647074857</v>
      </c>
      <c r="G81" s="69">
        <v>86.238919950906848</v>
      </c>
      <c r="H81" s="69">
        <v>84.354288831310512</v>
      </c>
      <c r="I81" s="69">
        <v>85.621164598390834</v>
      </c>
      <c r="J81" s="69">
        <v>77.242601936451663</v>
      </c>
      <c r="K81" s="69">
        <v>79.333151506886679</v>
      </c>
      <c r="L81" s="69">
        <v>88.846311195963452</v>
      </c>
      <c r="M81" s="69">
        <v>93.485612982408284</v>
      </c>
      <c r="N81" s="69">
        <v>100</v>
      </c>
      <c r="O81" s="69">
        <v>110.19773626073912</v>
      </c>
      <c r="P81" s="69">
        <v>125.81344606573026</v>
      </c>
      <c r="Q81" s="69">
        <v>139.27451247783989</v>
      </c>
      <c r="R81" s="69">
        <v>153.1324151097777</v>
      </c>
      <c r="S81" s="69">
        <v>158.39492704213828</v>
      </c>
      <c r="T81" s="69">
        <v>175.68798581753714</v>
      </c>
      <c r="U81" s="69">
        <v>151.84644756579843</v>
      </c>
      <c r="V81" s="69">
        <v>177.76353470612298</v>
      </c>
      <c r="W81" s="69">
        <v>194.10745942997406</v>
      </c>
      <c r="X81" s="69">
        <v>216.99849993181505</v>
      </c>
      <c r="Y81" s="69">
        <f t="shared" si="3"/>
        <v>214.32029574965824</v>
      </c>
      <c r="Z81" s="69">
        <f t="shared" si="3"/>
        <v>221.41840530165865</v>
      </c>
      <c r="AA81" s="69">
        <f t="shared" si="3"/>
        <v>229.25149424917677</v>
      </c>
      <c r="AB81" s="69">
        <f t="shared" si="3"/>
        <v>227.33822409016426</v>
      </c>
      <c r="AC81" s="69">
        <f t="shared" si="3"/>
        <v>235.95134905404387</v>
      </c>
      <c r="AD81" s="69">
        <f t="shared" si="3"/>
        <v>253.01668246094528</v>
      </c>
      <c r="AE81" s="69">
        <f t="shared" si="3"/>
        <v>261.78799654702402</v>
      </c>
      <c r="AF81" s="69">
        <f t="shared" si="3"/>
        <v>254.27128584390428</v>
      </c>
      <c r="AG81" s="69">
        <f t="shared" si="3"/>
        <v>258.9555930400611</v>
      </c>
    </row>
    <row r="82" spans="1:33" ht="12" customHeight="1">
      <c r="A82" s="30" t="s">
        <v>71</v>
      </c>
      <c r="B82" s="69">
        <v>38.509239220908938</v>
      </c>
      <c r="C82" s="69">
        <v>43.578325287164972</v>
      </c>
      <c r="D82" s="69">
        <v>48.580822373897121</v>
      </c>
      <c r="E82" s="69">
        <v>51.460795738305315</v>
      </c>
      <c r="F82" s="69">
        <v>57.566172798401865</v>
      </c>
      <c r="G82" s="69">
        <v>62.868320292991513</v>
      </c>
      <c r="H82" s="69">
        <v>68.857166638921257</v>
      </c>
      <c r="I82" s="69">
        <v>75.549359081072083</v>
      </c>
      <c r="J82" s="69">
        <v>79.998335275511906</v>
      </c>
      <c r="K82" s="69">
        <v>90.598468453470957</v>
      </c>
      <c r="L82" s="69">
        <v>90.885633427667727</v>
      </c>
      <c r="M82" s="69">
        <v>92.621108706509077</v>
      </c>
      <c r="N82" s="69">
        <v>100</v>
      </c>
      <c r="O82" s="69">
        <v>107.64108540036624</v>
      </c>
      <c r="P82" s="69">
        <v>111.63642417179956</v>
      </c>
      <c r="Q82" s="69">
        <v>116.2810054935908</v>
      </c>
      <c r="R82" s="69">
        <v>116.65140669219242</v>
      </c>
      <c r="S82" s="69">
        <v>122.32811719660396</v>
      </c>
      <c r="T82" s="69">
        <v>124.68786415848176</v>
      </c>
      <c r="U82" s="69">
        <v>123.68902946562343</v>
      </c>
      <c r="V82" s="69">
        <v>129.97752621941069</v>
      </c>
      <c r="W82" s="69">
        <v>133.46096221075413</v>
      </c>
      <c r="X82" s="69">
        <v>135.98301981022144</v>
      </c>
      <c r="Y82" s="69">
        <f t="shared" si="3"/>
        <v>141.54223166159974</v>
      </c>
      <c r="Z82" s="69">
        <f t="shared" si="3"/>
        <v>145.40436341312281</v>
      </c>
      <c r="AA82" s="69">
        <f t="shared" si="3"/>
        <v>150.78554842351744</v>
      </c>
      <c r="AB82" s="69">
        <f t="shared" si="3"/>
        <v>158.09780059928184</v>
      </c>
      <c r="AC82" s="69">
        <f t="shared" si="3"/>
        <v>164.80659428586821</v>
      </c>
      <c r="AD82" s="69">
        <f t="shared" si="3"/>
        <v>170.97019444085231</v>
      </c>
      <c r="AE82" s="69">
        <f t="shared" si="3"/>
        <v>175.57728787202544</v>
      </c>
      <c r="AF82" s="69">
        <f t="shared" si="3"/>
        <v>169.36790810751748</v>
      </c>
      <c r="AG82" s="69">
        <f t="shared" si="3"/>
        <v>174.24551741314974</v>
      </c>
    </row>
    <row r="83" spans="1:33" ht="12" customHeight="1">
      <c r="A83" s="30" t="s">
        <v>73</v>
      </c>
      <c r="B83" s="69">
        <v>91.531584999443638</v>
      </c>
      <c r="C83" s="69">
        <v>94.369227345227969</v>
      </c>
      <c r="D83" s="69">
        <v>95.125931970770466</v>
      </c>
      <c r="E83" s="69">
        <v>97.570384658184693</v>
      </c>
      <c r="F83" s="69">
        <v>98.868652398086013</v>
      </c>
      <c r="G83" s="69">
        <v>97.755851478170584</v>
      </c>
      <c r="H83" s="69">
        <v>97.043658889424705</v>
      </c>
      <c r="I83" s="69">
        <v>97.993249007752524</v>
      </c>
      <c r="J83" s="69">
        <v>99.833079862012696</v>
      </c>
      <c r="K83" s="69">
        <v>101.78419080826441</v>
      </c>
      <c r="L83" s="69">
        <v>103.74272042731556</v>
      </c>
      <c r="M83" s="69">
        <v>107.15901925145592</v>
      </c>
      <c r="N83" s="69">
        <v>100</v>
      </c>
      <c r="O83" s="69">
        <v>105.30806038799659</v>
      </c>
      <c r="P83" s="69">
        <v>106.23910382432582</v>
      </c>
      <c r="Q83" s="69">
        <v>112.52642902184799</v>
      </c>
      <c r="R83" s="69">
        <v>110.86464631477429</v>
      </c>
      <c r="S83" s="69">
        <v>117.23728624948997</v>
      </c>
      <c r="T83" s="69">
        <v>112.46707963945251</v>
      </c>
      <c r="U83" s="69">
        <v>111.35056938313737</v>
      </c>
      <c r="V83" s="69">
        <v>101.46518787788867</v>
      </c>
      <c r="W83" s="69">
        <v>95.522830965540294</v>
      </c>
      <c r="X83" s="69">
        <v>96.913832115434587</v>
      </c>
      <c r="Y83" s="69">
        <f t="shared" si="3"/>
        <v>91.489988050406936</v>
      </c>
      <c r="Z83" s="69">
        <f t="shared" si="3"/>
        <v>89.338220104624924</v>
      </c>
      <c r="AA83" s="69">
        <f t="shared" si="3"/>
        <v>92.594975647571189</v>
      </c>
      <c r="AB83" s="69">
        <f t="shared" si="3"/>
        <v>93.904354584541622</v>
      </c>
      <c r="AC83" s="69">
        <f t="shared" si="3"/>
        <v>94.772328157490847</v>
      </c>
      <c r="AD83" s="69">
        <f t="shared" si="3"/>
        <v>95.588371687614057</v>
      </c>
      <c r="AE83" s="69">
        <f t="shared" si="3"/>
        <v>97.394795320204977</v>
      </c>
      <c r="AF83" s="69">
        <f t="shared" si="3"/>
        <v>96.5416589023489</v>
      </c>
      <c r="AG83" s="69">
        <f t="shared" si="3"/>
        <v>95.655138885533233</v>
      </c>
    </row>
    <row r="84" spans="1:33" ht="12" customHeight="1">
      <c r="A84" s="34" t="s">
        <v>38</v>
      </c>
      <c r="B84" s="46">
        <v>50.089178604751538</v>
      </c>
      <c r="C84" s="46">
        <v>53.125694228462258</v>
      </c>
      <c r="D84" s="46">
        <v>57.98069172130576</v>
      </c>
      <c r="E84" s="46">
        <v>57.696970466331123</v>
      </c>
      <c r="F84" s="46">
        <v>60.447225942405233</v>
      </c>
      <c r="G84" s="46">
        <v>70.450463030549244</v>
      </c>
      <c r="H84" s="46">
        <v>79.795492196078698</v>
      </c>
      <c r="I84" s="46">
        <v>82.980533040514388</v>
      </c>
      <c r="J84" s="46">
        <v>72.953176472081708</v>
      </c>
      <c r="K84" s="46">
        <v>81.186805374835771</v>
      </c>
      <c r="L84" s="46">
        <v>92.091984081143011</v>
      </c>
      <c r="M84" s="46">
        <v>101.99049184698094</v>
      </c>
      <c r="N84" s="46">
        <v>100</v>
      </c>
      <c r="O84" s="46">
        <v>106.9140394416975</v>
      </c>
      <c r="P84" s="46">
        <v>121.69991558181897</v>
      </c>
      <c r="Q84" s="46">
        <v>125.93859688097034</v>
      </c>
      <c r="R84" s="46">
        <v>135.32742194491871</v>
      </c>
      <c r="S84" s="46">
        <v>133.26139804124432</v>
      </c>
      <c r="T84" s="46">
        <v>137.72731023364162</v>
      </c>
      <c r="U84" s="46">
        <v>134.57337082431499</v>
      </c>
      <c r="V84" s="46">
        <v>152.22375261029904</v>
      </c>
      <c r="W84" s="46">
        <v>174.99444617230199</v>
      </c>
      <c r="X84" s="46">
        <v>183.3867558664289</v>
      </c>
      <c r="Y84" s="46">
        <f t="shared" si="3"/>
        <v>193.14124899659996</v>
      </c>
      <c r="Z84" s="46">
        <f t="shared" si="3"/>
        <v>198.71669587683309</v>
      </c>
      <c r="AA84" s="46">
        <f t="shared" si="3"/>
        <v>205.2239228140086</v>
      </c>
      <c r="AB84" s="46">
        <f t="shared" si="3"/>
        <v>214.93017664967854</v>
      </c>
      <c r="AC84" s="46">
        <f t="shared" si="3"/>
        <v>221.64686368139834</v>
      </c>
      <c r="AD84" s="46">
        <f t="shared" si="3"/>
        <v>233.29792275853396</v>
      </c>
      <c r="AE84" s="46">
        <f t="shared" si="3"/>
        <v>245.17748375699057</v>
      </c>
      <c r="AF84" s="46">
        <f t="shared" si="3"/>
        <v>260.53090868708603</v>
      </c>
      <c r="AG84" s="46">
        <f t="shared" si="3"/>
        <v>282.11101097317953</v>
      </c>
    </row>
    <row r="85" spans="1:33" ht="12" customHeight="1">
      <c r="A85" s="30" t="s">
        <v>74</v>
      </c>
      <c r="B85" s="69">
        <v>56.231003039513702</v>
      </c>
      <c r="C85" s="69">
        <v>44.148936170212785</v>
      </c>
      <c r="D85" s="69">
        <v>52.431610942249257</v>
      </c>
      <c r="E85" s="69">
        <v>60.486322188449861</v>
      </c>
      <c r="F85" s="69">
        <v>64.437689969604875</v>
      </c>
      <c r="G85" s="69">
        <v>74.392097264437709</v>
      </c>
      <c r="H85" s="69">
        <v>79.255319148936195</v>
      </c>
      <c r="I85" s="69">
        <v>81.155015197568403</v>
      </c>
      <c r="J85" s="69">
        <v>66.565349544072959</v>
      </c>
      <c r="K85" s="69">
        <v>65.045592705167181</v>
      </c>
      <c r="L85" s="69">
        <v>82.370820668693014</v>
      </c>
      <c r="M85" s="69">
        <v>74.772036474164139</v>
      </c>
      <c r="N85" s="69">
        <v>100</v>
      </c>
      <c r="O85" s="69">
        <v>115.65349544072949</v>
      </c>
      <c r="P85" s="69">
        <v>122.41641337386018</v>
      </c>
      <c r="Q85" s="69">
        <v>139.96960486322189</v>
      </c>
      <c r="R85" s="69">
        <v>179.55927051671733</v>
      </c>
      <c r="S85" s="69">
        <v>303.34346504559272</v>
      </c>
      <c r="T85" s="69">
        <v>369.98480243161094</v>
      </c>
      <c r="U85" s="69">
        <v>398.40425531914894</v>
      </c>
      <c r="V85" s="69">
        <v>446.27659574468083</v>
      </c>
      <c r="W85" s="69">
        <v>436.17021276595744</v>
      </c>
      <c r="X85" s="69">
        <v>559.57446808510633</v>
      </c>
      <c r="Y85" s="69">
        <f t="shared" si="3"/>
        <v>561.41124625049315</v>
      </c>
      <c r="Z85" s="69">
        <f t="shared" si="3"/>
        <v>554.93585423237585</v>
      </c>
      <c r="AA85" s="69">
        <f t="shared" si="3"/>
        <v>545.66539357013437</v>
      </c>
      <c r="AB85" s="69">
        <f t="shared" si="3"/>
        <v>555.23980376228542</v>
      </c>
      <c r="AC85" s="69">
        <f t="shared" si="3"/>
        <v>536.39493290789278</v>
      </c>
      <c r="AD85" s="69">
        <f t="shared" si="3"/>
        <v>592.92954547107058</v>
      </c>
      <c r="AE85" s="69">
        <f t="shared" si="3"/>
        <v>643.7651043484442</v>
      </c>
      <c r="AF85" s="69">
        <f t="shared" si="3"/>
        <v>596.34897768255314</v>
      </c>
      <c r="AG85" s="69">
        <f t="shared" si="3"/>
        <v>617.2455078638352</v>
      </c>
    </row>
    <row r="86" spans="1:33" ht="12" customHeight="1">
      <c r="A86" s="30" t="s">
        <v>71</v>
      </c>
      <c r="B86" s="69">
        <v>35.458111515830765</v>
      </c>
      <c r="C86" s="69">
        <v>36.368730736901092</v>
      </c>
      <c r="D86" s="69">
        <v>38.011347716447183</v>
      </c>
      <c r="E86" s="69">
        <v>37.417694031941721</v>
      </c>
      <c r="F86" s="69">
        <v>38.291538246007285</v>
      </c>
      <c r="G86" s="69">
        <v>45.55372653404315</v>
      </c>
      <c r="H86" s="69">
        <v>51.42196693751751</v>
      </c>
      <c r="I86" s="69">
        <v>59.666573269823481</v>
      </c>
      <c r="J86" s="69">
        <v>50.148851218828803</v>
      </c>
      <c r="K86" s="69">
        <v>50.793289436817034</v>
      </c>
      <c r="L86" s="69">
        <v>65.862286354721206</v>
      </c>
      <c r="M86" s="69">
        <v>93.643177360605208</v>
      </c>
      <c r="N86" s="69">
        <v>100</v>
      </c>
      <c r="O86" s="69">
        <v>111.95888203978706</v>
      </c>
      <c r="P86" s="69">
        <v>125.18387503502382</v>
      </c>
      <c r="Q86" s="69">
        <v>140.4437517511908</v>
      </c>
      <c r="R86" s="69">
        <v>142.41909498458952</v>
      </c>
      <c r="S86" s="69">
        <v>128.51113757355</v>
      </c>
      <c r="T86" s="69">
        <v>140.40522555337628</v>
      </c>
      <c r="U86" s="69">
        <v>137.40018212384419</v>
      </c>
      <c r="V86" s="69">
        <v>146.22968618660687</v>
      </c>
      <c r="W86" s="69">
        <v>177.53397310170914</v>
      </c>
      <c r="X86" s="69">
        <v>192.54342953208177</v>
      </c>
      <c r="Y86" s="69">
        <f t="shared" si="3"/>
        <v>215.80713960066535</v>
      </c>
      <c r="Z86" s="69">
        <f t="shared" si="3"/>
        <v>230.5082210512625</v>
      </c>
      <c r="AA86" s="69">
        <f t="shared" si="3"/>
        <v>243.96606256747424</v>
      </c>
      <c r="AB86" s="69">
        <f t="shared" si="3"/>
        <v>266.88554594602721</v>
      </c>
      <c r="AC86" s="69">
        <f t="shared" si="3"/>
        <v>280.81795806092384</v>
      </c>
      <c r="AD86" s="69">
        <f t="shared" si="3"/>
        <v>288.95570555940606</v>
      </c>
      <c r="AE86" s="69">
        <f t="shared" si="3"/>
        <v>305.47111263024448</v>
      </c>
      <c r="AF86" s="69">
        <f t="shared" si="3"/>
        <v>327.16301671109221</v>
      </c>
      <c r="AG86" s="69">
        <f t="shared" si="3"/>
        <v>348.10891682500352</v>
      </c>
    </row>
    <row r="87" spans="1:33" ht="12" customHeight="1">
      <c r="A87" s="30" t="s">
        <v>73</v>
      </c>
      <c r="B87" s="69">
        <v>59.020064764095281</v>
      </c>
      <c r="C87" s="69">
        <v>63.633245568905174</v>
      </c>
      <c r="D87" s="69">
        <v>70.489967617952374</v>
      </c>
      <c r="E87" s="69">
        <v>70.293254244469338</v>
      </c>
      <c r="F87" s="69">
        <v>74.214407489231206</v>
      </c>
      <c r="G87" s="69">
        <v>85.922383964329299</v>
      </c>
      <c r="H87" s="69">
        <v>97.493165471254613</v>
      </c>
      <c r="I87" s="69">
        <v>97.531499359420536</v>
      </c>
      <c r="J87" s="69">
        <v>87.201525285234382</v>
      </c>
      <c r="K87" s="69">
        <v>100.16846735062393</v>
      </c>
      <c r="L87" s="69">
        <v>108.25086503445006</v>
      </c>
      <c r="M87" s="69">
        <v>107.30058812254738</v>
      </c>
      <c r="N87" s="69">
        <v>100</v>
      </c>
      <c r="O87" s="69">
        <v>103.89189843537208</v>
      </c>
      <c r="P87" s="69">
        <v>119.62997710054574</v>
      </c>
      <c r="Q87" s="69">
        <v>117.56196471264715</v>
      </c>
      <c r="R87" s="69">
        <v>130.65803145396401</v>
      </c>
      <c r="S87" s="69">
        <v>133.65412745009027</v>
      </c>
      <c r="T87" s="69">
        <v>133.38074630027538</v>
      </c>
      <c r="U87" s="69">
        <v>129.84999344288752</v>
      </c>
      <c r="V87" s="69">
        <v>151.99689293748546</v>
      </c>
      <c r="W87" s="69">
        <v>170.23272705262835</v>
      </c>
      <c r="X87" s="69">
        <v>173.61417950347524</v>
      </c>
      <c r="Y87" s="69">
        <f t="shared" si="3"/>
        <v>176.0404177407174</v>
      </c>
      <c r="Z87" s="69">
        <f t="shared" si="3"/>
        <v>176.74379765620213</v>
      </c>
      <c r="AA87" s="69">
        <f t="shared" si="3"/>
        <v>179.65112639781293</v>
      </c>
      <c r="AB87" s="69">
        <f t="shared" si="3"/>
        <v>182.28608221775997</v>
      </c>
      <c r="AC87" s="69">
        <f t="shared" si="3"/>
        <v>185.45266962925066</v>
      </c>
      <c r="AD87" s="69">
        <f t="shared" si="3"/>
        <v>198.35911096171711</v>
      </c>
      <c r="AE87" s="69">
        <f t="shared" si="3"/>
        <v>207.2909252150904</v>
      </c>
      <c r="AF87" s="69">
        <f t="shared" si="3"/>
        <v>219.88766844773917</v>
      </c>
      <c r="AG87" s="69">
        <f t="shared" si="3"/>
        <v>241.62605396230222</v>
      </c>
    </row>
    <row r="88" spans="1:33" ht="12" customHeight="1">
      <c r="A88" s="34" t="s">
        <v>39</v>
      </c>
      <c r="B88" s="46">
        <v>55.333116771947708</v>
      </c>
      <c r="C88" s="46">
        <v>56.694380671018401</v>
      </c>
      <c r="D88" s="46">
        <v>68.149673182530549</v>
      </c>
      <c r="E88" s="46">
        <v>78.309328674337067</v>
      </c>
      <c r="F88" s="46">
        <v>84.927766535120284</v>
      </c>
      <c r="G88" s="46">
        <v>94.349723225769665</v>
      </c>
      <c r="H88" s="46">
        <v>97.609337892828478</v>
      </c>
      <c r="I88" s="46">
        <v>88.309416469493399</v>
      </c>
      <c r="J88" s="46">
        <v>74.408150902314731</v>
      </c>
      <c r="K88" s="46">
        <v>82.021088396553168</v>
      </c>
      <c r="L88" s="46">
        <v>86.370899417479151</v>
      </c>
      <c r="M88" s="46">
        <v>91.493307814207895</v>
      </c>
      <c r="N88" s="46">
        <v>100</v>
      </c>
      <c r="O88" s="46">
        <v>111.58391241555204</v>
      </c>
      <c r="P88" s="46">
        <v>120.92992629596625</v>
      </c>
      <c r="Q88" s="46">
        <v>123.13248728067674</v>
      </c>
      <c r="R88" s="46">
        <v>127.38594311751821</v>
      </c>
      <c r="S88" s="46">
        <v>126.13288674863807</v>
      </c>
      <c r="T88" s="46">
        <v>128.06174633345478</v>
      </c>
      <c r="U88" s="46">
        <v>126.15022629201546</v>
      </c>
      <c r="V88" s="46">
        <v>143.43797052716599</v>
      </c>
      <c r="W88" s="46">
        <v>145.9919316251322</v>
      </c>
      <c r="X88" s="46">
        <v>175.00054871972708</v>
      </c>
      <c r="Y88" s="46">
        <f t="shared" si="3"/>
        <v>176.80643628445677</v>
      </c>
      <c r="Z88" s="46">
        <f t="shared" si="3"/>
        <v>156.80057780450323</v>
      </c>
      <c r="AA88" s="46">
        <f t="shared" si="3"/>
        <v>161.57891630180794</v>
      </c>
      <c r="AB88" s="46">
        <f t="shared" si="3"/>
        <v>168.62093277364295</v>
      </c>
      <c r="AC88" s="46">
        <f t="shared" si="3"/>
        <v>182.5427720915651</v>
      </c>
      <c r="AD88" s="46">
        <f t="shared" si="3"/>
        <v>193.3137035336774</v>
      </c>
      <c r="AE88" s="46">
        <f t="shared" si="3"/>
        <v>195.61078724142411</v>
      </c>
      <c r="AF88" s="46">
        <f t="shared" si="3"/>
        <v>161.64462889543745</v>
      </c>
      <c r="AG88" s="46">
        <f t="shared" si="3"/>
        <v>151.70444529252168</v>
      </c>
    </row>
    <row r="89" spans="1:33" ht="12" customHeight="1">
      <c r="A89" s="30" t="s">
        <v>74</v>
      </c>
      <c r="B89" s="69">
        <v>63.346260048800261</v>
      </c>
      <c r="C89" s="69">
        <v>59.131691869937356</v>
      </c>
      <c r="D89" s="69">
        <v>83.267169967186021</v>
      </c>
      <c r="E89" s="69">
        <v>102.7895698998753</v>
      </c>
      <c r="F89" s="69">
        <v>110.51500340378009</v>
      </c>
      <c r="G89" s="69">
        <v>129.46755700375562</v>
      </c>
      <c r="H89" s="69">
        <v>126.7399435507928</v>
      </c>
      <c r="I89" s="69">
        <v>90.707297857530762</v>
      </c>
      <c r="J89" s="69">
        <v>41.835134659660234</v>
      </c>
      <c r="K89" s="69">
        <v>58.583262580600746</v>
      </c>
      <c r="L89" s="69">
        <v>67.996053144863353</v>
      </c>
      <c r="M89" s="69">
        <v>78.533238486426953</v>
      </c>
      <c r="N89" s="69">
        <v>100</v>
      </c>
      <c r="O89" s="69">
        <v>135.23333103865011</v>
      </c>
      <c r="P89" s="69">
        <v>159.06208647896156</v>
      </c>
      <c r="Q89" s="69">
        <v>157.25923036324832</v>
      </c>
      <c r="R89" s="69">
        <v>156.50274979539071</v>
      </c>
      <c r="S89" s="69">
        <v>139.37446935450558</v>
      </c>
      <c r="T89" s="69">
        <v>160.11687586528677</v>
      </c>
      <c r="U89" s="69">
        <v>146.51705332078905</v>
      </c>
      <c r="V89" s="69">
        <v>205.34584700582081</v>
      </c>
      <c r="W89" s="69">
        <v>220.05935580593095</v>
      </c>
      <c r="X89" s="69">
        <v>342.96182412018015</v>
      </c>
      <c r="Y89" s="69">
        <f t="shared" si="3"/>
        <v>332.81546404287479</v>
      </c>
      <c r="Z89" s="69">
        <f t="shared" si="3"/>
        <v>224.50585335631993</v>
      </c>
      <c r="AA89" s="69">
        <f t="shared" si="3"/>
        <v>203.56073430682244</v>
      </c>
      <c r="AB89" s="69">
        <f t="shared" si="3"/>
        <v>206.53617575233773</v>
      </c>
      <c r="AC89" s="69">
        <f t="shared" si="3"/>
        <v>247.44581849576699</v>
      </c>
      <c r="AD89" s="69">
        <f t="shared" si="3"/>
        <v>280.15502223216043</v>
      </c>
      <c r="AE89" s="69">
        <f t="shared" si="3"/>
        <v>281.52035975921564</v>
      </c>
      <c r="AF89" s="69">
        <f t="shared" si="3"/>
        <v>227.47670543199635</v>
      </c>
      <c r="AG89" s="69">
        <f t="shared" si="3"/>
        <v>219.90730477780116</v>
      </c>
    </row>
    <row r="90" spans="1:33" ht="12" customHeight="1">
      <c r="A90" s="30" t="s">
        <v>72</v>
      </c>
      <c r="B90" s="69">
        <v>63.311901325285397</v>
      </c>
      <c r="C90" s="69">
        <v>63.36438787560688</v>
      </c>
      <c r="D90" s="69">
        <v>71.152079779556487</v>
      </c>
      <c r="E90" s="69">
        <v>92.520666579189083</v>
      </c>
      <c r="F90" s="69">
        <v>98.353234483663556</v>
      </c>
      <c r="G90" s="69">
        <v>122.12964177929406</v>
      </c>
      <c r="H90" s="69">
        <v>114.10576039889777</v>
      </c>
      <c r="I90" s="69">
        <v>105.96378428027818</v>
      </c>
      <c r="J90" s="69">
        <v>90.086602808030435</v>
      </c>
      <c r="K90" s="69">
        <v>94.613567773258097</v>
      </c>
      <c r="L90" s="69">
        <v>94.882561343655695</v>
      </c>
      <c r="M90" s="69">
        <v>96.8048812491799</v>
      </c>
      <c r="N90" s="69">
        <v>100</v>
      </c>
      <c r="O90" s="69">
        <v>102.75554389187771</v>
      </c>
      <c r="P90" s="69">
        <v>105.54389187770634</v>
      </c>
      <c r="Q90" s="69">
        <v>124.38656344311771</v>
      </c>
      <c r="R90" s="69">
        <v>143.28172155885053</v>
      </c>
      <c r="S90" s="69">
        <v>111.71106154048024</v>
      </c>
      <c r="T90" s="69">
        <v>112.19000131216374</v>
      </c>
      <c r="U90" s="69">
        <v>119.32161133709485</v>
      </c>
      <c r="V90" s="69">
        <v>139.94226479464635</v>
      </c>
      <c r="W90" s="69">
        <v>132.62039102479986</v>
      </c>
      <c r="X90" s="69">
        <v>141.68088177404536</v>
      </c>
      <c r="Y90" s="69">
        <f t="shared" si="3"/>
        <v>145.14734303615472</v>
      </c>
      <c r="Z90" s="69">
        <f t="shared" si="3"/>
        <v>142.65162280407324</v>
      </c>
      <c r="AA90" s="69">
        <f t="shared" si="3"/>
        <v>159.01427502655213</v>
      </c>
      <c r="AB90" s="69">
        <f t="shared" si="3"/>
        <v>162.66864442828458</v>
      </c>
      <c r="AC90" s="69">
        <f t="shared" si="3"/>
        <v>166.40830431874687</v>
      </c>
      <c r="AD90" s="69">
        <f t="shared" si="3"/>
        <v>170.95494344873001</v>
      </c>
      <c r="AE90" s="69">
        <f t="shared" si="3"/>
        <v>174.32063735014606</v>
      </c>
      <c r="AF90" s="69">
        <f t="shared" si="3"/>
        <v>162.08473262082643</v>
      </c>
      <c r="AG90" s="69">
        <f t="shared" si="3"/>
        <v>167.84512101350344</v>
      </c>
    </row>
    <row r="91" spans="1:33" ht="12" customHeight="1">
      <c r="A91" s="30" t="s">
        <v>71</v>
      </c>
      <c r="B91" s="69">
        <v>33.812555964580639</v>
      </c>
      <c r="C91" s="69">
        <v>36.95652173913043</v>
      </c>
      <c r="D91" s="69">
        <v>41.198222399097929</v>
      </c>
      <c r="E91" s="69">
        <v>47.312871024442003</v>
      </c>
      <c r="F91" s="69">
        <v>53.48638609756906</v>
      </c>
      <c r="G91" s="69">
        <v>58.51573641097071</v>
      </c>
      <c r="H91" s="69">
        <v>65.591317613504458</v>
      </c>
      <c r="I91" s="69">
        <v>72.477862899214003</v>
      </c>
      <c r="J91" s="69">
        <v>77.634895366961828</v>
      </c>
      <c r="K91" s="69">
        <v>81.911418432660099</v>
      </c>
      <c r="L91" s="69">
        <v>83.843232845819657</v>
      </c>
      <c r="M91" s="69">
        <v>91.253772427287501</v>
      </c>
      <c r="N91" s="69">
        <v>100</v>
      </c>
      <c r="O91" s="69">
        <v>103.38191888037674</v>
      </c>
      <c r="P91" s="69">
        <v>106.70331310317383</v>
      </c>
      <c r="Q91" s="69">
        <v>108.9302888601466</v>
      </c>
      <c r="R91" s="69">
        <v>115.65681690047425</v>
      </c>
      <c r="S91" s="69">
        <v>121.1828010479886</v>
      </c>
      <c r="T91" s="69">
        <v>110.59678970583359</v>
      </c>
      <c r="U91" s="69">
        <v>110.42765230656983</v>
      </c>
      <c r="V91" s="69">
        <v>112.42247869200411</v>
      </c>
      <c r="W91" s="69">
        <v>107.72062481345139</v>
      </c>
      <c r="X91" s="69">
        <v>113.16452757602892</v>
      </c>
      <c r="Y91" s="69">
        <f t="shared" si="3"/>
        <v>117.10085985028006</v>
      </c>
      <c r="Z91" s="69">
        <f t="shared" si="3"/>
        <v>119.4185272021025</v>
      </c>
      <c r="AA91" s="69">
        <f t="shared" si="3"/>
        <v>131.46708577757445</v>
      </c>
      <c r="AB91" s="69">
        <f t="shared" si="3"/>
        <v>141.55315204998132</v>
      </c>
      <c r="AC91" s="69">
        <f t="shared" si="3"/>
        <v>144.66810075408591</v>
      </c>
      <c r="AD91" s="69">
        <f t="shared" si="3"/>
        <v>146.64302963701837</v>
      </c>
      <c r="AE91" s="69">
        <f t="shared" si="3"/>
        <v>148.66936305006911</v>
      </c>
      <c r="AF91" s="69">
        <f t="shared" si="3"/>
        <v>145.62986293049298</v>
      </c>
      <c r="AG91" s="69">
        <f t="shared" si="3"/>
        <v>137.9772207854609</v>
      </c>
    </row>
    <row r="92" spans="1:33" ht="12" customHeight="1">
      <c r="A92" s="30" t="s">
        <v>73</v>
      </c>
      <c r="B92" s="69">
        <v>59.790492818030302</v>
      </c>
      <c r="C92" s="69">
        <v>64.964685342433128</v>
      </c>
      <c r="D92" s="69">
        <v>71.006533872973037</v>
      </c>
      <c r="E92" s="69">
        <v>76.034177181705147</v>
      </c>
      <c r="F92" s="69">
        <v>82.078141946406362</v>
      </c>
      <c r="G92" s="69">
        <v>86.435468084543544</v>
      </c>
      <c r="H92" s="69">
        <v>92.449805570986413</v>
      </c>
      <c r="I92" s="69">
        <v>93.007433272491582</v>
      </c>
      <c r="J92" s="69">
        <v>92.871465227627411</v>
      </c>
      <c r="K92" s="69">
        <v>96.639949210380109</v>
      </c>
      <c r="L92" s="69">
        <v>99.496336269608221</v>
      </c>
      <c r="M92" s="69">
        <v>99.767743300796226</v>
      </c>
      <c r="N92" s="69">
        <v>100</v>
      </c>
      <c r="O92" s="69">
        <v>101.17186466682539</v>
      </c>
      <c r="P92" s="69">
        <v>104.91072137131974</v>
      </c>
      <c r="Q92" s="69">
        <v>108.53953389942598</v>
      </c>
      <c r="R92" s="69">
        <v>112.58841890855223</v>
      </c>
      <c r="S92" s="69">
        <v>116.65423379096897</v>
      </c>
      <c r="T92" s="69">
        <v>119.07361849588658</v>
      </c>
      <c r="U92" s="69">
        <v>121.11948787133298</v>
      </c>
      <c r="V92" s="69">
        <v>128.31785837102876</v>
      </c>
      <c r="W92" s="69">
        <v>132.18316006666137</v>
      </c>
      <c r="X92" s="69">
        <v>135.66965584741953</v>
      </c>
      <c r="Y92" s="69">
        <f t="shared" si="3"/>
        <v>140.85505837027034</v>
      </c>
      <c r="Z92" s="69">
        <f t="shared" si="3"/>
        <v>143.21354348685429</v>
      </c>
      <c r="AA92" s="69">
        <f t="shared" si="3"/>
        <v>151.94463153467575</v>
      </c>
      <c r="AB92" s="69">
        <f t="shared" si="3"/>
        <v>158.05708396082693</v>
      </c>
      <c r="AC92" s="69">
        <f t="shared" si="3"/>
        <v>165.57450241451386</v>
      </c>
      <c r="AD92" s="69">
        <f t="shared" si="3"/>
        <v>171.58864972905607</v>
      </c>
      <c r="AE92" s="69">
        <f t="shared" si="3"/>
        <v>174.36032249744733</v>
      </c>
      <c r="AF92" s="69">
        <f t="shared" si="3"/>
        <v>122.60347830379769</v>
      </c>
      <c r="AG92" s="69">
        <f t="shared" si="3"/>
        <v>109.10910906428543</v>
      </c>
    </row>
    <row r="93" spans="1:33" ht="12" customHeight="1">
      <c r="A93" s="34" t="s">
        <v>43</v>
      </c>
      <c r="B93" s="46">
        <v>14.403509932314744</v>
      </c>
      <c r="C93" s="46">
        <v>17.357849945984078</v>
      </c>
      <c r="D93" s="46">
        <v>20.974711731375528</v>
      </c>
      <c r="E93" s="46">
        <v>23.383380735057429</v>
      </c>
      <c r="F93" s="46">
        <v>27.926229688912404</v>
      </c>
      <c r="G93" s="46">
        <v>32.348920784002466</v>
      </c>
      <c r="H93" s="46">
        <v>42.374936613973581</v>
      </c>
      <c r="I93" s="46">
        <v>47.025817404149294</v>
      </c>
      <c r="J93" s="46">
        <v>36.504839385320892</v>
      </c>
      <c r="K93" s="46">
        <v>44.211477831426237</v>
      </c>
      <c r="L93" s="46">
        <v>65.599576691580125</v>
      </c>
      <c r="M93" s="46">
        <v>84.914125713781772</v>
      </c>
      <c r="N93" s="46">
        <v>100</v>
      </c>
      <c r="O93" s="46">
        <v>108.10238772405583</v>
      </c>
      <c r="P93" s="46">
        <v>127.29898361884605</v>
      </c>
      <c r="Q93" s="46">
        <v>141.53713869964946</v>
      </c>
      <c r="R93" s="46">
        <v>153.79985448773067</v>
      </c>
      <c r="S93" s="46">
        <v>180.20041008003173</v>
      </c>
      <c r="T93" s="46">
        <v>192.1202901426461</v>
      </c>
      <c r="U93" s="46">
        <v>172.9843243600767</v>
      </c>
      <c r="V93" s="46">
        <v>185.18751240161384</v>
      </c>
      <c r="W93" s="46">
        <v>196.63006812619881</v>
      </c>
      <c r="X93" s="46">
        <v>204.38631302775755</v>
      </c>
      <c r="Y93" s="46">
        <f t="shared" si="3"/>
        <v>216.94990688334823</v>
      </c>
      <c r="Z93" s="46">
        <f t="shared" si="3"/>
        <v>240.07300460335082</v>
      </c>
      <c r="AA93" s="46">
        <f t="shared" si="3"/>
        <v>255.04304975197951</v>
      </c>
      <c r="AB93" s="46">
        <f t="shared" si="3"/>
        <v>260.69705281290118</v>
      </c>
      <c r="AC93" s="46">
        <f t="shared" si="3"/>
        <v>276.53134799072905</v>
      </c>
      <c r="AD93" s="46">
        <f t="shared" si="3"/>
        <v>289.92722344331634</v>
      </c>
      <c r="AE93" s="46">
        <f t="shared" si="3"/>
        <v>299.73491797110347</v>
      </c>
      <c r="AF93" s="46">
        <f t="shared" si="3"/>
        <v>302.88435972291728</v>
      </c>
      <c r="AG93" s="46">
        <f t="shared" si="3"/>
        <v>307.93537201091556</v>
      </c>
    </row>
    <row r="94" spans="1:33" ht="12" customHeight="1">
      <c r="A94" s="30" t="s">
        <v>74</v>
      </c>
      <c r="B94" s="69">
        <v>10.562086700955181</v>
      </c>
      <c r="C94" s="69">
        <v>10.506980161645849</v>
      </c>
      <c r="D94" s="69">
        <v>10.782512858192506</v>
      </c>
      <c r="E94" s="69">
        <v>11.462160176340927</v>
      </c>
      <c r="F94" s="69">
        <v>12.252020573108009</v>
      </c>
      <c r="G94" s="69">
        <v>13.023512123438648</v>
      </c>
      <c r="H94" s="69">
        <v>14.290962527553269</v>
      </c>
      <c r="I94" s="69">
        <v>14.015429831006612</v>
      </c>
      <c r="J94" s="69">
        <v>13.684790595150623</v>
      </c>
      <c r="K94" s="69">
        <v>15.282880235121233</v>
      </c>
      <c r="L94" s="69">
        <v>20.334313005143276</v>
      </c>
      <c r="M94" s="69">
        <v>38.078618662747978</v>
      </c>
      <c r="N94" s="69">
        <v>100</v>
      </c>
      <c r="O94" s="69">
        <v>99.430565760470245</v>
      </c>
      <c r="P94" s="69">
        <v>101.96546656869948</v>
      </c>
      <c r="Q94" s="69">
        <v>112.01322556943424</v>
      </c>
      <c r="R94" s="69">
        <v>122.6487876561352</v>
      </c>
      <c r="S94" s="69">
        <v>118.05657604702424</v>
      </c>
      <c r="T94" s="69">
        <v>142.78104335047757</v>
      </c>
      <c r="U94" s="69">
        <v>135.45187362233648</v>
      </c>
      <c r="V94" s="69">
        <v>154.81263776634822</v>
      </c>
      <c r="W94" s="69">
        <v>168.03820720058775</v>
      </c>
      <c r="X94" s="69">
        <v>186.64584864070528</v>
      </c>
      <c r="Y94" s="69">
        <f t="shared" si="3"/>
        <v>208.29505342565619</v>
      </c>
      <c r="Z94" s="69">
        <f t="shared" si="3"/>
        <v>235.46058381868599</v>
      </c>
      <c r="AA94" s="69">
        <f t="shared" si="3"/>
        <v>236.83819079164812</v>
      </c>
      <c r="AB94" s="69">
        <f t="shared" si="3"/>
        <v>239.35461952892561</v>
      </c>
      <c r="AC94" s="69">
        <f t="shared" si="3"/>
        <v>243.1017104953826</v>
      </c>
      <c r="AD94" s="69">
        <f t="shared" si="3"/>
        <v>246.37123104454605</v>
      </c>
      <c r="AE94" s="69">
        <f t="shared" si="3"/>
        <v>252.61638265530769</v>
      </c>
      <c r="AF94" s="69">
        <f t="shared" si="3"/>
        <v>251.47756089099232</v>
      </c>
      <c r="AG94" s="69">
        <f t="shared" si="3"/>
        <v>272.1049292994785</v>
      </c>
    </row>
    <row r="95" spans="1:33" ht="12" customHeight="1">
      <c r="A95" s="30" t="s">
        <v>73</v>
      </c>
      <c r="B95" s="69">
        <v>14.489269379617681</v>
      </c>
      <c r="C95" s="69">
        <v>17.679136859387821</v>
      </c>
      <c r="D95" s="69">
        <v>21.551542160197016</v>
      </c>
      <c r="E95" s="69">
        <v>24.078808490676668</v>
      </c>
      <c r="F95" s="69">
        <v>28.892928345256237</v>
      </c>
      <c r="G95" s="69">
        <v>33.581564442359557</v>
      </c>
      <c r="H95" s="69">
        <v>44.250029318634915</v>
      </c>
      <c r="I95" s="69">
        <v>49.282279817051709</v>
      </c>
      <c r="J95" s="69">
        <v>37.989914389586012</v>
      </c>
      <c r="K95" s="69">
        <v>46.134631171572643</v>
      </c>
      <c r="L95" s="69">
        <v>68.645479066494659</v>
      </c>
      <c r="M95" s="69">
        <v>87.891403776240182</v>
      </c>
      <c r="N95" s="69">
        <v>100</v>
      </c>
      <c r="O95" s="69">
        <v>108.65603377506743</v>
      </c>
      <c r="P95" s="69">
        <v>128.85657323795004</v>
      </c>
      <c r="Q95" s="69">
        <v>143.3470153629647</v>
      </c>
      <c r="R95" s="69">
        <v>155.71244282866189</v>
      </c>
      <c r="S95" s="69">
        <v>183.96036120558227</v>
      </c>
      <c r="T95" s="69">
        <v>195.16359798287795</v>
      </c>
      <c r="U95" s="69">
        <v>175.3383370470271</v>
      </c>
      <c r="V95" s="69">
        <v>187.168992611704</v>
      </c>
      <c r="W95" s="69">
        <v>198.52937727219421</v>
      </c>
      <c r="X95" s="69">
        <v>205.71830655564676</v>
      </c>
      <c r="Y95" s="69">
        <f t="shared" ref="Y95:AG109" si="4">+X95*Y33/X33</f>
        <v>217.85352818680497</v>
      </c>
      <c r="Z95" s="69">
        <f t="shared" si="4"/>
        <v>240.81628802471749</v>
      </c>
      <c r="AA95" s="69">
        <f t="shared" si="4"/>
        <v>256.51700713058335</v>
      </c>
      <c r="AB95" s="69">
        <f t="shared" si="4"/>
        <v>262.34789863001305</v>
      </c>
      <c r="AC95" s="69">
        <f t="shared" si="4"/>
        <v>278.84725754100992</v>
      </c>
      <c r="AD95" s="69">
        <f t="shared" si="4"/>
        <v>292.80058559012792</v>
      </c>
      <c r="AE95" s="69">
        <f t="shared" si="4"/>
        <v>302.81466091467144</v>
      </c>
      <c r="AF95" s="69">
        <f t="shared" si="4"/>
        <v>306.19568669762714</v>
      </c>
      <c r="AG95" s="69">
        <f t="shared" si="4"/>
        <v>310.44923526328108</v>
      </c>
    </row>
    <row r="96" spans="1:33" ht="12" customHeight="1">
      <c r="A96" s="34" t="s">
        <v>44</v>
      </c>
      <c r="B96" s="46">
        <v>41.542976939203349</v>
      </c>
      <c r="C96" s="46">
        <v>41.471977638015368</v>
      </c>
      <c r="D96" s="46">
        <v>43.058560447239685</v>
      </c>
      <c r="E96" s="46">
        <v>54.477707896575808</v>
      </c>
      <c r="F96" s="46">
        <v>62.746610761705085</v>
      </c>
      <c r="G96" s="46">
        <v>87.700908455625424</v>
      </c>
      <c r="H96" s="46">
        <v>99.589657582110405</v>
      </c>
      <c r="I96" s="46">
        <v>84.895038434661075</v>
      </c>
      <c r="J96" s="46">
        <v>69.009084556254365</v>
      </c>
      <c r="K96" s="46">
        <v>73.187980433263448</v>
      </c>
      <c r="L96" s="46">
        <v>83.136268343815502</v>
      </c>
      <c r="M96" s="46">
        <v>89.508874912648494</v>
      </c>
      <c r="N96" s="46">
        <v>100</v>
      </c>
      <c r="O96" s="46">
        <v>109.99357092941999</v>
      </c>
      <c r="P96" s="46">
        <v>128.53892382948987</v>
      </c>
      <c r="Q96" s="46">
        <v>137.66652690426275</v>
      </c>
      <c r="R96" s="46">
        <v>142.93333333333334</v>
      </c>
      <c r="S96" s="46">
        <v>139.21788958770091</v>
      </c>
      <c r="T96" s="46">
        <v>144.44891684136968</v>
      </c>
      <c r="U96" s="46">
        <v>136.21523410202656</v>
      </c>
      <c r="V96" s="46">
        <v>153.96785464709993</v>
      </c>
      <c r="W96" s="46">
        <v>169.24053109713486</v>
      </c>
      <c r="X96" s="46">
        <v>194.00419287211739</v>
      </c>
      <c r="Y96" s="46">
        <f t="shared" si="4"/>
        <v>207.96631282307396</v>
      </c>
      <c r="Z96" s="46">
        <f t="shared" si="4"/>
        <v>207.18449311108168</v>
      </c>
      <c r="AA96" s="46">
        <f t="shared" si="4"/>
        <v>211.44705588045613</v>
      </c>
      <c r="AB96" s="46">
        <f t="shared" si="4"/>
        <v>245.89648337861254</v>
      </c>
      <c r="AC96" s="46">
        <f t="shared" si="4"/>
        <v>262.49057839773474</v>
      </c>
      <c r="AD96" s="46">
        <f t="shared" si="4"/>
        <v>275.03543736134969</v>
      </c>
      <c r="AE96" s="46">
        <f t="shared" si="4"/>
        <v>282.27436167579782</v>
      </c>
      <c r="AF96" s="46">
        <f t="shared" si="4"/>
        <v>224.87472433018141</v>
      </c>
      <c r="AG96" s="46">
        <f t="shared" si="4"/>
        <v>218.30187863828692</v>
      </c>
    </row>
    <row r="97" spans="1:33" ht="12" customHeight="1">
      <c r="A97" s="30" t="s">
        <v>74</v>
      </c>
      <c r="B97" s="69">
        <v>21.235508108659442</v>
      </c>
      <c r="C97" s="69">
        <v>17.499065039268356</v>
      </c>
      <c r="D97" s="69">
        <v>22.687247135620311</v>
      </c>
      <c r="E97" s="69">
        <v>36.611362322782455</v>
      </c>
      <c r="F97" s="69">
        <v>41.167170978818902</v>
      </c>
      <c r="G97" s="69">
        <v>76.301295345595506</v>
      </c>
      <c r="H97" s="69">
        <v>82.473736103083695</v>
      </c>
      <c r="I97" s="69">
        <v>55.74575867813553</v>
      </c>
      <c r="J97" s="69">
        <v>43.893856458028772</v>
      </c>
      <c r="K97" s="69">
        <v>52.503994832217053</v>
      </c>
      <c r="L97" s="69">
        <v>64.983170706830322</v>
      </c>
      <c r="M97" s="69">
        <v>73.180226430489924</v>
      </c>
      <c r="N97" s="69">
        <v>100</v>
      </c>
      <c r="O97" s="69">
        <v>102.24560568456126</v>
      </c>
      <c r="P97" s="69">
        <v>112.75456430829905</v>
      </c>
      <c r="Q97" s="69">
        <v>117.8203515452351</v>
      </c>
      <c r="R97" s="69">
        <v>116.5216060925441</v>
      </c>
      <c r="S97" s="69">
        <v>120.98391867541562</v>
      </c>
      <c r="T97" s="69">
        <v>127.32125250739469</v>
      </c>
      <c r="U97" s="69">
        <v>111.31472478155918</v>
      </c>
      <c r="V97" s="69">
        <v>125.51252847380411</v>
      </c>
      <c r="W97" s="69">
        <v>137.88290891782546</v>
      </c>
      <c r="X97" s="69">
        <v>157.73977492945298</v>
      </c>
      <c r="Y97" s="69">
        <f t="shared" si="4"/>
        <v>158.30783894182872</v>
      </c>
      <c r="Z97" s="69">
        <f t="shared" si="4"/>
        <v>156.06399979099797</v>
      </c>
      <c r="AA97" s="69">
        <f t="shared" si="4"/>
        <v>129.17106821034324</v>
      </c>
      <c r="AB97" s="69">
        <f t="shared" si="4"/>
        <v>126.51407376909397</v>
      </c>
      <c r="AC97" s="69">
        <f t="shared" si="4"/>
        <v>135.62571177619319</v>
      </c>
      <c r="AD97" s="69">
        <f t="shared" si="4"/>
        <v>135.64101116836929</v>
      </c>
      <c r="AE97" s="69">
        <f t="shared" si="4"/>
        <v>146.16189318813363</v>
      </c>
      <c r="AF97" s="69">
        <f t="shared" si="4"/>
        <v>151.22599199842253</v>
      </c>
      <c r="AG97" s="69">
        <f t="shared" si="4"/>
        <v>137.38344194398059</v>
      </c>
    </row>
    <row r="98" spans="1:33" ht="12" customHeight="1">
      <c r="A98" s="30" t="s">
        <v>72</v>
      </c>
      <c r="B98" s="69">
        <v>57.940910119990946</v>
      </c>
      <c r="C98" s="69">
        <v>69.447588861218023</v>
      </c>
      <c r="D98" s="69">
        <v>73.601992302467735</v>
      </c>
      <c r="E98" s="69">
        <v>78.3110708625764</v>
      </c>
      <c r="F98" s="69">
        <v>84.803033733303138</v>
      </c>
      <c r="G98" s="69">
        <v>93.106180665610125</v>
      </c>
      <c r="H98" s="69">
        <v>99.983020149422671</v>
      </c>
      <c r="I98" s="69">
        <v>94.000452796015381</v>
      </c>
      <c r="J98" s="69">
        <v>74.671722888838573</v>
      </c>
      <c r="K98" s="69">
        <v>66.685533167308122</v>
      </c>
      <c r="L98" s="69">
        <v>71.711568938193338</v>
      </c>
      <c r="M98" s="69">
        <v>90.417704324201949</v>
      </c>
      <c r="N98" s="69">
        <v>100</v>
      </c>
      <c r="O98" s="69">
        <v>117.66470455059995</v>
      </c>
      <c r="P98" s="69">
        <v>141.75345256961739</v>
      </c>
      <c r="Q98" s="69">
        <v>188.04052524337786</v>
      </c>
      <c r="R98" s="69">
        <v>217.35340729001587</v>
      </c>
      <c r="S98" s="69">
        <v>216.5610142630745</v>
      </c>
      <c r="T98" s="69">
        <v>211.62553769526829</v>
      </c>
      <c r="U98" s="69">
        <v>217.110029431741</v>
      </c>
      <c r="V98" s="69">
        <v>229.816617613765</v>
      </c>
      <c r="W98" s="69">
        <v>229.76567806203303</v>
      </c>
      <c r="X98" s="69">
        <v>233.41068598596328</v>
      </c>
      <c r="Y98" s="69">
        <f t="shared" si="4"/>
        <v>234.42985193183281</v>
      </c>
      <c r="Z98" s="69">
        <f t="shared" si="4"/>
        <v>234.81994927561439</v>
      </c>
      <c r="AA98" s="69">
        <f t="shared" si="4"/>
        <v>235.36330434528415</v>
      </c>
      <c r="AB98" s="69">
        <f t="shared" si="4"/>
        <v>219.60034737621874</v>
      </c>
      <c r="AC98" s="69">
        <f t="shared" si="4"/>
        <v>228.40722746378276</v>
      </c>
      <c r="AD98" s="69">
        <f t="shared" si="4"/>
        <v>237.78576236422848</v>
      </c>
      <c r="AE98" s="69">
        <f t="shared" si="4"/>
        <v>226.85640153576696</v>
      </c>
      <c r="AF98" s="69">
        <f t="shared" si="4"/>
        <v>224.29810474940518</v>
      </c>
      <c r="AG98" s="69">
        <f t="shared" si="4"/>
        <v>220.67573761827344</v>
      </c>
    </row>
    <row r="99" spans="1:33" ht="12" customHeight="1">
      <c r="A99" s="30" t="s">
        <v>71</v>
      </c>
      <c r="B99" s="69">
        <v>76.600425313485403</v>
      </c>
      <c r="C99" s="69">
        <v>85.433013126054149</v>
      </c>
      <c r="D99" s="69">
        <v>86.030651902911231</v>
      </c>
      <c r="E99" s="69">
        <v>88.967514849307065</v>
      </c>
      <c r="F99" s="69">
        <v>101.268607464985</v>
      </c>
      <c r="G99" s="69">
        <v>124.91750384982036</v>
      </c>
      <c r="H99" s="69">
        <v>132.43015325951458</v>
      </c>
      <c r="I99" s="69">
        <v>109.5182224829508</v>
      </c>
      <c r="J99" s="69">
        <v>95.713866686221309</v>
      </c>
      <c r="K99" s="69">
        <v>93.521302339224164</v>
      </c>
      <c r="L99" s="69">
        <v>101.88091222409621</v>
      </c>
      <c r="M99" s="69">
        <v>103.94514922636944</v>
      </c>
      <c r="N99" s="69">
        <v>100</v>
      </c>
      <c r="O99" s="69">
        <v>104.85444012612744</v>
      </c>
      <c r="P99" s="69">
        <v>111.96377502383221</v>
      </c>
      <c r="Q99" s="69">
        <v>108.24594852240227</v>
      </c>
      <c r="R99" s="69">
        <v>104.07714306665687</v>
      </c>
      <c r="S99" s="69">
        <v>98.229082642809985</v>
      </c>
      <c r="T99" s="69">
        <v>105.41908044291264</v>
      </c>
      <c r="U99" s="69">
        <v>100.63797022805601</v>
      </c>
      <c r="V99" s="69">
        <v>109.77121067683507</v>
      </c>
      <c r="W99" s="69">
        <v>114.88597198797387</v>
      </c>
      <c r="X99" s="69">
        <v>125.44547921097013</v>
      </c>
      <c r="Y99" s="69">
        <f t="shared" si="4"/>
        <v>139.72502758958584</v>
      </c>
      <c r="Z99" s="69">
        <f t="shared" si="4"/>
        <v>136.73236059864561</v>
      </c>
      <c r="AA99" s="69">
        <f t="shared" si="4"/>
        <v>127.92581986399804</v>
      </c>
      <c r="AB99" s="69">
        <f t="shared" si="4"/>
        <v>131.74980903395536</v>
      </c>
      <c r="AC99" s="69">
        <f t="shared" si="4"/>
        <v>130.54725059891607</v>
      </c>
      <c r="AD99" s="69">
        <f t="shared" si="4"/>
        <v>128.46477135775044</v>
      </c>
      <c r="AE99" s="69">
        <f t="shared" si="4"/>
        <v>130.00096643177929</v>
      </c>
      <c r="AF99" s="69">
        <f t="shared" si="4"/>
        <v>128.68475155928201</v>
      </c>
      <c r="AG99" s="69">
        <f t="shared" si="4"/>
        <v>124.16782475450023</v>
      </c>
    </row>
    <row r="100" spans="1:33" ht="12" customHeight="1">
      <c r="A100" s="30" t="s">
        <v>73</v>
      </c>
      <c r="B100" s="69">
        <v>55.289120854247962</v>
      </c>
      <c r="C100" s="69">
        <v>55.881608904629417</v>
      </c>
      <c r="D100" s="69">
        <v>49.095290718574851</v>
      </c>
      <c r="E100" s="69">
        <v>59.934493456002791</v>
      </c>
      <c r="F100" s="69">
        <v>71.615162368354504</v>
      </c>
      <c r="G100" s="69">
        <v>81.650179077848961</v>
      </c>
      <c r="H100" s="69">
        <v>100.61778529298205</v>
      </c>
      <c r="I100" s="69">
        <v>96.843170410214796</v>
      </c>
      <c r="J100" s="69">
        <v>78.044656290359114</v>
      </c>
      <c r="K100" s="69">
        <v>84.00947980880612</v>
      </c>
      <c r="L100" s="69">
        <v>93.700986592461433</v>
      </c>
      <c r="M100" s="69">
        <v>97.03489688045056</v>
      </c>
      <c r="N100" s="69">
        <v>100</v>
      </c>
      <c r="O100" s="69">
        <v>116.1236635733021</v>
      </c>
      <c r="P100" s="69">
        <v>143.84145286058558</v>
      </c>
      <c r="Q100" s="69">
        <v>152.13495413210487</v>
      </c>
      <c r="R100" s="69">
        <v>160.35389510964356</v>
      </c>
      <c r="S100" s="69">
        <v>150.7023313406207</v>
      </c>
      <c r="T100" s="69">
        <v>156.72706938101641</v>
      </c>
      <c r="U100" s="69">
        <v>149.61188704115463</v>
      </c>
      <c r="V100" s="69">
        <v>174.23675556206479</v>
      </c>
      <c r="W100" s="69">
        <v>198.72714926704569</v>
      </c>
      <c r="X100" s="69">
        <v>236.7915107779568</v>
      </c>
      <c r="Y100" s="69">
        <f t="shared" si="4"/>
        <v>261.92507285142688</v>
      </c>
      <c r="Z100" s="69">
        <f t="shared" si="4"/>
        <v>262.5707290990448</v>
      </c>
      <c r="AA100" s="69">
        <f t="shared" si="4"/>
        <v>291.20834483747313</v>
      </c>
      <c r="AB100" s="69">
        <f t="shared" si="4"/>
        <v>371.60806816728535</v>
      </c>
      <c r="AC100" s="69">
        <f t="shared" si="4"/>
        <v>401.58020992560989</v>
      </c>
      <c r="AD100" s="69">
        <f t="shared" si="4"/>
        <v>428.16407762932096</v>
      </c>
      <c r="AE100" s="69">
        <f t="shared" si="4"/>
        <v>439.7673438228037</v>
      </c>
      <c r="AF100" s="69">
        <f t="shared" si="4"/>
        <v>310.78458359449564</v>
      </c>
      <c r="AG100" s="69">
        <f t="shared" si="4"/>
        <v>306.96969876303007</v>
      </c>
    </row>
    <row r="101" spans="1:33" ht="12" customHeight="1">
      <c r="A101" s="34" t="s">
        <v>49</v>
      </c>
      <c r="B101" s="46">
        <v>42.082322752996589</v>
      </c>
      <c r="C101" s="46">
        <v>46.817111322014831</v>
      </c>
      <c r="D101" s="46">
        <v>51.261907272663365</v>
      </c>
      <c r="E101" s="46">
        <v>58.460754332313961</v>
      </c>
      <c r="F101" s="46">
        <v>65.468030510738515</v>
      </c>
      <c r="G101" s="46">
        <v>71.50163450384899</v>
      </c>
      <c r="H101" s="46">
        <v>76.772470034096102</v>
      </c>
      <c r="I101" s="46">
        <v>84.241976870891776</v>
      </c>
      <c r="J101" s="46">
        <v>90.291398643186056</v>
      </c>
      <c r="K101" s="46">
        <v>95.247636120777528</v>
      </c>
      <c r="L101" s="46">
        <v>97.063165664873978</v>
      </c>
      <c r="M101" s="46">
        <v>96.481422897114129</v>
      </c>
      <c r="N101" s="46">
        <v>100</v>
      </c>
      <c r="O101" s="46">
        <v>104.51685472248585</v>
      </c>
      <c r="P101" s="46">
        <v>111.55752399029842</v>
      </c>
      <c r="Q101" s="46">
        <v>116.66666666666666</v>
      </c>
      <c r="R101" s="46">
        <v>124.29610882632078</v>
      </c>
      <c r="S101" s="46">
        <v>129.93602587085661</v>
      </c>
      <c r="T101" s="46">
        <v>134.49330380681218</v>
      </c>
      <c r="U101" s="46">
        <v>144.01736440648176</v>
      </c>
      <c r="V101" s="46">
        <v>148.86815002284789</v>
      </c>
      <c r="W101" s="46">
        <v>150.43411016204433</v>
      </c>
      <c r="X101" s="46">
        <v>149.82424689795772</v>
      </c>
      <c r="Y101" s="46">
        <f t="shared" si="4"/>
        <v>158.44317902210972</v>
      </c>
      <c r="Z101" s="46">
        <f t="shared" si="4"/>
        <v>158.59784175190688</v>
      </c>
      <c r="AA101" s="46">
        <f t="shared" si="4"/>
        <v>165.36257864951313</v>
      </c>
      <c r="AB101" s="46">
        <f t="shared" si="4"/>
        <v>167.87760553973774</v>
      </c>
      <c r="AC101" s="46">
        <f t="shared" si="4"/>
        <v>172.53330521283698</v>
      </c>
      <c r="AD101" s="46">
        <f t="shared" si="4"/>
        <v>181.37192871454178</v>
      </c>
      <c r="AE101" s="46">
        <f t="shared" si="4"/>
        <v>189.29487855460647</v>
      </c>
      <c r="AF101" s="46">
        <f t="shared" si="4"/>
        <v>186.88706105662763</v>
      </c>
      <c r="AG101" s="46">
        <f t="shared" si="4"/>
        <v>189.82038032971278</v>
      </c>
    </row>
    <row r="102" spans="1:33" ht="12" customHeight="1">
      <c r="A102" s="30" t="s">
        <v>73</v>
      </c>
      <c r="B102" s="69">
        <v>42.082322752996589</v>
      </c>
      <c r="C102" s="69">
        <v>46.817111322014831</v>
      </c>
      <c r="D102" s="69">
        <v>51.261907272663365</v>
      </c>
      <c r="E102" s="69">
        <v>58.460754332313961</v>
      </c>
      <c r="F102" s="69">
        <v>65.468030510738515</v>
      </c>
      <c r="G102" s="69">
        <v>71.50163450384899</v>
      </c>
      <c r="H102" s="69">
        <v>76.772470034096102</v>
      </c>
      <c r="I102" s="69">
        <v>84.241976870891776</v>
      </c>
      <c r="J102" s="69">
        <v>90.291398643186056</v>
      </c>
      <c r="K102" s="69">
        <v>95.247636120777528</v>
      </c>
      <c r="L102" s="69">
        <v>97.063165664873978</v>
      </c>
      <c r="M102" s="69">
        <v>96.481422897114129</v>
      </c>
      <c r="N102" s="69">
        <v>100</v>
      </c>
      <c r="O102" s="69">
        <v>104.51685472248585</v>
      </c>
      <c r="P102" s="69">
        <v>111.55752399029842</v>
      </c>
      <c r="Q102" s="69">
        <v>116.66666666666666</v>
      </c>
      <c r="R102" s="69">
        <v>124.29610882632078</v>
      </c>
      <c r="S102" s="69">
        <v>129.93602587085661</v>
      </c>
      <c r="T102" s="69">
        <v>134.49330380681218</v>
      </c>
      <c r="U102" s="69">
        <v>144.01736440648176</v>
      </c>
      <c r="V102" s="69">
        <v>148.86815002284789</v>
      </c>
      <c r="W102" s="69">
        <v>150.43411016204433</v>
      </c>
      <c r="X102" s="69">
        <v>149.82424689795772</v>
      </c>
      <c r="Y102" s="69">
        <f t="shared" si="4"/>
        <v>158.44317902210972</v>
      </c>
      <c r="Z102" s="69">
        <f t="shared" si="4"/>
        <v>158.59784175190688</v>
      </c>
      <c r="AA102" s="69">
        <f t="shared" si="4"/>
        <v>165.36257864951313</v>
      </c>
      <c r="AB102" s="69">
        <f t="shared" si="4"/>
        <v>167.87760553973774</v>
      </c>
      <c r="AC102" s="69">
        <f t="shared" si="4"/>
        <v>172.53330521283698</v>
      </c>
      <c r="AD102" s="69">
        <f t="shared" si="4"/>
        <v>181.37192871454178</v>
      </c>
      <c r="AE102" s="69">
        <f t="shared" si="4"/>
        <v>189.29487855460647</v>
      </c>
      <c r="AF102" s="69">
        <f t="shared" si="4"/>
        <v>186.88706105662763</v>
      </c>
      <c r="AG102" s="69">
        <f t="shared" si="4"/>
        <v>189.82038032971278</v>
      </c>
    </row>
    <row r="103" spans="1:33" ht="12" customHeight="1">
      <c r="A103" s="17" t="s">
        <v>50</v>
      </c>
      <c r="B103" s="46">
        <v>71.17365662929933</v>
      </c>
      <c r="C103" s="46">
        <v>74.516675482275943</v>
      </c>
      <c r="D103" s="46">
        <v>77.232659851851139</v>
      </c>
      <c r="E103" s="46">
        <v>80.72993244990829</v>
      </c>
      <c r="F103" s="46">
        <v>81.481395180852019</v>
      </c>
      <c r="G103" s="46">
        <v>84.339749698832364</v>
      </c>
      <c r="H103" s="46">
        <v>84.870317338633555</v>
      </c>
      <c r="I103" s="46">
        <v>82.982456549143322</v>
      </c>
      <c r="J103" s="46">
        <v>75.403984034038345</v>
      </c>
      <c r="K103" s="46">
        <v>81.386326407448919</v>
      </c>
      <c r="L103" s="46">
        <v>87.851469022259607</v>
      </c>
      <c r="M103" s="46">
        <v>92.119544322320422</v>
      </c>
      <c r="N103" s="46">
        <v>100</v>
      </c>
      <c r="O103" s="46">
        <v>99.375761656992793</v>
      </c>
      <c r="P103" s="46">
        <v>107.60200669675623</v>
      </c>
      <c r="Q103" s="46">
        <v>108.65685066047166</v>
      </c>
      <c r="R103" s="46">
        <v>117.1755253831295</v>
      </c>
      <c r="S103" s="46">
        <v>122.71770865615163</v>
      </c>
      <c r="T103" s="46">
        <v>129.64421443600682</v>
      </c>
      <c r="U103" s="46">
        <v>128.8365958854794</v>
      </c>
      <c r="V103" s="46">
        <v>140.63537630224411</v>
      </c>
      <c r="W103" s="46">
        <v>152.80208219254686</v>
      </c>
      <c r="X103" s="46">
        <v>171.84286623031338</v>
      </c>
      <c r="Y103" s="46">
        <f t="shared" si="4"/>
        <v>191.78155092925644</v>
      </c>
      <c r="Z103" s="46">
        <f t="shared" si="4"/>
        <v>196.50409325371413</v>
      </c>
      <c r="AA103" s="46">
        <f t="shared" si="4"/>
        <v>220.87501785420622</v>
      </c>
      <c r="AB103" s="46">
        <f t="shared" si="4"/>
        <v>232.67799524978872</v>
      </c>
      <c r="AC103" s="46">
        <f t="shared" si="4"/>
        <v>257.29337234770929</v>
      </c>
      <c r="AD103" s="46">
        <f t="shared" si="4"/>
        <v>268.33017335697838</v>
      </c>
      <c r="AE103" s="46">
        <f t="shared" si="4"/>
        <v>288.7606588355456</v>
      </c>
      <c r="AF103" s="46">
        <f t="shared" si="4"/>
        <v>149.94108077462718</v>
      </c>
      <c r="AG103" s="46">
        <f t="shared" si="4"/>
        <v>121.77933259851397</v>
      </c>
    </row>
    <row r="104" spans="1:33" ht="12" customHeight="1">
      <c r="A104" s="30" t="s">
        <v>73</v>
      </c>
      <c r="B104" s="69">
        <v>71.17365662929933</v>
      </c>
      <c r="C104" s="69">
        <v>74.516675482275943</v>
      </c>
      <c r="D104" s="69">
        <v>77.232659851851139</v>
      </c>
      <c r="E104" s="69">
        <v>80.72993244990829</v>
      </c>
      <c r="F104" s="69">
        <v>81.481395180852019</v>
      </c>
      <c r="G104" s="69">
        <v>84.339749698832364</v>
      </c>
      <c r="H104" s="69">
        <v>84.870317338633555</v>
      </c>
      <c r="I104" s="69">
        <v>82.982456549143322</v>
      </c>
      <c r="J104" s="69">
        <v>75.403984034038345</v>
      </c>
      <c r="K104" s="69">
        <v>81.386326407448919</v>
      </c>
      <c r="L104" s="69">
        <v>87.851469022259607</v>
      </c>
      <c r="M104" s="69">
        <v>92.119544322320422</v>
      </c>
      <c r="N104" s="69">
        <v>100</v>
      </c>
      <c r="O104" s="69">
        <v>99.375761656992793</v>
      </c>
      <c r="P104" s="69">
        <v>107.60200669675623</v>
      </c>
      <c r="Q104" s="69">
        <v>108.65685066047166</v>
      </c>
      <c r="R104" s="69">
        <v>117.1755253831295</v>
      </c>
      <c r="S104" s="69">
        <v>122.71770865615163</v>
      </c>
      <c r="T104" s="69">
        <v>129.64421443600682</v>
      </c>
      <c r="U104" s="69">
        <v>128.8365958854794</v>
      </c>
      <c r="V104" s="69">
        <v>140.63537630224411</v>
      </c>
      <c r="W104" s="69">
        <v>152.80208219254686</v>
      </c>
      <c r="X104" s="69">
        <v>171.84286623031338</v>
      </c>
      <c r="Y104" s="69">
        <f t="shared" si="4"/>
        <v>191.78155092925644</v>
      </c>
      <c r="Z104" s="69">
        <f t="shared" si="4"/>
        <v>196.50409325371413</v>
      </c>
      <c r="AA104" s="69">
        <f t="shared" si="4"/>
        <v>220.87501785420622</v>
      </c>
      <c r="AB104" s="69">
        <f t="shared" si="4"/>
        <v>232.67799524978872</v>
      </c>
      <c r="AC104" s="69">
        <f t="shared" si="4"/>
        <v>257.29337234770929</v>
      </c>
      <c r="AD104" s="69">
        <f t="shared" si="4"/>
        <v>268.33017335697838</v>
      </c>
      <c r="AE104" s="69">
        <f t="shared" si="4"/>
        <v>288.7606588355456</v>
      </c>
      <c r="AF104" s="69">
        <f t="shared" si="4"/>
        <v>149.94108077462718</v>
      </c>
      <c r="AG104" s="69">
        <f t="shared" si="4"/>
        <v>121.77933259851397</v>
      </c>
    </row>
    <row r="105" spans="1:33" ht="12" customHeight="1">
      <c r="A105" s="34" t="s">
        <v>51</v>
      </c>
      <c r="B105" s="46">
        <v>69.893493620162403</v>
      </c>
      <c r="C105" s="46">
        <v>76.087352487225957</v>
      </c>
      <c r="D105" s="46">
        <v>85.401627793276006</v>
      </c>
      <c r="E105" s="46">
        <v>93.600989330188952</v>
      </c>
      <c r="F105" s="46">
        <v>104.71465685005704</v>
      </c>
      <c r="G105" s="46">
        <v>112.92168761324093</v>
      </c>
      <c r="H105" s="46">
        <v>119.88949923147963</v>
      </c>
      <c r="I105" s="46">
        <v>119.70607690316645</v>
      </c>
      <c r="J105" s="46">
        <v>91.268266339446356</v>
      </c>
      <c r="K105" s="46">
        <v>79.536906553673404</v>
      </c>
      <c r="L105" s="46">
        <v>84.976624837428389</v>
      </c>
      <c r="M105" s="46">
        <v>92.401074969882316</v>
      </c>
      <c r="N105" s="46">
        <v>100</v>
      </c>
      <c r="O105" s="46">
        <v>110.42918907518718</v>
      </c>
      <c r="P105" s="46">
        <v>121.79753881746922</v>
      </c>
      <c r="Q105" s="46">
        <v>124.15294993593001</v>
      </c>
      <c r="R105" s="46">
        <v>124.42265105979121</v>
      </c>
      <c r="S105" s="46">
        <v>128.43461505277386</v>
      </c>
      <c r="T105" s="46">
        <v>131.87458258638267</v>
      </c>
      <c r="U105" s="46">
        <v>135.29186199227328</v>
      </c>
      <c r="V105" s="46">
        <v>138.7136151134886</v>
      </c>
      <c r="W105" s="46">
        <v>148.66795126206708</v>
      </c>
      <c r="X105" s="46">
        <v>164.37676352260348</v>
      </c>
      <c r="Y105" s="46">
        <f t="shared" si="4"/>
        <v>182.49227983965855</v>
      </c>
      <c r="Z105" s="46">
        <f t="shared" si="4"/>
        <v>195.24174004789791</v>
      </c>
      <c r="AA105" s="46">
        <f t="shared" si="4"/>
        <v>214.09281444649994</v>
      </c>
      <c r="AB105" s="46">
        <f t="shared" si="4"/>
        <v>221.5197124150933</v>
      </c>
      <c r="AC105" s="46">
        <f t="shared" si="4"/>
        <v>233.82431988792749</v>
      </c>
      <c r="AD105" s="46">
        <f t="shared" si="4"/>
        <v>247.10146306771139</v>
      </c>
      <c r="AE105" s="46">
        <f t="shared" si="4"/>
        <v>256.92468134284007</v>
      </c>
      <c r="AF105" s="46">
        <f t="shared" si="4"/>
        <v>241.64458152621768</v>
      </c>
      <c r="AG105" s="46">
        <f t="shared" si="4"/>
        <v>240.74975912962273</v>
      </c>
    </row>
    <row r="106" spans="1:33" ht="12" customHeight="1">
      <c r="A106" s="30" t="s">
        <v>74</v>
      </c>
      <c r="B106" s="69">
        <v>89.016356201726495</v>
      </c>
      <c r="C106" s="69">
        <v>100.27487505679237</v>
      </c>
      <c r="D106" s="69">
        <v>107.89413902771469</v>
      </c>
      <c r="E106" s="69">
        <v>107.80781462971377</v>
      </c>
      <c r="F106" s="69">
        <v>120.9563834620627</v>
      </c>
      <c r="G106" s="69">
        <v>133.87096774193549</v>
      </c>
      <c r="H106" s="69">
        <v>129.75465697410269</v>
      </c>
      <c r="I106" s="69">
        <v>124.26624261699229</v>
      </c>
      <c r="J106" s="69">
        <v>73.891412994093599</v>
      </c>
      <c r="K106" s="69">
        <v>90.063607451158575</v>
      </c>
      <c r="L106" s="69">
        <v>95.611085870059071</v>
      </c>
      <c r="M106" s="69">
        <v>94.806905951840079</v>
      </c>
      <c r="N106" s="69">
        <v>100</v>
      </c>
      <c r="O106" s="69">
        <v>108.25533848250795</v>
      </c>
      <c r="P106" s="69">
        <v>123.27805542935029</v>
      </c>
      <c r="Q106" s="69">
        <v>115.55656519763743</v>
      </c>
      <c r="R106" s="69">
        <v>103.00999545661062</v>
      </c>
      <c r="S106" s="69">
        <v>110.37710131758291</v>
      </c>
      <c r="T106" s="69">
        <v>113.35529304861426</v>
      </c>
      <c r="U106" s="69">
        <v>110.04770558836891</v>
      </c>
      <c r="V106" s="69">
        <v>117.68514311676509</v>
      </c>
      <c r="W106" s="69">
        <v>137.16719672875962</v>
      </c>
      <c r="X106" s="69">
        <v>145.88368923216717</v>
      </c>
      <c r="Y106" s="69">
        <f t="shared" si="4"/>
        <v>163.61024484296789</v>
      </c>
      <c r="Z106" s="69">
        <f t="shared" si="4"/>
        <v>170.66068224370903</v>
      </c>
      <c r="AA106" s="69">
        <f t="shared" si="4"/>
        <v>208.17763621715136</v>
      </c>
      <c r="AB106" s="69">
        <f t="shared" si="4"/>
        <v>212.10993093880009</v>
      </c>
      <c r="AC106" s="69">
        <f t="shared" si="4"/>
        <v>235.02673576375236</v>
      </c>
      <c r="AD106" s="69">
        <f t="shared" si="4"/>
        <v>259.20205663480129</v>
      </c>
      <c r="AE106" s="69">
        <f t="shared" si="4"/>
        <v>269.48372382728087</v>
      </c>
      <c r="AF106" s="69">
        <f t="shared" si="4"/>
        <v>205.84915436291109</v>
      </c>
      <c r="AG106" s="69">
        <f t="shared" si="4"/>
        <v>193.09588887051598</v>
      </c>
    </row>
    <row r="107" spans="1:33" ht="12" customHeight="1">
      <c r="A107" s="30" t="s">
        <v>72</v>
      </c>
      <c r="B107" s="69">
        <v>36.108468125594676</v>
      </c>
      <c r="C107" s="69">
        <v>39.248334919124645</v>
      </c>
      <c r="D107" s="69">
        <v>42.118617189977805</v>
      </c>
      <c r="E107" s="69">
        <v>44.307009197589608</v>
      </c>
      <c r="F107" s="69">
        <v>43.59340310815098</v>
      </c>
      <c r="G107" s="69">
        <v>54.313352362829065</v>
      </c>
      <c r="H107" s="69">
        <v>56.485886457342225</v>
      </c>
      <c r="I107" s="69">
        <v>68.141452584839854</v>
      </c>
      <c r="J107" s="69">
        <v>69.140501110053933</v>
      </c>
      <c r="K107" s="69">
        <v>80.526482714874746</v>
      </c>
      <c r="L107" s="69">
        <v>104.32921027592771</v>
      </c>
      <c r="M107" s="69">
        <v>128.22708531557248</v>
      </c>
      <c r="N107" s="69">
        <v>100</v>
      </c>
      <c r="O107" s="69">
        <v>110.83095464636854</v>
      </c>
      <c r="P107" s="69">
        <v>136.8220742150333</v>
      </c>
      <c r="Q107" s="69">
        <v>156.97748176339994</v>
      </c>
      <c r="R107" s="69">
        <v>175.02378686964795</v>
      </c>
      <c r="S107" s="69">
        <v>200.30130034887407</v>
      </c>
      <c r="T107" s="69">
        <v>231.98541071994924</v>
      </c>
      <c r="U107" s="69">
        <v>261.52870282270851</v>
      </c>
      <c r="V107" s="69">
        <v>282.38185854741511</v>
      </c>
      <c r="W107" s="69">
        <v>366.03235014272116</v>
      </c>
      <c r="X107" s="69">
        <v>396.93942277196311</v>
      </c>
      <c r="Y107" s="69">
        <f t="shared" si="4"/>
        <v>419.45011678304144</v>
      </c>
      <c r="Z107" s="69">
        <f t="shared" si="4"/>
        <v>583.00316431108376</v>
      </c>
      <c r="AA107" s="69">
        <f t="shared" si="4"/>
        <v>736.69068261068753</v>
      </c>
      <c r="AB107" s="69">
        <f t="shared" si="4"/>
        <v>781.5725964288356</v>
      </c>
      <c r="AC107" s="69">
        <f t="shared" si="4"/>
        <v>805.45442357577508</v>
      </c>
      <c r="AD107" s="69">
        <f t="shared" si="4"/>
        <v>901.71410819603875</v>
      </c>
      <c r="AE107" s="69">
        <f t="shared" si="4"/>
        <v>997.09812582091467</v>
      </c>
      <c r="AF107" s="69">
        <f t="shared" si="4"/>
        <v>922.31616441479855</v>
      </c>
      <c r="AG107" s="69">
        <f t="shared" si="4"/>
        <v>834.60617391313917</v>
      </c>
    </row>
    <row r="108" spans="1:33" ht="12" customHeight="1">
      <c r="A108" s="30" t="s">
        <v>71</v>
      </c>
      <c r="B108" s="69">
        <v>54.772144486845562</v>
      </c>
      <c r="C108" s="69">
        <v>59.949118662547704</v>
      </c>
      <c r="D108" s="69">
        <v>65.857007288953497</v>
      </c>
      <c r="E108" s="69">
        <v>72.322167706503521</v>
      </c>
      <c r="F108" s="69">
        <v>77.414339653118503</v>
      </c>
      <c r="G108" s="69">
        <v>82.076443152219994</v>
      </c>
      <c r="H108" s="69">
        <v>88.18624184788095</v>
      </c>
      <c r="I108" s="69">
        <v>90.734346921880999</v>
      </c>
      <c r="J108" s="69">
        <v>85.912734468067924</v>
      </c>
      <c r="K108" s="69">
        <v>90.227552648050562</v>
      </c>
      <c r="L108" s="69">
        <v>91.134128859006196</v>
      </c>
      <c r="M108" s="69">
        <v>92.058876976194796</v>
      </c>
      <c r="N108" s="69">
        <v>100</v>
      </c>
      <c r="O108" s="69">
        <v>105.67367294606981</v>
      </c>
      <c r="P108" s="69">
        <v>112.36901084257072</v>
      </c>
      <c r="Q108" s="69">
        <v>121.45900216043773</v>
      </c>
      <c r="R108" s="69">
        <v>131.91592464716214</v>
      </c>
      <c r="S108" s="69">
        <v>137.40182122882467</v>
      </c>
      <c r="T108" s="69">
        <v>144.70894663516867</v>
      </c>
      <c r="U108" s="69">
        <v>145.5287015163446</v>
      </c>
      <c r="V108" s="69">
        <v>149.09847154077571</v>
      </c>
      <c r="W108" s="69">
        <v>161.1424071718456</v>
      </c>
      <c r="X108" s="69">
        <v>172.43523734528637</v>
      </c>
      <c r="Y108" s="69">
        <f t="shared" si="4"/>
        <v>184.14241838688878</v>
      </c>
      <c r="Z108" s="69">
        <f t="shared" si="4"/>
        <v>199.62193717243298</v>
      </c>
      <c r="AA108" s="69">
        <f t="shared" si="4"/>
        <v>218.9408435625416</v>
      </c>
      <c r="AB108" s="69">
        <f t="shared" si="4"/>
        <v>224.78946344311319</v>
      </c>
      <c r="AC108" s="69">
        <f t="shared" si="4"/>
        <v>240.98829443387424</v>
      </c>
      <c r="AD108" s="69">
        <f t="shared" si="4"/>
        <v>246.24657495085015</v>
      </c>
      <c r="AE108" s="69">
        <f t="shared" si="4"/>
        <v>264.05616008145643</v>
      </c>
      <c r="AF108" s="69">
        <f t="shared" si="4"/>
        <v>280.71955366418797</v>
      </c>
      <c r="AG108" s="69">
        <f t="shared" si="4"/>
        <v>303.704244349889</v>
      </c>
    </row>
    <row r="109" spans="1:33" ht="12" customHeight="1">
      <c r="A109" s="30" t="s">
        <v>73</v>
      </c>
      <c r="B109" s="69">
        <v>71.53496710248443</v>
      </c>
      <c r="C109" s="69">
        <v>76.960476051922683</v>
      </c>
      <c r="D109" s="69">
        <v>87.908168532892816</v>
      </c>
      <c r="E109" s="69">
        <v>98.786874782951472</v>
      </c>
      <c r="F109" s="69">
        <v>111.53853373755196</v>
      </c>
      <c r="G109" s="69">
        <v>119.63010239996996</v>
      </c>
      <c r="H109" s="69">
        <v>129.55379518128831</v>
      </c>
      <c r="I109" s="69">
        <v>129.44726542335019</v>
      </c>
      <c r="J109" s="69">
        <v>98.367325868428708</v>
      </c>
      <c r="K109" s="69">
        <v>74.988502294848089</v>
      </c>
      <c r="L109" s="69">
        <v>80.869226509484434</v>
      </c>
      <c r="M109" s="69">
        <v>90.910242812761041</v>
      </c>
      <c r="N109" s="69">
        <v>100</v>
      </c>
      <c r="O109" s="69">
        <v>111.97169218062191</v>
      </c>
      <c r="P109" s="69">
        <v>123.21081629013638</v>
      </c>
      <c r="Q109" s="69">
        <v>125.71027660193538</v>
      </c>
      <c r="R109" s="69">
        <v>126.06036999145887</v>
      </c>
      <c r="S109" s="69">
        <v>128.39463878434063</v>
      </c>
      <c r="T109" s="69">
        <v>130.4299672432727</v>
      </c>
      <c r="U109" s="69">
        <v>135.32658175572308</v>
      </c>
      <c r="V109" s="69">
        <v>137.12867105300211</v>
      </c>
      <c r="W109" s="69">
        <v>142.14307838149858</v>
      </c>
      <c r="X109" s="69">
        <v>160.12595853317444</v>
      </c>
      <c r="Y109" s="69">
        <f t="shared" si="4"/>
        <v>179.28385594375291</v>
      </c>
      <c r="Z109" s="69">
        <f t="shared" si="4"/>
        <v>188.98541155093702</v>
      </c>
      <c r="AA109" s="69">
        <f t="shared" si="4"/>
        <v>199.34884457762269</v>
      </c>
      <c r="AB109" s="69">
        <f t="shared" si="4"/>
        <v>206.88430824240967</v>
      </c>
      <c r="AC109" s="69">
        <f t="shared" si="4"/>
        <v>215.28515118090081</v>
      </c>
      <c r="AD109" s="69">
        <f t="shared" si="4"/>
        <v>225.01550576928557</v>
      </c>
      <c r="AE109" s="69">
        <f t="shared" si="4"/>
        <v>230.96803869101183</v>
      </c>
      <c r="AF109" s="69">
        <f t="shared" si="4"/>
        <v>223.90937835707263</v>
      </c>
      <c r="AG109" s="69">
        <f t="shared" si="4"/>
        <v>224.01731611897713</v>
      </c>
    </row>
    <row r="110" spans="1:33" ht="12" customHeight="1">
      <c r="A110" s="15" t="s">
        <v>56</v>
      </c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</row>
    <row r="111" spans="1:33" ht="12" customHeight="1">
      <c r="A111" s="15" t="s">
        <v>75</v>
      </c>
      <c r="B111" s="71">
        <v>87.365225583586295</v>
      </c>
      <c r="C111" s="71">
        <v>85.0675180571548</v>
      </c>
      <c r="D111" s="71">
        <v>86.260860462681848</v>
      </c>
      <c r="E111" s="71">
        <v>87.714156111518164</v>
      </c>
      <c r="F111" s="71">
        <v>87.940960954673898</v>
      </c>
      <c r="G111" s="71">
        <v>87.831047838375355</v>
      </c>
      <c r="H111" s="71">
        <v>87.45420286820891</v>
      </c>
      <c r="I111" s="71">
        <v>87.059911371645882</v>
      </c>
      <c r="J111" s="71">
        <v>84.490038033427524</v>
      </c>
      <c r="K111" s="71">
        <v>88.422485083219911</v>
      </c>
      <c r="L111" s="71">
        <v>93.832652918803859</v>
      </c>
      <c r="M111" s="71">
        <v>100.11340242157786</v>
      </c>
      <c r="N111" s="71">
        <v>100</v>
      </c>
      <c r="O111" s="71">
        <v>101.41840259604312</v>
      </c>
      <c r="P111" s="71">
        <v>104.02665829233399</v>
      </c>
      <c r="Q111" s="71">
        <v>108.62032869255731</v>
      </c>
      <c r="R111" s="71">
        <v>115.65651278830384</v>
      </c>
      <c r="S111" s="71">
        <v>117.31218814334066</v>
      </c>
      <c r="T111" s="71">
        <v>126.37216930109216</v>
      </c>
      <c r="U111" s="71">
        <v>136.956976865906</v>
      </c>
      <c r="V111" s="71">
        <v>138.61963083150147</v>
      </c>
      <c r="W111" s="71">
        <v>149.42600928155207</v>
      </c>
      <c r="X111" s="71">
        <v>157.6712376565826</v>
      </c>
      <c r="Y111" s="71">
        <f t="shared" ref="Y111:AG122" si="5">+X111*Y49/X49</f>
        <v>166.8428765832723</v>
      </c>
      <c r="Z111" s="71">
        <f t="shared" si="5"/>
        <v>178.84783139676892</v>
      </c>
      <c r="AA111" s="71">
        <f t="shared" si="5"/>
        <v>177.9074636239925</v>
      </c>
      <c r="AB111" s="71">
        <f t="shared" si="5"/>
        <v>180.70239715272695</v>
      </c>
      <c r="AC111" s="71">
        <f t="shared" si="5"/>
        <v>183.90383474650204</v>
      </c>
      <c r="AD111" s="71">
        <f t="shared" si="5"/>
        <v>185.92763180850699</v>
      </c>
      <c r="AE111" s="71">
        <f t="shared" si="5"/>
        <v>191.07610174814201</v>
      </c>
      <c r="AF111" s="71">
        <f t="shared" si="5"/>
        <v>181.78757109459514</v>
      </c>
      <c r="AG111" s="71">
        <f t="shared" si="5"/>
        <v>172.17802435535091</v>
      </c>
    </row>
    <row r="112" spans="1:33" ht="12" customHeight="1">
      <c r="A112" s="30" t="s">
        <v>72</v>
      </c>
      <c r="B112" s="69">
        <v>92.07048458149778</v>
      </c>
      <c r="C112" s="69">
        <v>95.154185022026425</v>
      </c>
      <c r="D112" s="69">
        <v>98.678414096916285</v>
      </c>
      <c r="E112" s="69">
        <v>102.20264317180614</v>
      </c>
      <c r="F112" s="69">
        <v>105.28634361233478</v>
      </c>
      <c r="G112" s="69">
        <v>105.28634361233478</v>
      </c>
      <c r="H112" s="69">
        <v>107.48898678414095</v>
      </c>
      <c r="I112" s="69">
        <v>102.20264317180614</v>
      </c>
      <c r="J112" s="69">
        <v>91.189427312775308</v>
      </c>
      <c r="K112" s="69">
        <v>95.594713656387654</v>
      </c>
      <c r="L112" s="69">
        <v>92.951541850220252</v>
      </c>
      <c r="M112" s="69">
        <v>96.035242290748897</v>
      </c>
      <c r="N112" s="69">
        <v>100</v>
      </c>
      <c r="O112" s="69">
        <v>104.40528634361233</v>
      </c>
      <c r="P112" s="69">
        <v>107.48898678414096</v>
      </c>
      <c r="Q112" s="69">
        <v>113.65638766519824</v>
      </c>
      <c r="R112" s="69">
        <v>116.74008810572687</v>
      </c>
      <c r="S112" s="69">
        <v>124.66960352422907</v>
      </c>
      <c r="T112" s="69">
        <v>142.73127753303964</v>
      </c>
      <c r="U112" s="69">
        <v>158.59030837004406</v>
      </c>
      <c r="V112" s="69">
        <v>225.99118942731278</v>
      </c>
      <c r="W112" s="69">
        <v>263.43612334801765</v>
      </c>
      <c r="X112" s="69">
        <v>351.54185022026434</v>
      </c>
      <c r="Y112" s="69">
        <f t="shared" si="5"/>
        <v>421.93876984875561</v>
      </c>
      <c r="Z112" s="69">
        <f t="shared" si="5"/>
        <v>475.59247911662453</v>
      </c>
      <c r="AA112" s="69">
        <f t="shared" si="5"/>
        <v>482.64482357062451</v>
      </c>
      <c r="AB112" s="69">
        <f t="shared" si="5"/>
        <v>474.27016453149952</v>
      </c>
      <c r="AC112" s="69">
        <f t="shared" si="5"/>
        <v>443.8569290736246</v>
      </c>
      <c r="AD112" s="69">
        <f t="shared" si="5"/>
        <v>424.02221029674962</v>
      </c>
      <c r="AE112" s="69">
        <f t="shared" si="5"/>
        <v>420.93680959812463</v>
      </c>
      <c r="AF112" s="69">
        <f t="shared" si="5"/>
        <v>400.22054776449966</v>
      </c>
      <c r="AG112" s="69">
        <f t="shared" si="5"/>
        <v>410.79906444549965</v>
      </c>
    </row>
    <row r="113" spans="1:33" s="32" customFormat="1" ht="12" customHeight="1">
      <c r="A113" s="30" t="s">
        <v>71</v>
      </c>
      <c r="B113" s="69">
        <v>39.673255344897143</v>
      </c>
      <c r="C113" s="69">
        <v>40.923759580476002</v>
      </c>
      <c r="D113" s="69">
        <v>44.715611133521584</v>
      </c>
      <c r="E113" s="69">
        <v>48.063735377168214</v>
      </c>
      <c r="F113" s="69">
        <v>51.976603469140784</v>
      </c>
      <c r="G113" s="69">
        <v>57.240822912464708</v>
      </c>
      <c r="H113" s="69">
        <v>60.165389269866886</v>
      </c>
      <c r="I113" s="69">
        <v>67.950786607503034</v>
      </c>
      <c r="J113" s="69">
        <v>70.108914885034295</v>
      </c>
      <c r="K113" s="69">
        <v>73.759580475998391</v>
      </c>
      <c r="L113" s="69">
        <v>78.801936264622839</v>
      </c>
      <c r="M113" s="69">
        <v>83.360225897539337</v>
      </c>
      <c r="N113" s="69">
        <v>100</v>
      </c>
      <c r="O113" s="69">
        <v>124.64703509479629</v>
      </c>
      <c r="P113" s="69">
        <v>161.39572408229125</v>
      </c>
      <c r="Q113" s="69">
        <v>219.82654296087131</v>
      </c>
      <c r="R113" s="69">
        <v>309.66115369100442</v>
      </c>
      <c r="S113" s="69">
        <v>291.64985881403794</v>
      </c>
      <c r="T113" s="69">
        <v>297.82170229931427</v>
      </c>
      <c r="U113" s="69">
        <v>321.70229931423967</v>
      </c>
      <c r="V113" s="69">
        <v>344.4735780556677</v>
      </c>
      <c r="W113" s="69">
        <v>359.681323114159</v>
      </c>
      <c r="X113" s="69">
        <v>356.25252117789438</v>
      </c>
      <c r="Y113" s="69">
        <f t="shared" si="5"/>
        <v>369.06322453498984</v>
      </c>
      <c r="Z113" s="69">
        <f t="shared" si="5"/>
        <v>386.6476197573698</v>
      </c>
      <c r="AA113" s="69">
        <f t="shared" si="5"/>
        <v>401.86789245040808</v>
      </c>
      <c r="AB113" s="69">
        <f t="shared" si="5"/>
        <v>402.33402596830405</v>
      </c>
      <c r="AC113" s="69">
        <f t="shared" si="5"/>
        <v>411.06896276018091</v>
      </c>
      <c r="AD113" s="69">
        <f t="shared" si="5"/>
        <v>412.12282984411968</v>
      </c>
      <c r="AE113" s="69">
        <f t="shared" si="5"/>
        <v>416.31803150518351</v>
      </c>
      <c r="AF113" s="69">
        <f t="shared" si="5"/>
        <v>399.01029131895888</v>
      </c>
      <c r="AG113" s="69">
        <f t="shared" si="5"/>
        <v>393.96388932086762</v>
      </c>
    </row>
    <row r="114" spans="1:33" s="32" customFormat="1" ht="12" customHeight="1">
      <c r="A114" s="30" t="s">
        <v>73</v>
      </c>
      <c r="B114" s="69">
        <v>93.008267316287146</v>
      </c>
      <c r="C114" s="69">
        <v>90.173210826156151</v>
      </c>
      <c r="D114" s="69">
        <v>90.951988184067645</v>
      </c>
      <c r="E114" s="69">
        <v>92.106727025108839</v>
      </c>
      <c r="F114" s="69">
        <v>91.815165058600101</v>
      </c>
      <c r="G114" s="69">
        <v>90.999942454875011</v>
      </c>
      <c r="H114" s="69">
        <v>90.211574242802044</v>
      </c>
      <c r="I114" s="69">
        <v>88.891872710183549</v>
      </c>
      <c r="J114" s="69">
        <v>85.845817428500169</v>
      </c>
      <c r="K114" s="69">
        <v>89.801085684691074</v>
      </c>
      <c r="L114" s="69">
        <v>95.273627069226777</v>
      </c>
      <c r="M114" s="69">
        <v>101.73594460322636</v>
      </c>
      <c r="N114" s="69">
        <v>100</v>
      </c>
      <c r="O114" s="69">
        <v>99.196286421268681</v>
      </c>
      <c r="P114" s="69">
        <v>98.542190167456326</v>
      </c>
      <c r="Q114" s="69">
        <v>98.03771123856292</v>
      </c>
      <c r="R114" s="69">
        <v>97.496787063855933</v>
      </c>
      <c r="S114" s="69">
        <v>100.83632248288035</v>
      </c>
      <c r="T114" s="69">
        <v>110.02244259873788</v>
      </c>
      <c r="U114" s="69">
        <v>119.3121439395393</v>
      </c>
      <c r="V114" s="69">
        <v>118.83260123146572</v>
      </c>
      <c r="W114" s="69">
        <v>129.03151554677464</v>
      </c>
      <c r="X114" s="69">
        <v>137.91840101279425</v>
      </c>
      <c r="Y114" s="69">
        <f t="shared" si="5"/>
        <v>146.45231832985286</v>
      </c>
      <c r="Z114" s="69">
        <f t="shared" si="5"/>
        <v>157.66987764131264</v>
      </c>
      <c r="AA114" s="69">
        <f t="shared" si="5"/>
        <v>155.36286876155009</v>
      </c>
      <c r="AB114" s="69">
        <f t="shared" si="5"/>
        <v>158.34435199818674</v>
      </c>
      <c r="AC114" s="69">
        <f t="shared" si="5"/>
        <v>161.13230708128847</v>
      </c>
      <c r="AD114" s="69">
        <f t="shared" si="5"/>
        <v>163.27836185316059</v>
      </c>
      <c r="AE114" s="69">
        <f t="shared" si="5"/>
        <v>168.46529959196226</v>
      </c>
      <c r="AF114" s="69">
        <f t="shared" si="5"/>
        <v>160.0190411683798</v>
      </c>
      <c r="AG114" s="69">
        <f t="shared" si="5"/>
        <v>150.03605423851033</v>
      </c>
    </row>
    <row r="115" spans="1:33" ht="12" customHeight="1">
      <c r="A115" s="36" t="s">
        <v>59</v>
      </c>
      <c r="B115" s="72">
        <v>56.923406928732824</v>
      </c>
      <c r="C115" s="72">
        <v>59.592994679663249</v>
      </c>
      <c r="D115" s="72">
        <v>65.177103449166282</v>
      </c>
      <c r="E115" s="72">
        <v>70.674178305667439</v>
      </c>
      <c r="F115" s="72">
        <v>75.371691442183618</v>
      </c>
      <c r="G115" s="72">
        <v>82.770043549234742</v>
      </c>
      <c r="H115" s="72">
        <v>87.60887675487335</v>
      </c>
      <c r="I115" s="72">
        <v>86.879681630767863</v>
      </c>
      <c r="J115" s="72">
        <v>79.697006954790197</v>
      </c>
      <c r="K115" s="72">
        <v>82.781047499799726</v>
      </c>
      <c r="L115" s="72">
        <v>88.579777321121981</v>
      </c>
      <c r="M115" s="72">
        <v>93.96613776300542</v>
      </c>
      <c r="N115" s="72">
        <v>100</v>
      </c>
      <c r="O115" s="72">
        <v>106.74330893781946</v>
      </c>
      <c r="P115" s="72">
        <v>114.58616195995913</v>
      </c>
      <c r="Q115" s="72">
        <v>119.3911029978576</v>
      </c>
      <c r="R115" s="72">
        <v>124.41113458946607</v>
      </c>
      <c r="S115" s="72">
        <v>127.08037021397843</v>
      </c>
      <c r="T115" s="72">
        <v>130.87734938012545</v>
      </c>
      <c r="U115" s="72">
        <v>128.9054707827506</v>
      </c>
      <c r="V115" s="72">
        <v>137.03671534129705</v>
      </c>
      <c r="W115" s="72">
        <v>142.98374907236695</v>
      </c>
      <c r="X115" s="72">
        <v>154.56574449648414</v>
      </c>
      <c r="Y115" s="72">
        <f t="shared" si="5"/>
        <v>159.65096853446289</v>
      </c>
      <c r="Z115" s="72">
        <f t="shared" si="5"/>
        <v>159.80032017819144</v>
      </c>
      <c r="AA115" s="72">
        <f t="shared" si="5"/>
        <v>167.70715278743029</v>
      </c>
      <c r="AB115" s="72">
        <f t="shared" si="5"/>
        <v>174.13234618208969</v>
      </c>
      <c r="AC115" s="72">
        <f t="shared" si="5"/>
        <v>183.22636924598737</v>
      </c>
      <c r="AD115" s="72">
        <f t="shared" si="5"/>
        <v>190.26477596717217</v>
      </c>
      <c r="AE115" s="72">
        <f t="shared" si="5"/>
        <v>197.2572101546989</v>
      </c>
      <c r="AF115" s="72">
        <f t="shared" si="5"/>
        <v>172.02177552536392</v>
      </c>
      <c r="AG115" s="72">
        <f t="shared" si="5"/>
        <v>168.91198180416745</v>
      </c>
    </row>
    <row r="116" spans="1:33" ht="12" customHeight="1">
      <c r="A116" s="38" t="s">
        <v>60</v>
      </c>
      <c r="B116" s="73">
        <v>50.70285010555947</v>
      </c>
      <c r="C116" s="73">
        <v>52.63722730471499</v>
      </c>
      <c r="D116" s="73">
        <v>61.442646023926812</v>
      </c>
      <c r="E116" s="73">
        <v>72.746305418719217</v>
      </c>
      <c r="F116" s="73">
        <v>94.121217452498243</v>
      </c>
      <c r="G116" s="73">
        <v>93.730647431386345</v>
      </c>
      <c r="H116" s="73">
        <v>93.328641801548201</v>
      </c>
      <c r="I116" s="73">
        <v>84.717628430682609</v>
      </c>
      <c r="J116" s="73">
        <v>66.498064743138627</v>
      </c>
      <c r="K116" s="73">
        <v>78.296973961998589</v>
      </c>
      <c r="L116" s="73">
        <v>85.423117522871209</v>
      </c>
      <c r="M116" s="73">
        <v>91.150598170302601</v>
      </c>
      <c r="N116" s="73">
        <v>100</v>
      </c>
      <c r="O116" s="73">
        <v>89.746657283603099</v>
      </c>
      <c r="P116" s="73">
        <v>123.11048557353976</v>
      </c>
      <c r="Q116" s="73">
        <v>107.69968332160451</v>
      </c>
      <c r="R116" s="73">
        <v>113.2433145672062</v>
      </c>
      <c r="S116" s="73">
        <v>113.65323715693175</v>
      </c>
      <c r="T116" s="73">
        <v>102.2158691062632</v>
      </c>
      <c r="U116" s="73">
        <v>93.053307529908523</v>
      </c>
      <c r="V116" s="73">
        <v>110.20760028149191</v>
      </c>
      <c r="W116" s="73">
        <v>110.65358902181562</v>
      </c>
      <c r="X116" s="73">
        <v>127.54046446164674</v>
      </c>
      <c r="Y116" s="73">
        <f t="shared" si="5"/>
        <v>126.40622078879569</v>
      </c>
      <c r="Z116" s="73">
        <f t="shared" si="5"/>
        <v>141.39158531885795</v>
      </c>
      <c r="AA116" s="73">
        <f t="shared" si="5"/>
        <v>159.24338798897611</v>
      </c>
      <c r="AB116" s="73">
        <f t="shared" si="5"/>
        <v>192.05122757338913</v>
      </c>
      <c r="AC116" s="73">
        <f t="shared" si="5"/>
        <v>211.47790497322973</v>
      </c>
      <c r="AD116" s="73">
        <f t="shared" si="5"/>
        <v>229.8350385415568</v>
      </c>
      <c r="AE116" s="73">
        <f t="shared" si="5"/>
        <v>222.54684873486701</v>
      </c>
      <c r="AF116" s="73">
        <f t="shared" si="5"/>
        <v>76.680228748739736</v>
      </c>
      <c r="AG116" s="73">
        <f t="shared" si="5"/>
        <v>59.755598422291861</v>
      </c>
    </row>
    <row r="117" spans="1:33" ht="12" customHeight="1">
      <c r="A117" s="40" t="s">
        <v>61</v>
      </c>
      <c r="B117" s="73">
        <v>38.167400256487923</v>
      </c>
      <c r="C117" s="73">
        <v>37.109226476255536</v>
      </c>
      <c r="D117" s="73">
        <v>39.131163282272048</v>
      </c>
      <c r="E117" s="73">
        <v>46.108859144309903</v>
      </c>
      <c r="F117" s="73">
        <v>46.300580642250907</v>
      </c>
      <c r="G117" s="73">
        <v>58.33972404993137</v>
      </c>
      <c r="H117" s="73">
        <v>65.846506802085415</v>
      </c>
      <c r="I117" s="73">
        <v>67.600033510984517</v>
      </c>
      <c r="J117" s="73">
        <v>74.51038518298931</v>
      </c>
      <c r="K117" s="73">
        <v>78.487559046999152</v>
      </c>
      <c r="L117" s="73">
        <v>84.229215134076156</v>
      </c>
      <c r="M117" s="73">
        <v>91.117655777744844</v>
      </c>
      <c r="N117" s="73">
        <v>100</v>
      </c>
      <c r="O117" s="73">
        <v>94.278321615229459</v>
      </c>
      <c r="P117" s="73">
        <v>109.7694186488629</v>
      </c>
      <c r="Q117" s="73">
        <v>106.86491851030786</v>
      </c>
      <c r="R117" s="73">
        <v>130.29554110573361</v>
      </c>
      <c r="S117" s="73">
        <v>145.36839527495118</v>
      </c>
      <c r="T117" s="73">
        <v>146.31314726144367</v>
      </c>
      <c r="U117" s="73">
        <v>131.99944577987148</v>
      </c>
      <c r="V117" s="73">
        <v>155.81222248715946</v>
      </c>
      <c r="W117" s="73">
        <v>198.93377069464401</v>
      </c>
      <c r="X117" s="73">
        <v>239.75240537980187</v>
      </c>
      <c r="Y117" s="73">
        <f t="shared" si="5"/>
        <v>289.14285484443417</v>
      </c>
      <c r="Z117" s="73">
        <f t="shared" si="5"/>
        <v>287.27869155289642</v>
      </c>
      <c r="AA117" s="73">
        <f t="shared" si="5"/>
        <v>350.89026473721526</v>
      </c>
      <c r="AB117" s="73">
        <f t="shared" si="5"/>
        <v>393.56300027811807</v>
      </c>
      <c r="AC117" s="73">
        <f t="shared" si="5"/>
        <v>460.23219678195875</v>
      </c>
      <c r="AD117" s="73">
        <f t="shared" si="5"/>
        <v>467.11158269067244</v>
      </c>
      <c r="AE117" s="73">
        <f t="shared" si="5"/>
        <v>471.53577135525546</v>
      </c>
      <c r="AF117" s="73">
        <f t="shared" si="5"/>
        <v>94.256756620614254</v>
      </c>
      <c r="AG117" s="73">
        <f t="shared" si="5"/>
        <v>31.39617240225488</v>
      </c>
    </row>
    <row r="118" spans="1:33" ht="12" customHeight="1">
      <c r="A118" s="36" t="s">
        <v>76</v>
      </c>
      <c r="B118" s="72">
        <v>58.797876557711554</v>
      </c>
      <c r="C118" s="72">
        <v>61.906775689220296</v>
      </c>
      <c r="D118" s="72">
        <v>68.023552558684401</v>
      </c>
      <c r="E118" s="72">
        <v>73.478116131627971</v>
      </c>
      <c r="F118" s="72">
        <v>79.265140986191739</v>
      </c>
      <c r="G118" s="72">
        <v>85.827763506550937</v>
      </c>
      <c r="H118" s="72">
        <v>90.147798284816147</v>
      </c>
      <c r="I118" s="72">
        <v>88.876467091284511</v>
      </c>
      <c r="J118" s="72">
        <v>79.811291787714296</v>
      </c>
      <c r="K118" s="72">
        <v>83.056432780134273</v>
      </c>
      <c r="L118" s="72">
        <v>88.901348747711523</v>
      </c>
      <c r="M118" s="72">
        <v>94.142596492714091</v>
      </c>
      <c r="N118" s="72">
        <v>100</v>
      </c>
      <c r="O118" s="72">
        <v>107.34628570432059</v>
      </c>
      <c r="P118" s="72">
        <v>115.32021819873623</v>
      </c>
      <c r="Q118" s="72">
        <v>120.16454279878462</v>
      </c>
      <c r="R118" s="72">
        <v>123.53010602575172</v>
      </c>
      <c r="S118" s="72">
        <v>125.00210980253181</v>
      </c>
      <c r="T118" s="72">
        <v>128.54393107127206</v>
      </c>
      <c r="U118" s="72">
        <v>127.38844438576093</v>
      </c>
      <c r="V118" s="72">
        <v>134.33273096265225</v>
      </c>
      <c r="W118" s="72">
        <v>136.79629521789508</v>
      </c>
      <c r="X118" s="72">
        <v>145.98594108559379</v>
      </c>
      <c r="Y118" s="72">
        <f t="shared" si="5"/>
        <v>147.37876156718758</v>
      </c>
      <c r="Z118" s="72">
        <f t="shared" si="5"/>
        <v>148.16459172508485</v>
      </c>
      <c r="AA118" s="72">
        <f t="shared" si="5"/>
        <v>152.02317880575134</v>
      </c>
      <c r="AB118" s="72">
        <f t="shared" si="5"/>
        <v>156.40277313885824</v>
      </c>
      <c r="AC118" s="72">
        <f t="shared" si="5"/>
        <v>161.23234657695809</v>
      </c>
      <c r="AD118" s="72">
        <f t="shared" si="5"/>
        <v>168.6072913949011</v>
      </c>
      <c r="AE118" s="72">
        <f t="shared" si="5"/>
        <v>175.29396912931773</v>
      </c>
      <c r="AF118" s="72">
        <f t="shared" si="5"/>
        <v>173.92455635455491</v>
      </c>
      <c r="AG118" s="72">
        <f t="shared" si="5"/>
        <v>174.95672476053062</v>
      </c>
    </row>
    <row r="119" spans="1:33" ht="12" customHeight="1">
      <c r="A119" s="30" t="s">
        <v>74</v>
      </c>
      <c r="B119" s="69">
        <v>59.852849565220602</v>
      </c>
      <c r="C119" s="69">
        <v>60.331678259555389</v>
      </c>
      <c r="D119" s="69">
        <v>73.362158894454964</v>
      </c>
      <c r="E119" s="69">
        <v>87.167464714490563</v>
      </c>
      <c r="F119" s="69">
        <v>93.963588376884999</v>
      </c>
      <c r="G119" s="69">
        <v>117.04431100642493</v>
      </c>
      <c r="H119" s="69">
        <v>118.10112537644635</v>
      </c>
      <c r="I119" s="69">
        <v>88.906582327940512</v>
      </c>
      <c r="J119" s="69">
        <v>51.694331095850515</v>
      </c>
      <c r="K119" s="69">
        <v>62.296018607600061</v>
      </c>
      <c r="L119" s="69">
        <v>71.562957310892145</v>
      </c>
      <c r="M119" s="69">
        <v>80.849801133117325</v>
      </c>
      <c r="N119" s="69">
        <v>100</v>
      </c>
      <c r="O119" s="69">
        <v>120.00906788751396</v>
      </c>
      <c r="P119" s="69">
        <v>137.3589593308931</v>
      </c>
      <c r="Q119" s="69">
        <v>135.79640749464588</v>
      </c>
      <c r="R119" s="69">
        <v>134.46350175275629</v>
      </c>
      <c r="S119" s="69">
        <v>131.05677750869003</v>
      </c>
      <c r="T119" s="69">
        <v>144.28004290658967</v>
      </c>
      <c r="U119" s="69">
        <v>135.46060076597843</v>
      </c>
      <c r="V119" s="69">
        <v>171.20945714317304</v>
      </c>
      <c r="W119" s="69">
        <v>189.02969917467473</v>
      </c>
      <c r="X119" s="69">
        <v>253.30185375635389</v>
      </c>
      <c r="Y119" s="69">
        <f t="shared" si="5"/>
        <v>253.96469567671159</v>
      </c>
      <c r="Z119" s="69">
        <f t="shared" si="5"/>
        <v>204.5194315046044</v>
      </c>
      <c r="AA119" s="69">
        <f t="shared" si="5"/>
        <v>200.17901263058471</v>
      </c>
      <c r="AB119" s="69">
        <f t="shared" si="5"/>
        <v>202.12418378966765</v>
      </c>
      <c r="AC119" s="69">
        <f t="shared" si="5"/>
        <v>229.41776978609349</v>
      </c>
      <c r="AD119" s="69">
        <f t="shared" si="5"/>
        <v>252.37388581304248</v>
      </c>
      <c r="AE119" s="69">
        <f t="shared" si="5"/>
        <v>258.48032989516651</v>
      </c>
      <c r="AF119" s="69">
        <f t="shared" si="5"/>
        <v>215.87418844688059</v>
      </c>
      <c r="AG119" s="69">
        <f t="shared" si="5"/>
        <v>206.46202237221235</v>
      </c>
    </row>
    <row r="120" spans="1:33" ht="12" customHeight="1">
      <c r="A120" s="30" t="s">
        <v>72</v>
      </c>
      <c r="B120" s="69">
        <v>63.327804592489692</v>
      </c>
      <c r="C120" s="69">
        <v>62.798939400026384</v>
      </c>
      <c r="D120" s="69">
        <v>69.571168668683015</v>
      </c>
      <c r="E120" s="69">
        <v>76.213979488180144</v>
      </c>
      <c r="F120" s="69">
        <v>81.373212963653771</v>
      </c>
      <c r="G120" s="69">
        <v>89.649106697046022</v>
      </c>
      <c r="H120" s="69">
        <v>92.434042504347403</v>
      </c>
      <c r="I120" s="69">
        <v>88.249608301146097</v>
      </c>
      <c r="J120" s="69">
        <v>82.517604926509819</v>
      </c>
      <c r="K120" s="69">
        <v>86.73188285191199</v>
      </c>
      <c r="L120" s="69">
        <v>91.504869691978342</v>
      </c>
      <c r="M120" s="69">
        <v>97.266716788815486</v>
      </c>
      <c r="N120" s="69">
        <v>100</v>
      </c>
      <c r="O120" s="69">
        <v>105.64907226198197</v>
      </c>
      <c r="P120" s="69">
        <v>112.2342043491486</v>
      </c>
      <c r="Q120" s="69">
        <v>123.77282040392332</v>
      </c>
      <c r="R120" s="69">
        <v>134.50393420607091</v>
      </c>
      <c r="S120" s="69">
        <v>137.06332034366196</v>
      </c>
      <c r="T120" s="69">
        <v>142.76634087269935</v>
      </c>
      <c r="U120" s="69">
        <v>135.00324263520071</v>
      </c>
      <c r="V120" s="69">
        <v>143.29864957157045</v>
      </c>
      <c r="W120" s="69">
        <v>150.4000206610385</v>
      </c>
      <c r="X120" s="69">
        <v>155.83473464913544</v>
      </c>
      <c r="Y120" s="69">
        <f t="shared" si="5"/>
        <v>153.15356687213159</v>
      </c>
      <c r="Z120" s="69">
        <f t="shared" si="5"/>
        <v>155.93823180724604</v>
      </c>
      <c r="AA120" s="69">
        <f t="shared" si="5"/>
        <v>162.43825322359635</v>
      </c>
      <c r="AB120" s="69">
        <f t="shared" si="5"/>
        <v>164.69964187284015</v>
      </c>
      <c r="AC120" s="69">
        <f t="shared" si="5"/>
        <v>169.29044165005226</v>
      </c>
      <c r="AD120" s="69">
        <f t="shared" si="5"/>
        <v>176.14148201779554</v>
      </c>
      <c r="AE120" s="69">
        <f t="shared" si="5"/>
        <v>180.91051791014669</v>
      </c>
      <c r="AF120" s="69">
        <f t="shared" si="5"/>
        <v>159.47769681834825</v>
      </c>
      <c r="AG120" s="69">
        <f t="shared" si="5"/>
        <v>151.6221050770356</v>
      </c>
    </row>
    <row r="121" spans="1:33" ht="12" customHeight="1">
      <c r="A121" s="30" t="s">
        <v>71</v>
      </c>
      <c r="B121" s="69">
        <v>55.37613445483003</v>
      </c>
      <c r="C121" s="69">
        <v>58.000489732004311</v>
      </c>
      <c r="D121" s="69">
        <v>62.02338860234542</v>
      </c>
      <c r="E121" s="69">
        <v>66.217303760174815</v>
      </c>
      <c r="F121" s="69">
        <v>70.304772391592209</v>
      </c>
      <c r="G121" s="69">
        <v>76.215011065759782</v>
      </c>
      <c r="H121" s="69">
        <v>81.145317834511133</v>
      </c>
      <c r="I121" s="69">
        <v>84.520803472418265</v>
      </c>
      <c r="J121" s="69">
        <v>82.024417975348072</v>
      </c>
      <c r="K121" s="69">
        <v>84.00853443798573</v>
      </c>
      <c r="L121" s="69">
        <v>88.949446867976675</v>
      </c>
      <c r="M121" s="69">
        <v>94.575048310346602</v>
      </c>
      <c r="N121" s="69">
        <v>100</v>
      </c>
      <c r="O121" s="69">
        <v>106.76383843834758</v>
      </c>
      <c r="P121" s="69">
        <v>111.5648497193399</v>
      </c>
      <c r="Q121" s="69">
        <v>117.72050027527931</v>
      </c>
      <c r="R121" s="69">
        <v>121.692554357913</v>
      </c>
      <c r="S121" s="69">
        <v>122.99089004892642</v>
      </c>
      <c r="T121" s="69">
        <v>124.0837410534229</v>
      </c>
      <c r="U121" s="69">
        <v>122.20989227455563</v>
      </c>
      <c r="V121" s="69">
        <v>125.76653196437124</v>
      </c>
      <c r="W121" s="69">
        <v>127.33679369025546</v>
      </c>
      <c r="X121" s="69">
        <v>131.38472504043412</v>
      </c>
      <c r="Y121" s="69">
        <f t="shared" si="5"/>
        <v>132.22525971054213</v>
      </c>
      <c r="Z121" s="69">
        <f t="shared" si="5"/>
        <v>134.10044771273525</v>
      </c>
      <c r="AA121" s="69">
        <f t="shared" si="5"/>
        <v>139.12309228348099</v>
      </c>
      <c r="AB121" s="69">
        <f t="shared" si="5"/>
        <v>143.0431898529969</v>
      </c>
      <c r="AC121" s="69">
        <f t="shared" si="5"/>
        <v>146.36859115822472</v>
      </c>
      <c r="AD121" s="69">
        <f t="shared" si="5"/>
        <v>148.89806494120509</v>
      </c>
      <c r="AE121" s="69">
        <f t="shared" si="5"/>
        <v>153.2854853349011</v>
      </c>
      <c r="AF121" s="69">
        <f t="shared" si="5"/>
        <v>155.90016162173754</v>
      </c>
      <c r="AG121" s="69">
        <f t="shared" si="5"/>
        <v>159.15264397967994</v>
      </c>
    </row>
    <row r="122" spans="1:33" ht="12" customHeight="1">
      <c r="A122" s="64" t="s">
        <v>73</v>
      </c>
      <c r="B122" s="74">
        <v>61.596305242235495</v>
      </c>
      <c r="C122" s="74">
        <v>66.946324874073596</v>
      </c>
      <c r="D122" s="74">
        <v>73.190013276316975</v>
      </c>
      <c r="E122" s="74">
        <v>77.578225617944568</v>
      </c>
      <c r="F122" s="74">
        <v>85.036032443713154</v>
      </c>
      <c r="G122" s="74">
        <v>87.772573176339748</v>
      </c>
      <c r="H122" s="74">
        <v>92.610637247937134</v>
      </c>
      <c r="I122" s="74">
        <v>93.341751343291335</v>
      </c>
      <c r="J122" s="74">
        <v>82.501844781674109</v>
      </c>
      <c r="K122" s="74">
        <v>85.304537933752869</v>
      </c>
      <c r="L122" s="74">
        <v>91.669760399908952</v>
      </c>
      <c r="M122" s="74">
        <v>95.567940673654689</v>
      </c>
      <c r="N122" s="74">
        <v>100</v>
      </c>
      <c r="O122" s="74">
        <v>105.74448971734736</v>
      </c>
      <c r="P122" s="74">
        <v>115.30145183935808</v>
      </c>
      <c r="Q122" s="74">
        <v>118.36928938857136</v>
      </c>
      <c r="R122" s="74">
        <v>120.15983524533686</v>
      </c>
      <c r="S122" s="74">
        <v>122.53544043303098</v>
      </c>
      <c r="T122" s="74">
        <v>126.38335709014909</v>
      </c>
      <c r="U122" s="74">
        <v>129.19506408229176</v>
      </c>
      <c r="V122" s="74">
        <v>134.25618250123367</v>
      </c>
      <c r="W122" s="74">
        <v>133.72276177948481</v>
      </c>
      <c r="X122" s="74">
        <v>140.02794290419817</v>
      </c>
      <c r="Y122" s="74">
        <f t="shared" si="5"/>
        <v>143.25046577177341</v>
      </c>
      <c r="Z122" s="74">
        <f t="shared" si="5"/>
        <v>151.36266838802325</v>
      </c>
      <c r="AA122" s="74">
        <f t="shared" si="5"/>
        <v>154.32654790472745</v>
      </c>
      <c r="AB122" s="74">
        <f t="shared" si="5"/>
        <v>160.17464080100771</v>
      </c>
      <c r="AC122" s="74">
        <f t="shared" si="5"/>
        <v>162.80280048350443</v>
      </c>
      <c r="AD122" s="74">
        <f t="shared" si="5"/>
        <v>173.88035815019691</v>
      </c>
      <c r="AE122" s="74">
        <f t="shared" si="5"/>
        <v>184.07889536863362</v>
      </c>
      <c r="AF122" s="74">
        <f t="shared" si="5"/>
        <v>189.46956251041775</v>
      </c>
      <c r="AG122" s="74">
        <f t="shared" si="5"/>
        <v>191.44842447434922</v>
      </c>
    </row>
    <row r="123" spans="1:33" ht="12" customHeight="1"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</row>
    <row r="124" spans="1:33" ht="12" customHeight="1">
      <c r="A124" s="7" t="s">
        <v>79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</row>
    <row r="125" spans="1:33" ht="12" customHeight="1">
      <c r="A125" s="7" t="s">
        <v>64</v>
      </c>
    </row>
    <row r="126" spans="1:33" ht="12" customHeight="1">
      <c r="A126" s="8" t="s">
        <v>4</v>
      </c>
      <c r="O126" s="9"/>
      <c r="P126" s="9"/>
      <c r="V126" s="10"/>
      <c r="AC126" s="66"/>
      <c r="AD126" s="66"/>
      <c r="AE126" s="66"/>
      <c r="AF126" s="66"/>
      <c r="AG126" s="66" t="s">
        <v>69</v>
      </c>
    </row>
    <row r="127" spans="1:33" ht="12" customHeight="1">
      <c r="A127" s="11"/>
      <c r="B127" s="12">
        <v>1990</v>
      </c>
      <c r="C127" s="12">
        <v>1991</v>
      </c>
      <c r="D127" s="12">
        <v>1992</v>
      </c>
      <c r="E127" s="12">
        <v>1993</v>
      </c>
      <c r="F127" s="12">
        <v>1994</v>
      </c>
      <c r="G127" s="12">
        <v>1995</v>
      </c>
      <c r="H127" s="12">
        <v>1996</v>
      </c>
      <c r="I127" s="12">
        <v>1997</v>
      </c>
      <c r="J127" s="12">
        <v>1998</v>
      </c>
      <c r="K127" s="12">
        <v>1999</v>
      </c>
      <c r="L127" s="12">
        <v>2000</v>
      </c>
      <c r="M127" s="12">
        <v>2001</v>
      </c>
      <c r="N127" s="12">
        <v>2002</v>
      </c>
      <c r="O127" s="12">
        <v>2003</v>
      </c>
      <c r="P127" s="12">
        <v>2004</v>
      </c>
      <c r="Q127" s="12" t="s">
        <v>6</v>
      </c>
      <c r="R127" s="12" t="s">
        <v>7</v>
      </c>
      <c r="S127" s="12" t="s">
        <v>8</v>
      </c>
      <c r="T127" s="12" t="s">
        <v>9</v>
      </c>
      <c r="U127" s="12">
        <v>2009</v>
      </c>
      <c r="V127" s="13" t="s">
        <v>10</v>
      </c>
      <c r="W127" s="13" t="str">
        <f t="shared" ref="W127:AG127" si="6">W4</f>
        <v>2011</v>
      </c>
      <c r="X127" s="13">
        <f t="shared" si="6"/>
        <v>2012</v>
      </c>
      <c r="Y127" s="13">
        <f t="shared" si="6"/>
        <v>2013</v>
      </c>
      <c r="Z127" s="13">
        <f t="shared" si="6"/>
        <v>2014</v>
      </c>
      <c r="AA127" s="13">
        <f t="shared" si="6"/>
        <v>2015</v>
      </c>
      <c r="AB127" s="13">
        <f t="shared" si="6"/>
        <v>2016</v>
      </c>
      <c r="AC127" s="13">
        <f t="shared" si="6"/>
        <v>2017</v>
      </c>
      <c r="AD127" s="13" t="str">
        <f t="shared" si="6"/>
        <v>2018r</v>
      </c>
      <c r="AE127" s="13" t="str">
        <f t="shared" si="6"/>
        <v>2019r</v>
      </c>
      <c r="AF127" s="13" t="str">
        <f t="shared" si="6"/>
        <v>2020r</v>
      </c>
      <c r="AG127" s="13" t="str">
        <f t="shared" si="6"/>
        <v>2021p</v>
      </c>
    </row>
    <row r="128" spans="1:33" ht="12" customHeight="1">
      <c r="A128" s="15" t="s">
        <v>12</v>
      </c>
      <c r="B128" s="45"/>
      <c r="C128" s="45">
        <v>4.8746929214831312</v>
      </c>
      <c r="D128" s="45">
        <v>9.5570495932757211</v>
      </c>
      <c r="E128" s="45">
        <v>8.5827018167420164</v>
      </c>
      <c r="F128" s="45">
        <v>6.7791054927032235</v>
      </c>
      <c r="G128" s="45">
        <v>10.009137047371681</v>
      </c>
      <c r="H128" s="45">
        <v>5.9587110942502193</v>
      </c>
      <c r="I128" s="45">
        <v>-0.83877824940555001</v>
      </c>
      <c r="J128" s="45">
        <v>-8.3585208108455333</v>
      </c>
      <c r="K128" s="45">
        <v>3.8554320749306044</v>
      </c>
      <c r="L128" s="45">
        <v>7.0211306752142377</v>
      </c>
      <c r="M128" s="45">
        <v>6.0695634107414236</v>
      </c>
      <c r="N128" s="45">
        <v>6.5408884626538395</v>
      </c>
      <c r="O128" s="45">
        <v>6.8344023621203576</v>
      </c>
      <c r="P128" s="45">
        <v>7.4247829119895101</v>
      </c>
      <c r="Q128" s="45">
        <v>4.1898810811710376</v>
      </c>
      <c r="R128" s="45">
        <v>4.1695266554280437</v>
      </c>
      <c r="S128" s="45">
        <v>2.1567878087205514</v>
      </c>
      <c r="T128" s="45">
        <v>2.9139755993214891</v>
      </c>
      <c r="U128" s="45">
        <v>-1.6684272601405041</v>
      </c>
      <c r="V128" s="45">
        <v>6.3996241527734696</v>
      </c>
      <c r="W128" s="45">
        <v>4.2808920427514181</v>
      </c>
      <c r="X128" s="45">
        <f t="shared" ref="X128:AG138" si="7">+X5/W5*100-100</f>
        <v>7.3951291697295574</v>
      </c>
      <c r="Y128" s="45">
        <f t="shared" si="7"/>
        <v>3.2466364154286396</v>
      </c>
      <c r="Z128" s="45">
        <f t="shared" si="7"/>
        <v>-3.146145820656443E-2</v>
      </c>
      <c r="AA128" s="45">
        <f t="shared" si="7"/>
        <v>5.0512285891106927</v>
      </c>
      <c r="AB128" s="45">
        <f t="shared" si="7"/>
        <v>3.8722916391228352</v>
      </c>
      <c r="AC128" s="45">
        <f t="shared" si="7"/>
        <v>5.283067745941068</v>
      </c>
      <c r="AD128" s="45">
        <f t="shared" si="7"/>
        <v>3.887887174601417</v>
      </c>
      <c r="AE128" s="45">
        <f t="shared" si="7"/>
        <v>3.6901549446333206</v>
      </c>
      <c r="AF128" s="45">
        <f t="shared" si="7"/>
        <v>-12.922815145449874</v>
      </c>
      <c r="AG128" s="45">
        <f t="shared" si="7"/>
        <v>-1.7457626851882395</v>
      </c>
    </row>
    <row r="129" spans="1:33" ht="12" customHeight="1">
      <c r="A129" s="17" t="s">
        <v>13</v>
      </c>
      <c r="B129" s="46"/>
      <c r="C129" s="46">
        <v>3.2765202135460498</v>
      </c>
      <c r="D129" s="46">
        <v>6.009148539905425</v>
      </c>
      <c r="E129" s="46">
        <v>5.1656612993755004</v>
      </c>
      <c r="F129" s="46">
        <v>5.9269708621517481</v>
      </c>
      <c r="G129" s="46">
        <v>5.7616629611662233</v>
      </c>
      <c r="H129" s="46">
        <v>4.2004632942059743</v>
      </c>
      <c r="I129" s="46">
        <v>4.319560820572093</v>
      </c>
      <c r="J129" s="46">
        <v>-3.3671399594320519</v>
      </c>
      <c r="K129" s="46">
        <v>3.9781291412501361</v>
      </c>
      <c r="L129" s="46">
        <v>4.8849302674015291</v>
      </c>
      <c r="M129" s="46">
        <v>4.7436842861979613</v>
      </c>
      <c r="N129" s="46">
        <v>6.8489187820930226</v>
      </c>
      <c r="O129" s="46">
        <v>6.2568549824153337</v>
      </c>
      <c r="P129" s="46">
        <v>4.2160835442610107</v>
      </c>
      <c r="Q129" s="46">
        <v>4.6280680394984444</v>
      </c>
      <c r="R129" s="46">
        <v>2.7962940221972303</v>
      </c>
      <c r="S129" s="46">
        <v>2.9691245837710767E-2</v>
      </c>
      <c r="T129" s="46">
        <v>2.3399264664107307</v>
      </c>
      <c r="U129" s="46">
        <v>-0.52931872872868269</v>
      </c>
      <c r="V129" s="46">
        <v>1.7190753235866367</v>
      </c>
      <c r="W129" s="46">
        <v>0.81729773308774156</v>
      </c>
      <c r="X129" s="46">
        <f t="shared" si="7"/>
        <v>0.41727614306674354</v>
      </c>
      <c r="Y129" s="46">
        <f t="shared" si="7"/>
        <v>-0.99356280139804198</v>
      </c>
      <c r="Z129" s="46">
        <f t="shared" si="7"/>
        <v>0.86835869816574984</v>
      </c>
      <c r="AA129" s="46">
        <f t="shared" si="7"/>
        <v>2.2114053449402462</v>
      </c>
      <c r="AB129" s="46">
        <f t="shared" si="7"/>
        <v>2.1620432625366135</v>
      </c>
      <c r="AC129" s="46">
        <f t="shared" si="7"/>
        <v>2.3249154142316257</v>
      </c>
      <c r="AD129" s="46">
        <f t="shared" si="7"/>
        <v>2.2151852811609132</v>
      </c>
      <c r="AE129" s="46">
        <f t="shared" si="7"/>
        <v>2.4975636864035948</v>
      </c>
      <c r="AF129" s="46">
        <f t="shared" si="7"/>
        <v>2.2142963146178545</v>
      </c>
      <c r="AG129" s="46">
        <f t="shared" si="7"/>
        <v>2.9684522098359309</v>
      </c>
    </row>
    <row r="130" spans="1:33" ht="12" customHeight="1">
      <c r="A130" s="30" t="s">
        <v>71</v>
      </c>
      <c r="B130" s="69"/>
      <c r="C130" s="69">
        <v>3.2765202135460498</v>
      </c>
      <c r="D130" s="69">
        <v>6.009148539905425</v>
      </c>
      <c r="E130" s="69">
        <v>5.1656612993755004</v>
      </c>
      <c r="F130" s="69">
        <v>5.9269708621517481</v>
      </c>
      <c r="G130" s="69">
        <v>5.7616629611662233</v>
      </c>
      <c r="H130" s="69">
        <v>4.2004632942059743</v>
      </c>
      <c r="I130" s="69">
        <v>4.319560820572093</v>
      </c>
      <c r="J130" s="69">
        <v>-3.3671399594320519</v>
      </c>
      <c r="K130" s="69">
        <v>3.9781291412501361</v>
      </c>
      <c r="L130" s="69">
        <v>4.8849302674015291</v>
      </c>
      <c r="M130" s="69">
        <v>4.7436842861979613</v>
      </c>
      <c r="N130" s="69">
        <v>6.8489187820930226</v>
      </c>
      <c r="O130" s="69">
        <v>6.2568549824153337</v>
      </c>
      <c r="P130" s="69">
        <v>4.2160835442610107</v>
      </c>
      <c r="Q130" s="69">
        <v>4.6280680394984444</v>
      </c>
      <c r="R130" s="69">
        <v>2.7962940221972303</v>
      </c>
      <c r="S130" s="69">
        <v>2.9691245837710767E-2</v>
      </c>
      <c r="T130" s="69">
        <v>2.3399264664107307</v>
      </c>
      <c r="U130" s="69">
        <v>-0.52931872872868269</v>
      </c>
      <c r="V130" s="69">
        <v>1.7190753235866367</v>
      </c>
      <c r="W130" s="69">
        <v>0.81729773308774156</v>
      </c>
      <c r="X130" s="69">
        <f t="shared" si="7"/>
        <v>0.41727614306674354</v>
      </c>
      <c r="Y130" s="69">
        <f t="shared" si="7"/>
        <v>-0.99356280139804198</v>
      </c>
      <c r="Z130" s="69">
        <f t="shared" si="7"/>
        <v>0.86835869816574984</v>
      </c>
      <c r="AA130" s="69">
        <f t="shared" si="7"/>
        <v>2.2114053449402462</v>
      </c>
      <c r="AB130" s="69">
        <f t="shared" si="7"/>
        <v>2.1620432625366135</v>
      </c>
      <c r="AC130" s="69">
        <f t="shared" si="7"/>
        <v>2.3249154142316257</v>
      </c>
      <c r="AD130" s="69">
        <f t="shared" si="7"/>
        <v>2.2151852811609132</v>
      </c>
      <c r="AE130" s="69">
        <f t="shared" si="7"/>
        <v>2.4975636864035948</v>
      </c>
      <c r="AF130" s="69">
        <f t="shared" si="7"/>
        <v>2.2142963146178545</v>
      </c>
      <c r="AG130" s="69">
        <f t="shared" si="7"/>
        <v>2.9684522098359309</v>
      </c>
    </row>
    <row r="131" spans="1:33" ht="12" customHeight="1">
      <c r="A131" s="17" t="s">
        <v>25</v>
      </c>
      <c r="B131" s="46"/>
      <c r="C131" s="46">
        <v>6.7650676506764995</v>
      </c>
      <c r="D131" s="46">
        <v>9.2045682228010435</v>
      </c>
      <c r="E131" s="46">
        <v>10.49005577572288</v>
      </c>
      <c r="F131" s="46">
        <v>1.9552817515339171</v>
      </c>
      <c r="G131" s="46">
        <v>15.527125848955194</v>
      </c>
      <c r="H131" s="46">
        <v>12.688118986360266</v>
      </c>
      <c r="I131" s="46">
        <v>1.7014355862759061</v>
      </c>
      <c r="J131" s="46">
        <v>-3.4818710213119317</v>
      </c>
      <c r="K131" s="46">
        <v>-3.7196349825393185</v>
      </c>
      <c r="L131" s="46">
        <v>8.6956521739130324</v>
      </c>
      <c r="M131" s="46">
        <v>4.6673770741360983</v>
      </c>
      <c r="N131" s="46">
        <v>4.8286694979339018E-2</v>
      </c>
      <c r="O131" s="46">
        <v>10.406284707483152</v>
      </c>
      <c r="P131" s="46">
        <v>2.356361491344046</v>
      </c>
      <c r="Q131" s="46">
        <v>10.336364057362488</v>
      </c>
      <c r="R131" s="46">
        <v>1.3799310733989074</v>
      </c>
      <c r="S131" s="46">
        <v>3.7899627397764277</v>
      </c>
      <c r="T131" s="46">
        <v>3.63206857274551</v>
      </c>
      <c r="U131" s="46">
        <v>-10.477110989462162</v>
      </c>
      <c r="V131" s="46">
        <v>0.36736955753227107</v>
      </c>
      <c r="W131" s="46">
        <v>-0.8924534139317899</v>
      </c>
      <c r="X131" s="46">
        <f t="shared" si="7"/>
        <v>2.979540870233393</v>
      </c>
      <c r="Y131" s="46">
        <f t="shared" si="7"/>
        <v>-2.7566876842144552</v>
      </c>
      <c r="Z131" s="46">
        <f t="shared" si="7"/>
        <v>-2.0598236081203538</v>
      </c>
      <c r="AA131" s="46">
        <f t="shared" si="7"/>
        <v>1.5566698332174553</v>
      </c>
      <c r="AB131" s="46">
        <f t="shared" si="7"/>
        <v>-3.3042908045921564</v>
      </c>
      <c r="AC131" s="46">
        <f t="shared" si="7"/>
        <v>-0.5888981969044238</v>
      </c>
      <c r="AD131" s="46">
        <f t="shared" si="7"/>
        <v>-1.931150715027357</v>
      </c>
      <c r="AE131" s="46">
        <f t="shared" si="7"/>
        <v>2.0852833315431667</v>
      </c>
      <c r="AF131" s="46">
        <f t="shared" si="7"/>
        <v>-4.2106317951801202</v>
      </c>
      <c r="AG131" s="46">
        <f t="shared" si="7"/>
        <v>-1.7428054355444544</v>
      </c>
    </row>
    <row r="132" spans="1:33" ht="12" customHeight="1">
      <c r="A132" s="30" t="s">
        <v>71</v>
      </c>
      <c r="B132" s="69"/>
      <c r="C132" s="69">
        <v>6.7650676506764995</v>
      </c>
      <c r="D132" s="69">
        <v>9.2045682228010435</v>
      </c>
      <c r="E132" s="69">
        <v>10.49005577572288</v>
      </c>
      <c r="F132" s="69">
        <v>1.9552817515339171</v>
      </c>
      <c r="G132" s="69">
        <v>15.527125848955194</v>
      </c>
      <c r="H132" s="69">
        <v>12.688118986360266</v>
      </c>
      <c r="I132" s="69">
        <v>1.7014355862759061</v>
      </c>
      <c r="J132" s="69">
        <v>-3.4818710213119317</v>
      </c>
      <c r="K132" s="69">
        <v>-3.7196349825393185</v>
      </c>
      <c r="L132" s="69">
        <v>8.6956521739130324</v>
      </c>
      <c r="M132" s="69">
        <v>4.6673770741360983</v>
      </c>
      <c r="N132" s="69">
        <v>4.8286694979339018E-2</v>
      </c>
      <c r="O132" s="69">
        <v>10.406284707483152</v>
      </c>
      <c r="P132" s="69">
        <v>2.356361491344046</v>
      </c>
      <c r="Q132" s="69">
        <v>10.336364057362488</v>
      </c>
      <c r="R132" s="69">
        <v>1.3799310733989074</v>
      </c>
      <c r="S132" s="69">
        <v>3.7899627397764277</v>
      </c>
      <c r="T132" s="69">
        <v>3.63206857274551</v>
      </c>
      <c r="U132" s="69">
        <v>-10.477110989462162</v>
      </c>
      <c r="V132" s="69">
        <v>0.36736955753227107</v>
      </c>
      <c r="W132" s="69">
        <v>-0.8924534139317899</v>
      </c>
      <c r="X132" s="69">
        <f t="shared" si="7"/>
        <v>2.979540870233393</v>
      </c>
      <c r="Y132" s="69">
        <f t="shared" si="7"/>
        <v>-2.7566876842144552</v>
      </c>
      <c r="Z132" s="69">
        <f t="shared" si="7"/>
        <v>-2.0598236081203538</v>
      </c>
      <c r="AA132" s="69">
        <f t="shared" si="7"/>
        <v>1.5566698332174553</v>
      </c>
      <c r="AB132" s="69">
        <f t="shared" si="7"/>
        <v>-3.3042908045921564</v>
      </c>
      <c r="AC132" s="69">
        <f t="shared" si="7"/>
        <v>-0.5888981969044238</v>
      </c>
      <c r="AD132" s="69">
        <f t="shared" si="7"/>
        <v>-1.931150715027357</v>
      </c>
      <c r="AE132" s="69">
        <f t="shared" si="7"/>
        <v>2.0852833315431667</v>
      </c>
      <c r="AF132" s="69">
        <f t="shared" si="7"/>
        <v>-4.2106317951801202</v>
      </c>
      <c r="AG132" s="69">
        <f t="shared" si="7"/>
        <v>-1.7428054355444544</v>
      </c>
    </row>
    <row r="133" spans="1:33" ht="12" customHeight="1">
      <c r="A133" s="17" t="s">
        <v>28</v>
      </c>
      <c r="B133" s="46"/>
      <c r="C133" s="46">
        <v>-3.9224385732496785</v>
      </c>
      <c r="D133" s="46">
        <v>10.267250294307047</v>
      </c>
      <c r="E133" s="46">
        <v>10.226676182780167</v>
      </c>
      <c r="F133" s="46">
        <v>6.4861538461538544</v>
      </c>
      <c r="G133" s="46">
        <v>6.6192285272065732</v>
      </c>
      <c r="H133" s="46">
        <v>5.1369669318653166</v>
      </c>
      <c r="I133" s="46">
        <v>-6.3451788027812199</v>
      </c>
      <c r="J133" s="46">
        <v>-3.7982317998401243</v>
      </c>
      <c r="K133" s="46">
        <v>6.7828319517559095</v>
      </c>
      <c r="L133" s="46">
        <v>3.3530590373235185</v>
      </c>
      <c r="M133" s="46">
        <v>5.1774974527289572</v>
      </c>
      <c r="N133" s="46">
        <v>1.8637747010159131</v>
      </c>
      <c r="O133" s="46">
        <v>3.4712461811663218</v>
      </c>
      <c r="P133" s="46">
        <v>2.303903825741088</v>
      </c>
      <c r="Q133" s="46">
        <v>7.1818152906755017</v>
      </c>
      <c r="R133" s="46">
        <v>6.7024456824099161</v>
      </c>
      <c r="S133" s="46">
        <v>3.1544480324239004</v>
      </c>
      <c r="T133" s="46">
        <v>2.135703791565021</v>
      </c>
      <c r="U133" s="46">
        <v>-4.8297272865240046</v>
      </c>
      <c r="V133" s="46">
        <v>1.1998072543099028</v>
      </c>
      <c r="W133" s="46">
        <v>3.1871308970827954</v>
      </c>
      <c r="X133" s="46">
        <f t="shared" si="7"/>
        <v>-0.28217828355930408</v>
      </c>
      <c r="Y133" s="46">
        <f t="shared" si="7"/>
        <v>-3.1769969838004073</v>
      </c>
      <c r="Z133" s="46">
        <f t="shared" si="7"/>
        <v>-2.113569549744696</v>
      </c>
      <c r="AA133" s="46">
        <f t="shared" si="7"/>
        <v>1.2715674703535029</v>
      </c>
      <c r="AB133" s="46">
        <f t="shared" si="7"/>
        <v>2.4199814087711786</v>
      </c>
      <c r="AC133" s="46">
        <f t="shared" si="7"/>
        <v>2.17620265167551</v>
      </c>
      <c r="AD133" s="46">
        <f t="shared" si="7"/>
        <v>1.2167272654957912</v>
      </c>
      <c r="AE133" s="46">
        <f t="shared" si="7"/>
        <v>1.7591082644032667</v>
      </c>
      <c r="AF133" s="46">
        <f t="shared" si="7"/>
        <v>-18.787851483810343</v>
      </c>
      <c r="AG133" s="46">
        <f t="shared" si="7"/>
        <v>-9.0953758370646227</v>
      </c>
    </row>
    <row r="134" spans="1:33" ht="12" customHeight="1">
      <c r="A134" s="30" t="s">
        <v>72</v>
      </c>
      <c r="B134" s="69"/>
      <c r="C134" s="69">
        <v>-3.9176350353911999</v>
      </c>
      <c r="D134" s="69">
        <v>10.382524424834543</v>
      </c>
      <c r="E134" s="69">
        <v>10.306512726256116</v>
      </c>
      <c r="F134" s="69">
        <v>6.5437544487823942</v>
      </c>
      <c r="G134" s="69">
        <v>6.6580962551688287</v>
      </c>
      <c r="H134" s="69">
        <v>5.1519925593402007</v>
      </c>
      <c r="I134" s="69">
        <v>-6.4325717199705821</v>
      </c>
      <c r="J134" s="69">
        <v>-3.8126335386351684</v>
      </c>
      <c r="K134" s="69">
        <v>6.7767459585221985</v>
      </c>
      <c r="L134" s="69">
        <v>3.3120917411374649</v>
      </c>
      <c r="M134" s="69">
        <v>5.2186363636363495</v>
      </c>
      <c r="N134" s="69">
        <v>1.8264997991195742</v>
      </c>
      <c r="O134" s="69">
        <v>3.3829849517837687</v>
      </c>
      <c r="P134" s="69">
        <v>2.1946545306812624</v>
      </c>
      <c r="Q134" s="69">
        <v>7.2099457497259323</v>
      </c>
      <c r="R134" s="69">
        <v>6.7153333882675526</v>
      </c>
      <c r="S134" s="69">
        <v>3.0998718916168002</v>
      </c>
      <c r="T134" s="69">
        <v>2.1552560536788548</v>
      </c>
      <c r="U134" s="69">
        <v>-4.917054899059579</v>
      </c>
      <c r="V134" s="69">
        <v>1.1965386596944398</v>
      </c>
      <c r="W134" s="69">
        <v>3.1450766614600951</v>
      </c>
      <c r="X134" s="69">
        <f t="shared" si="7"/>
        <v>-0.37860638644431788</v>
      </c>
      <c r="Y134" s="69">
        <f t="shared" si="7"/>
        <v>-3.3237505926695263</v>
      </c>
      <c r="Z134" s="69">
        <f t="shared" si="7"/>
        <v>-2.1034092348445057</v>
      </c>
      <c r="AA134" s="69">
        <f t="shared" si="7"/>
        <v>1.1994472855738678</v>
      </c>
      <c r="AB134" s="69">
        <f t="shared" si="7"/>
        <v>2.645655325797776</v>
      </c>
      <c r="AC134" s="69">
        <f t="shared" si="7"/>
        <v>2.1955417200924217</v>
      </c>
      <c r="AD134" s="69">
        <f t="shared" si="7"/>
        <v>1.2402461034734813</v>
      </c>
      <c r="AE134" s="69">
        <f t="shared" si="7"/>
        <v>1.791353389687302</v>
      </c>
      <c r="AF134" s="69">
        <f t="shared" si="7"/>
        <v>-18.733418188802332</v>
      </c>
      <c r="AG134" s="69">
        <f t="shared" si="7"/>
        <v>-9.0834074394532962</v>
      </c>
    </row>
    <row r="135" spans="1:33" ht="12" customHeight="1">
      <c r="A135" s="30" t="s">
        <v>73</v>
      </c>
      <c r="B135" s="69"/>
      <c r="C135" s="69">
        <v>-4.3537414965986443</v>
      </c>
      <c r="D135" s="69">
        <v>-0.71123755334281213</v>
      </c>
      <c r="E135" s="69">
        <v>1.8624641833810927</v>
      </c>
      <c r="F135" s="69">
        <v>-0.14064697609001087</v>
      </c>
      <c r="G135" s="69">
        <v>1.7605633802816953</v>
      </c>
      <c r="H135" s="69">
        <v>3.1141868512110733</v>
      </c>
      <c r="I135" s="69">
        <v>5.9060402684563797</v>
      </c>
      <c r="J135" s="69">
        <v>-1.9011406844106489</v>
      </c>
      <c r="K135" s="69">
        <v>7.5581395348837077</v>
      </c>
      <c r="L135" s="69">
        <v>8.5285285285285255</v>
      </c>
      <c r="M135" s="69">
        <v>0.16602102933038054</v>
      </c>
      <c r="N135" s="69">
        <v>6.5745856353591137</v>
      </c>
      <c r="O135" s="69">
        <v>14.256091238983927</v>
      </c>
      <c r="P135" s="69">
        <v>14.38294010889291</v>
      </c>
      <c r="Q135" s="69">
        <v>4.4030146767155998</v>
      </c>
      <c r="R135" s="69">
        <v>5.3571428571428612</v>
      </c>
      <c r="S135" s="69">
        <v>8.8351965380454374</v>
      </c>
      <c r="T135" s="69">
        <v>0.23194168323392717</v>
      </c>
      <c r="U135" s="69">
        <v>4</v>
      </c>
      <c r="V135" s="69">
        <v>1.525746980292439</v>
      </c>
      <c r="W135" s="69">
        <v>7.1070757670632361</v>
      </c>
      <c r="X135" s="69">
        <f t="shared" si="7"/>
        <v>8.4542325106561975</v>
      </c>
      <c r="Y135" s="69">
        <f t="shared" si="7"/>
        <v>9.3278814209047027</v>
      </c>
      <c r="Z135" s="69">
        <f t="shared" si="7"/>
        <v>-2.8672443212968943</v>
      </c>
      <c r="AA135" s="69">
        <f t="shared" si="7"/>
        <v>6.9035532994923869</v>
      </c>
      <c r="AB135" s="69">
        <f t="shared" si="7"/>
        <v>-14.529914529914535</v>
      </c>
      <c r="AC135" s="69">
        <f t="shared" si="7"/>
        <v>0.4166666666666714</v>
      </c>
      <c r="AD135" s="69">
        <f t="shared" si="7"/>
        <v>-0.94052558782848905</v>
      </c>
      <c r="AE135" s="69">
        <f t="shared" si="7"/>
        <v>-1.2845573862049662</v>
      </c>
      <c r="AF135" s="69">
        <f t="shared" si="7"/>
        <v>-23.988684582743986</v>
      </c>
      <c r="AG135" s="69">
        <f t="shared" si="7"/>
        <v>-10.346110904354305</v>
      </c>
    </row>
    <row r="136" spans="1:33" ht="12" customHeight="1">
      <c r="A136" s="17" t="s">
        <v>31</v>
      </c>
      <c r="B136" s="46"/>
      <c r="C136" s="46">
        <v>10.98613876952102</v>
      </c>
      <c r="D136" s="46">
        <v>15.527631369262281</v>
      </c>
      <c r="E136" s="46">
        <v>7.9970368099726556</v>
      </c>
      <c r="F136" s="46">
        <v>7.1058905898158713</v>
      </c>
      <c r="G136" s="46">
        <v>9.6118087178513179</v>
      </c>
      <c r="H136" s="46">
        <v>8.4026739627111908</v>
      </c>
      <c r="I136" s="46">
        <v>10.745881408350172</v>
      </c>
      <c r="J136" s="46">
        <v>8.6589938006196121</v>
      </c>
      <c r="K136" s="46">
        <v>3.6805248802246382</v>
      </c>
      <c r="L136" s="46">
        <v>3.8799806939454129</v>
      </c>
      <c r="M136" s="46">
        <v>3.0728283845136843</v>
      </c>
      <c r="N136" s="46">
        <v>5.7387244249171374</v>
      </c>
      <c r="O136" s="46">
        <v>5.8656814216580244</v>
      </c>
      <c r="P136" s="46">
        <v>4.2533252795820005</v>
      </c>
      <c r="Q136" s="46">
        <v>4.0752679967954748</v>
      </c>
      <c r="R136" s="46">
        <v>3.7626575028636893</v>
      </c>
      <c r="S136" s="46">
        <v>5.3172276143458959</v>
      </c>
      <c r="T136" s="46">
        <v>9.3080395046612807E-2</v>
      </c>
      <c r="U136" s="46">
        <v>0.48235316294238828</v>
      </c>
      <c r="V136" s="46">
        <v>5.9955727310246516</v>
      </c>
      <c r="W136" s="46">
        <v>2.751328369890544</v>
      </c>
      <c r="X136" s="46">
        <f t="shared" si="7"/>
        <v>8.0884576371744004</v>
      </c>
      <c r="Y136" s="46">
        <f t="shared" si="7"/>
        <v>1.7203371974226798</v>
      </c>
      <c r="Z136" s="46">
        <f t="shared" si="7"/>
        <v>3.6442821359503768</v>
      </c>
      <c r="AA136" s="46">
        <f t="shared" si="7"/>
        <v>4.7601293193937124</v>
      </c>
      <c r="AB136" s="46">
        <f t="shared" si="7"/>
        <v>4.2483743956086357</v>
      </c>
      <c r="AC136" s="46">
        <f t="shared" si="7"/>
        <v>4.1910412322303898</v>
      </c>
      <c r="AD136" s="46">
        <f t="shared" si="7"/>
        <v>3.1759901169114926</v>
      </c>
      <c r="AE136" s="46">
        <f t="shared" si="7"/>
        <v>4.1135043967504004</v>
      </c>
      <c r="AF136" s="46">
        <f t="shared" si="7"/>
        <v>3.3079415329062982</v>
      </c>
      <c r="AG136" s="46">
        <f t="shared" si="7"/>
        <v>2.5888818397885842</v>
      </c>
    </row>
    <row r="137" spans="1:33" ht="12" customHeight="1">
      <c r="A137" s="30" t="s">
        <v>71</v>
      </c>
      <c r="B137" s="69"/>
      <c r="C137" s="69">
        <v>4.4773472825605012</v>
      </c>
      <c r="D137" s="69">
        <v>7.1130346232179278</v>
      </c>
      <c r="E137" s="69">
        <v>10.781004896135386</v>
      </c>
      <c r="F137" s="69">
        <v>7.4404634198669726</v>
      </c>
      <c r="G137" s="69">
        <v>8.0780648854453858</v>
      </c>
      <c r="H137" s="69">
        <v>5.3618279238775557</v>
      </c>
      <c r="I137" s="69">
        <v>5.9295283967359467</v>
      </c>
      <c r="J137" s="69">
        <v>0.21851892727072197</v>
      </c>
      <c r="K137" s="69">
        <v>-3.8454761695004862</v>
      </c>
      <c r="L137" s="69">
        <v>6.3413349214347789</v>
      </c>
      <c r="M137" s="69">
        <v>7.4957190397725526</v>
      </c>
      <c r="N137" s="69">
        <v>3.1258453307685414</v>
      </c>
      <c r="O137" s="69">
        <v>5.2879057250833057</v>
      </c>
      <c r="P137" s="69">
        <v>4.8008784232671502</v>
      </c>
      <c r="Q137" s="69">
        <v>4.5078755755905604</v>
      </c>
      <c r="R137" s="69">
        <v>4.5720688464098203</v>
      </c>
      <c r="S137" s="69">
        <v>4.7137586001321239</v>
      </c>
      <c r="T137" s="69">
        <v>-5.7664048254691238</v>
      </c>
      <c r="U137" s="69">
        <v>2.6942734442613414E-2</v>
      </c>
      <c r="V137" s="69">
        <v>15.697669673101245</v>
      </c>
      <c r="W137" s="69">
        <v>2.6540244237973241</v>
      </c>
      <c r="X137" s="69">
        <f t="shared" si="7"/>
        <v>16.135577132720201</v>
      </c>
      <c r="Y137" s="69">
        <f t="shared" si="7"/>
        <v>1.6216578136856441</v>
      </c>
      <c r="Z137" s="69">
        <f t="shared" si="7"/>
        <v>2.5196109805128799</v>
      </c>
      <c r="AA137" s="69">
        <f t="shared" si="7"/>
        <v>5.8595325324472469</v>
      </c>
      <c r="AB137" s="69">
        <f t="shared" si="7"/>
        <v>4.2265159279072435</v>
      </c>
      <c r="AC137" s="69">
        <f t="shared" si="7"/>
        <v>1.4548412338865688</v>
      </c>
      <c r="AD137" s="69">
        <f t="shared" si="7"/>
        <v>1.6349188629651792</v>
      </c>
      <c r="AE137" s="69">
        <f t="shared" si="7"/>
        <v>5.8817949434836407</v>
      </c>
      <c r="AF137" s="69">
        <f t="shared" si="7"/>
        <v>4.7921273876940944</v>
      </c>
      <c r="AG137" s="69">
        <f t="shared" si="7"/>
        <v>1.9195464362850885</v>
      </c>
    </row>
    <row r="138" spans="1:33" ht="12" customHeight="1">
      <c r="A138" s="30" t="s">
        <v>73</v>
      </c>
      <c r="B138" s="69"/>
      <c r="C138" s="69">
        <v>13.655303981123552</v>
      </c>
      <c r="D138" s="69">
        <v>18.704889791951956</v>
      </c>
      <c r="E138" s="69">
        <v>7.0232495832341044</v>
      </c>
      <c r="F138" s="69">
        <v>6.980285803692496</v>
      </c>
      <c r="G138" s="69">
        <v>10.176608620476713</v>
      </c>
      <c r="H138" s="69">
        <v>9.5239499938052745</v>
      </c>
      <c r="I138" s="69">
        <v>12.438995485935294</v>
      </c>
      <c r="J138" s="69">
        <v>11.62628033765462</v>
      </c>
      <c r="K138" s="69">
        <v>6.2926498484991527</v>
      </c>
      <c r="L138" s="69">
        <v>3.1445829833968588</v>
      </c>
      <c r="M138" s="69">
        <v>1.635140848378569</v>
      </c>
      <c r="N138" s="69">
        <v>6.7192031706781563</v>
      </c>
      <c r="O138" s="69">
        <v>6.0803251117030044</v>
      </c>
      <c r="P138" s="69">
        <v>4.0456449181923091</v>
      </c>
      <c r="Q138" s="69">
        <v>3.900762560004182</v>
      </c>
      <c r="R138" s="69">
        <v>3.4279491787336127</v>
      </c>
      <c r="S138" s="69">
        <v>5.5867791731201635</v>
      </c>
      <c r="T138" s="69">
        <v>2.6536558374376398</v>
      </c>
      <c r="U138" s="69">
        <v>0.67265392292554793</v>
      </c>
      <c r="V138" s="69">
        <v>1.8137351957768715</v>
      </c>
      <c r="W138" s="69">
        <v>2.7984037293789896</v>
      </c>
      <c r="X138" s="69">
        <f t="shared" si="7"/>
        <v>4.2369396268613855</v>
      </c>
      <c r="Y138" s="69">
        <f t="shared" si="7"/>
        <v>1.7760586586329055</v>
      </c>
      <c r="Z138" s="69">
        <f t="shared" si="7"/>
        <v>4.312926611858714</v>
      </c>
      <c r="AA138" s="69">
        <f t="shared" si="7"/>
        <v>4.0821878889876047</v>
      </c>
      <c r="AB138" s="69">
        <f t="shared" si="7"/>
        <v>4.2614319817902526</v>
      </c>
      <c r="AC138" s="69">
        <f t="shared" si="7"/>
        <v>5.7332966511210941</v>
      </c>
      <c r="AD138" s="69">
        <f t="shared" si="7"/>
        <v>3.9971965695747969</v>
      </c>
      <c r="AE138" s="69">
        <f t="shared" si="7"/>
        <v>3.1797307549515068</v>
      </c>
      <c r="AF138" s="69">
        <f t="shared" si="7"/>
        <v>2.4921436072331602</v>
      </c>
      <c r="AG138" s="69">
        <f t="shared" si="7"/>
        <v>2.9514740198164162</v>
      </c>
    </row>
    <row r="139" spans="1:33" ht="12" customHeight="1">
      <c r="A139" s="17" t="s">
        <v>34</v>
      </c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</row>
    <row r="140" spans="1:33" ht="12" customHeight="1">
      <c r="A140" s="17" t="s">
        <v>35</v>
      </c>
      <c r="B140" s="46"/>
      <c r="C140" s="46">
        <v>9.4631876949708698</v>
      </c>
      <c r="D140" s="46">
        <v>5.4476567004365393</v>
      </c>
      <c r="E140" s="46">
        <v>4.8147222395800782</v>
      </c>
      <c r="F140" s="46">
        <v>5.0928548007273378</v>
      </c>
      <c r="G140" s="46">
        <v>6.9847257874657771</v>
      </c>
      <c r="H140" s="46">
        <v>2.1819820775226759</v>
      </c>
      <c r="I140" s="46">
        <v>-7.0892037051451808</v>
      </c>
      <c r="J140" s="46">
        <v>-10.970084127482806</v>
      </c>
      <c r="K140" s="46">
        <v>0.62655855460234022</v>
      </c>
      <c r="L140" s="46">
        <v>7.8778999540215437</v>
      </c>
      <c r="M140" s="46">
        <v>7.3734017192804941</v>
      </c>
      <c r="N140" s="46">
        <v>4.456494681674144</v>
      </c>
      <c r="O140" s="46">
        <v>8.9114458878920146</v>
      </c>
      <c r="P140" s="46">
        <v>8.9646770788364165</v>
      </c>
      <c r="Q140" s="46">
        <v>5.8364449461618619</v>
      </c>
      <c r="R140" s="46">
        <v>6.7904210040510691</v>
      </c>
      <c r="S140" s="46">
        <v>5.9384783819603086</v>
      </c>
      <c r="T140" s="46">
        <v>6.4722440043695144</v>
      </c>
      <c r="U140" s="46">
        <v>-5.5922144930991351</v>
      </c>
      <c r="V140" s="46">
        <v>11.932612440363982</v>
      </c>
      <c r="W140" s="46">
        <v>8.5801534098233816</v>
      </c>
      <c r="X140" s="46">
        <f t="shared" ref="X140:AG155" si="8">+X17/W17*100-100</f>
        <v>7.1140496358381284</v>
      </c>
      <c r="Y140" s="46">
        <f t="shared" si="8"/>
        <v>-0.55525343179874653</v>
      </c>
      <c r="Z140" s="46">
        <f t="shared" si="8"/>
        <v>1.8833552773656095</v>
      </c>
      <c r="AA140" s="46">
        <f t="shared" si="8"/>
        <v>3.2297325479229073</v>
      </c>
      <c r="AB140" s="46">
        <f t="shared" si="8"/>
        <v>0.37523017208260967</v>
      </c>
      <c r="AC140" s="46">
        <f t="shared" si="8"/>
        <v>3.0896031093998033</v>
      </c>
      <c r="AD140" s="46">
        <f t="shared" si="8"/>
        <v>5.1173806589959838</v>
      </c>
      <c r="AE140" s="46">
        <f t="shared" si="8"/>
        <v>3.1424882929294711</v>
      </c>
      <c r="AF140" s="46">
        <f t="shared" si="8"/>
        <v>-2.6284482885861564</v>
      </c>
      <c r="AG140" s="46">
        <f t="shared" si="8"/>
        <v>0.94345628783905511</v>
      </c>
    </row>
    <row r="141" spans="1:33" ht="12" customHeight="1">
      <c r="A141" s="30" t="s">
        <v>74</v>
      </c>
      <c r="B141" s="69"/>
      <c r="C141" s="69">
        <v>16.773045934916823</v>
      </c>
      <c r="D141" s="69">
        <v>-1.25</v>
      </c>
      <c r="E141" s="69">
        <v>5.4081030806224675</v>
      </c>
      <c r="F141" s="69">
        <v>2.1478069986656863</v>
      </c>
      <c r="G141" s="69">
        <v>-1.7929378054946881</v>
      </c>
      <c r="H141" s="69">
        <v>6.3866303391757668</v>
      </c>
      <c r="I141" s="69">
        <v>-27.023593466424671</v>
      </c>
      <c r="J141" s="69">
        <v>-30.335184724640087</v>
      </c>
      <c r="K141" s="69">
        <v>-15.330609654515882</v>
      </c>
      <c r="L141" s="69">
        <v>11.041881382928878</v>
      </c>
      <c r="M141" s="69">
        <v>22.67645445724169</v>
      </c>
      <c r="N141" s="69">
        <v>6.4172226425476282</v>
      </c>
      <c r="O141" s="69">
        <v>9.989012409513947</v>
      </c>
      <c r="P141" s="69">
        <v>7.6156897311590939</v>
      </c>
      <c r="Q141" s="69">
        <v>-5.1355557375706411</v>
      </c>
      <c r="R141" s="69">
        <v>10.332124561100557</v>
      </c>
      <c r="S141" s="69">
        <v>14.453777128547586</v>
      </c>
      <c r="T141" s="69">
        <v>6.5569660642249943</v>
      </c>
      <c r="U141" s="69">
        <v>9.5243187748641986</v>
      </c>
      <c r="V141" s="69">
        <v>19.214169937703844</v>
      </c>
      <c r="W141" s="69">
        <v>18.726861710841007</v>
      </c>
      <c r="X141" s="69">
        <f t="shared" si="8"/>
        <v>3.1881441242374535</v>
      </c>
      <c r="Y141" s="69">
        <f t="shared" si="8"/>
        <v>0.46760932985303327</v>
      </c>
      <c r="Z141" s="69">
        <f t="shared" si="8"/>
        <v>0.19906985559020995</v>
      </c>
      <c r="AA141" s="69">
        <f t="shared" si="8"/>
        <v>2.0122728721708683</v>
      </c>
      <c r="AB141" s="69">
        <f t="shared" si="8"/>
        <v>-0.34634063773550849</v>
      </c>
      <c r="AC141" s="69">
        <f t="shared" si="8"/>
        <v>1.8513921371362727</v>
      </c>
      <c r="AD141" s="69">
        <f t="shared" si="8"/>
        <v>3.4584498550427156</v>
      </c>
      <c r="AE141" s="69">
        <f t="shared" si="8"/>
        <v>3.3775573465592004</v>
      </c>
      <c r="AF141" s="69">
        <f t="shared" si="8"/>
        <v>-2.3376592222995214</v>
      </c>
      <c r="AG141" s="69">
        <f t="shared" si="8"/>
        <v>-1.6334049739023584</v>
      </c>
    </row>
    <row r="142" spans="1:33" ht="12" customHeight="1">
      <c r="A142" s="30" t="s">
        <v>72</v>
      </c>
      <c r="B142" s="69"/>
      <c r="C142" s="69">
        <v>3.6010534865975785</v>
      </c>
      <c r="D142" s="69">
        <v>13.148016155856496</v>
      </c>
      <c r="E142" s="69">
        <v>4.7812027549134939</v>
      </c>
      <c r="F142" s="69">
        <v>7.5449389791787809</v>
      </c>
      <c r="G142" s="69">
        <v>17.838109790183722</v>
      </c>
      <c r="H142" s="69">
        <v>-2.1853602998149881</v>
      </c>
      <c r="I142" s="69">
        <v>1.5018510435359076</v>
      </c>
      <c r="J142" s="69">
        <v>-9.7856209983117282</v>
      </c>
      <c r="K142" s="69">
        <v>2.7064722290879502</v>
      </c>
      <c r="L142" s="69">
        <v>11.991405242801889</v>
      </c>
      <c r="M142" s="69">
        <v>5.2217157065893076</v>
      </c>
      <c r="N142" s="69">
        <v>6.9683310723090131</v>
      </c>
      <c r="O142" s="69">
        <v>10.19773626073912</v>
      </c>
      <c r="P142" s="69">
        <v>14.170626670626675</v>
      </c>
      <c r="Q142" s="69">
        <v>10.699227175668497</v>
      </c>
      <c r="R142" s="69">
        <v>9.9500636443748078</v>
      </c>
      <c r="S142" s="69">
        <v>3.4365760695330039</v>
      </c>
      <c r="T142" s="69">
        <v>10.91768473797039</v>
      </c>
      <c r="U142" s="69">
        <v>-13.570386239443621</v>
      </c>
      <c r="V142" s="69">
        <v>17.067957502986104</v>
      </c>
      <c r="W142" s="69">
        <v>9.1941942709851503</v>
      </c>
      <c r="X142" s="69">
        <f t="shared" si="8"/>
        <v>11.79289282627461</v>
      </c>
      <c r="Y142" s="69">
        <f t="shared" si="8"/>
        <v>-1.2342040074002085</v>
      </c>
      <c r="Z142" s="69">
        <f t="shared" si="8"/>
        <v>3.3119166466117207</v>
      </c>
      <c r="AA142" s="69">
        <f t="shared" si="8"/>
        <v>3.5376864614513011</v>
      </c>
      <c r="AB142" s="69">
        <f t="shared" si="8"/>
        <v>-0.83457260127298127</v>
      </c>
      <c r="AC142" s="69">
        <f t="shared" si="8"/>
        <v>3.7886831386804403</v>
      </c>
      <c r="AD142" s="69">
        <f t="shared" si="8"/>
        <v>7.2325644567485199</v>
      </c>
      <c r="AE142" s="69">
        <f t="shared" si="8"/>
        <v>3.4666939747866934</v>
      </c>
      <c r="AF142" s="69">
        <f t="shared" si="8"/>
        <v>-2.8712969281498602</v>
      </c>
      <c r="AG142" s="69">
        <f t="shared" si="8"/>
        <v>1.8422478104871374</v>
      </c>
    </row>
    <row r="143" spans="1:33" ht="12" customHeight="1">
      <c r="A143" s="30" t="s">
        <v>71</v>
      </c>
      <c r="B143" s="69"/>
      <c r="C143" s="69">
        <v>13.163298389711443</v>
      </c>
      <c r="D143" s="69">
        <v>11.479323846815007</v>
      </c>
      <c r="E143" s="69">
        <v>5.9282104000685223</v>
      </c>
      <c r="F143" s="69">
        <v>11.864132632430241</v>
      </c>
      <c r="G143" s="69">
        <v>9.2105263157894655</v>
      </c>
      <c r="H143" s="69">
        <v>9.5260161525221747</v>
      </c>
      <c r="I143" s="69">
        <v>9.7189483227561198</v>
      </c>
      <c r="J143" s="69">
        <v>5.8888338015755011</v>
      </c>
      <c r="K143" s="69">
        <v>13.250442201643949</v>
      </c>
      <c r="L143" s="69">
        <v>0.31696449078965827</v>
      </c>
      <c r="M143" s="69">
        <v>1.9095155233995769</v>
      </c>
      <c r="N143" s="69">
        <v>7.9667490451583944</v>
      </c>
      <c r="O143" s="69">
        <v>7.6410854003662365</v>
      </c>
      <c r="P143" s="69">
        <v>3.7117228580266044</v>
      </c>
      <c r="Q143" s="69">
        <v>4.16045332538026</v>
      </c>
      <c r="R143" s="69">
        <v>0.31853972798853647</v>
      </c>
      <c r="S143" s="69">
        <v>4.8663883834599915</v>
      </c>
      <c r="T143" s="69">
        <v>1.9290307216003839</v>
      </c>
      <c r="U143" s="69">
        <v>-0.8010680907877088</v>
      </c>
      <c r="V143" s="69">
        <v>5.0841184387617773</v>
      </c>
      <c r="W143" s="69">
        <v>2.6800294579104218</v>
      </c>
      <c r="X143" s="69">
        <f t="shared" si="8"/>
        <v>1.8904329458681275</v>
      </c>
      <c r="Y143" s="69">
        <f t="shared" si="8"/>
        <v>4.0881661983509332</v>
      </c>
      <c r="Z143" s="69">
        <f t="shared" si="8"/>
        <v>2.728607360633319</v>
      </c>
      <c r="AA143" s="69">
        <f t="shared" si="8"/>
        <v>3.7008414906405562</v>
      </c>
      <c r="AB143" s="69">
        <f t="shared" si="8"/>
        <v>4.8494383262951573</v>
      </c>
      <c r="AC143" s="69">
        <f t="shared" si="8"/>
        <v>4.2434452985153257</v>
      </c>
      <c r="AD143" s="69">
        <f t="shared" si="8"/>
        <v>3.7398989898989896</v>
      </c>
      <c r="AE143" s="69">
        <f t="shared" si="8"/>
        <v>2.6946763710717931</v>
      </c>
      <c r="AF143" s="69">
        <f t="shared" si="8"/>
        <v>-3.5365506779178872</v>
      </c>
      <c r="AG143" s="69">
        <f t="shared" si="8"/>
        <v>2.8798899154708124</v>
      </c>
    </row>
    <row r="144" spans="1:33" ht="12" customHeight="1">
      <c r="A144" s="30" t="s">
        <v>73</v>
      </c>
      <c r="B144" s="69"/>
      <c r="C144" s="69">
        <v>3.100178310909385</v>
      </c>
      <c r="D144" s="69">
        <v>0.80185527298455384</v>
      </c>
      <c r="E144" s="69">
        <v>2.5697016962370895</v>
      </c>
      <c r="F144" s="69">
        <v>1.3305961070559675</v>
      </c>
      <c r="G144" s="69">
        <v>-1.1255346289487562</v>
      </c>
      <c r="H144" s="69">
        <v>-0.72854215678835033</v>
      </c>
      <c r="I144" s="69">
        <v>0.97851846189129787</v>
      </c>
      <c r="J144" s="69">
        <v>1.8775077598607055</v>
      </c>
      <c r="K144" s="69">
        <v>1.9543731886750351</v>
      </c>
      <c r="L144" s="69">
        <v>1.924198250728864</v>
      </c>
      <c r="M144" s="69">
        <v>3.2930491990846633</v>
      </c>
      <c r="N144" s="69">
        <v>-6.6807435356017919</v>
      </c>
      <c r="O144" s="69">
        <v>5.3080603879965764</v>
      </c>
      <c r="P144" s="69">
        <v>0.88411412469180561</v>
      </c>
      <c r="Q144" s="69">
        <v>5.9180894521839207</v>
      </c>
      <c r="R144" s="69">
        <v>-1.4767932489451567</v>
      </c>
      <c r="S144" s="69">
        <v>5.7481263383297687</v>
      </c>
      <c r="T144" s="69">
        <v>-4.0688476871480077</v>
      </c>
      <c r="U144" s="69">
        <v>-0.9927440633245368</v>
      </c>
      <c r="V144" s="69">
        <v>-8.8777107831706559</v>
      </c>
      <c r="W144" s="69">
        <v>-5.856547488484324</v>
      </c>
      <c r="X144" s="69">
        <f t="shared" si="8"/>
        <v>1.4575002515686606</v>
      </c>
      <c r="Y144" s="69">
        <f t="shared" si="8"/>
        <v>-5.5965634075508319</v>
      </c>
      <c r="Z144" s="69">
        <f t="shared" si="8"/>
        <v>-2.3519163043244475</v>
      </c>
      <c r="AA144" s="69">
        <f t="shared" si="8"/>
        <v>3.6454224621133449</v>
      </c>
      <c r="AB144" s="69">
        <f t="shared" si="8"/>
        <v>1.4140928574289973</v>
      </c>
      <c r="AC144" s="69">
        <f t="shared" si="8"/>
        <v>0.92431663769947647</v>
      </c>
      <c r="AD144" s="69">
        <f t="shared" si="8"/>
        <v>0.86105675146770011</v>
      </c>
      <c r="AE144" s="69">
        <f t="shared" si="8"/>
        <v>1.8897943344974806</v>
      </c>
      <c r="AF144" s="69">
        <f t="shared" si="8"/>
        <v>-0.87595688768709579</v>
      </c>
      <c r="AG144" s="69">
        <f t="shared" si="8"/>
        <v>-0.9182771737042259</v>
      </c>
    </row>
    <row r="145" spans="1:33" ht="12" customHeight="1">
      <c r="A145" s="34" t="s">
        <v>38</v>
      </c>
      <c r="B145" s="46"/>
      <c r="C145" s="46">
        <v>6.0622188430590001</v>
      </c>
      <c r="D145" s="46">
        <v>9.1386993870894457</v>
      </c>
      <c r="E145" s="46">
        <v>-0.48933747865305577</v>
      </c>
      <c r="F145" s="46">
        <v>4.766724238457229</v>
      </c>
      <c r="G145" s="46">
        <v>16.548711594598558</v>
      </c>
      <c r="H145" s="46">
        <v>13.264680973746337</v>
      </c>
      <c r="I145" s="46">
        <v>3.9915047288751708</v>
      </c>
      <c r="J145" s="46">
        <v>-12.083986690633736</v>
      </c>
      <c r="K145" s="46">
        <v>11.286182865395816</v>
      </c>
      <c r="L145" s="46">
        <v>13.432205708746054</v>
      </c>
      <c r="M145" s="46">
        <v>10.748500930456956</v>
      </c>
      <c r="N145" s="46">
        <v>-1.9516445218906568</v>
      </c>
      <c r="O145" s="46">
        <v>6.9140394416975113</v>
      </c>
      <c r="P145" s="46">
        <v>13.829686182781018</v>
      </c>
      <c r="Q145" s="46">
        <v>3.482895841699829</v>
      </c>
      <c r="R145" s="46">
        <v>7.4550815210543675</v>
      </c>
      <c r="S145" s="46">
        <v>-1.5266853339712156</v>
      </c>
      <c r="T145" s="46">
        <v>3.3512421886907333</v>
      </c>
      <c r="U145" s="46">
        <v>-2.2899883864545529</v>
      </c>
      <c r="V145" s="46">
        <v>13.115805658926803</v>
      </c>
      <c r="W145" s="46">
        <v>14.958699395814492</v>
      </c>
      <c r="X145" s="46">
        <f t="shared" si="8"/>
        <v>4.7957925281102689</v>
      </c>
      <c r="Y145" s="46">
        <f t="shared" si="8"/>
        <v>5.3190826589875542</v>
      </c>
      <c r="Z145" s="46">
        <f t="shared" si="8"/>
        <v>2.8867199053534591</v>
      </c>
      <c r="AA145" s="46">
        <f t="shared" si="8"/>
        <v>3.2746251684905019</v>
      </c>
      <c r="AB145" s="46">
        <f t="shared" si="8"/>
        <v>4.7295918051749624</v>
      </c>
      <c r="AC145" s="46">
        <f t="shared" si="8"/>
        <v>3.1250553721302339</v>
      </c>
      <c r="AD145" s="46">
        <f t="shared" si="8"/>
        <v>5.2565864833906062</v>
      </c>
      <c r="AE145" s="46">
        <f t="shared" si="8"/>
        <v>5.0920131898268579</v>
      </c>
      <c r="AF145" s="46">
        <f t="shared" si="8"/>
        <v>6.2621675917488204</v>
      </c>
      <c r="AG145" s="46">
        <f t="shared" si="8"/>
        <v>8.2831255588228885</v>
      </c>
    </row>
    <row r="146" spans="1:33" ht="12" customHeight="1">
      <c r="A146" s="30" t="s">
        <v>74</v>
      </c>
      <c r="B146" s="69"/>
      <c r="C146" s="69">
        <v>-21.486486486486484</v>
      </c>
      <c r="D146" s="69">
        <v>18.760757314974171</v>
      </c>
      <c r="E146" s="69">
        <v>15.362318840579704</v>
      </c>
      <c r="F146" s="69">
        <v>6.5326633165829122</v>
      </c>
      <c r="G146" s="69">
        <v>15.448113207547181</v>
      </c>
      <c r="H146" s="69">
        <v>6.5372829417773346</v>
      </c>
      <c r="I146" s="69">
        <v>2.3969319271332665</v>
      </c>
      <c r="J146" s="69">
        <v>-17.977528089887642</v>
      </c>
      <c r="K146" s="69">
        <v>-2.2831050228310517</v>
      </c>
      <c r="L146" s="69">
        <v>26.635514018691595</v>
      </c>
      <c r="M146" s="69">
        <v>-9.2250922509225006</v>
      </c>
      <c r="N146" s="69">
        <v>33.739837398373993</v>
      </c>
      <c r="O146" s="69">
        <v>15.653495440729486</v>
      </c>
      <c r="P146" s="69">
        <v>5.8475689881734496</v>
      </c>
      <c r="Q146" s="69">
        <v>14.338919925512101</v>
      </c>
      <c r="R146" s="69">
        <v>28.284473398479918</v>
      </c>
      <c r="S146" s="69">
        <v>68.937790943715612</v>
      </c>
      <c r="T146" s="69">
        <v>21.968937875751493</v>
      </c>
      <c r="U146" s="69">
        <v>7.6812487163688559</v>
      </c>
      <c r="V146" s="69">
        <v>12.01602136181576</v>
      </c>
      <c r="W146" s="69">
        <v>-2.264600715137064</v>
      </c>
      <c r="X146" s="69">
        <f t="shared" si="8"/>
        <v>28.293458665742548</v>
      </c>
      <c r="Y146" s="69">
        <f t="shared" si="8"/>
        <v>0.32824552765468695</v>
      </c>
      <c r="Z146" s="69">
        <f t="shared" si="8"/>
        <v>-1.1534133064424026</v>
      </c>
      <c r="AA146" s="69">
        <f t="shared" si="8"/>
        <v>-1.6705463508147318</v>
      </c>
      <c r="AB146" s="69">
        <f t="shared" si="8"/>
        <v>1.7546302743350424</v>
      </c>
      <c r="AC146" s="69">
        <f t="shared" si="8"/>
        <v>-3.3940057479129706</v>
      </c>
      <c r="AD146" s="69">
        <f t="shared" si="8"/>
        <v>10.539736506587332</v>
      </c>
      <c r="AE146" s="69">
        <f t="shared" si="8"/>
        <v>8.5736255286428218</v>
      </c>
      <c r="AF146" s="69">
        <f t="shared" si="8"/>
        <v>-7.3654390934844116</v>
      </c>
      <c r="AG146" s="69">
        <f t="shared" si="8"/>
        <v>3.5040774719673777</v>
      </c>
    </row>
    <row r="147" spans="1:33" ht="12" customHeight="1">
      <c r="A147" s="30" t="s">
        <v>71</v>
      </c>
      <c r="B147" s="69"/>
      <c r="C147" s="69">
        <v>2.5681548794942728</v>
      </c>
      <c r="D147" s="69">
        <v>4.5165639445300343</v>
      </c>
      <c r="E147" s="69">
        <v>-1.5617801529530908</v>
      </c>
      <c r="F147" s="69">
        <v>2.3353769831983868</v>
      </c>
      <c r="G147" s="69">
        <v>18.965517241379317</v>
      </c>
      <c r="H147" s="69">
        <v>12.882020528197444</v>
      </c>
      <c r="I147" s="69">
        <v>16.033237978477047</v>
      </c>
      <c r="J147" s="69">
        <v>-15.95151444000939</v>
      </c>
      <c r="K147" s="69">
        <v>1.2850508083947432</v>
      </c>
      <c r="L147" s="69">
        <v>29.667298741596284</v>
      </c>
      <c r="M147" s="69">
        <v>42.180271204466891</v>
      </c>
      <c r="N147" s="69">
        <v>6.788345738115737</v>
      </c>
      <c r="O147" s="69">
        <v>11.958882039787056</v>
      </c>
      <c r="P147" s="69">
        <v>11.812366070730306</v>
      </c>
      <c r="Q147" s="69">
        <v>12.189969923760231</v>
      </c>
      <c r="R147" s="69">
        <v>1.406501327946728</v>
      </c>
      <c r="S147" s="69">
        <v>-9.7655145277706055</v>
      </c>
      <c r="T147" s="69">
        <v>9.255297404101654</v>
      </c>
      <c r="U147" s="69">
        <v>-2.1402646644299494</v>
      </c>
      <c r="V147" s="69">
        <v>6.4261225322134692</v>
      </c>
      <c r="W147" s="69">
        <v>21.407614097697092</v>
      </c>
      <c r="X147" s="69">
        <f t="shared" si="8"/>
        <v>8.4548960109131883</v>
      </c>
      <c r="Y147" s="69">
        <f t="shared" si="8"/>
        <v>12.082318324296466</v>
      </c>
      <c r="Z147" s="69">
        <f t="shared" si="8"/>
        <v>6.8121385964340107</v>
      </c>
      <c r="AA147" s="69">
        <f t="shared" si="8"/>
        <v>5.838334726126277</v>
      </c>
      <c r="AB147" s="69">
        <f t="shared" si="8"/>
        <v>9.3945375587696844</v>
      </c>
      <c r="AC147" s="69">
        <f t="shared" si="8"/>
        <v>5.2203696777622497</v>
      </c>
      <c r="AD147" s="69">
        <f t="shared" si="8"/>
        <v>2.897872897685815</v>
      </c>
      <c r="AE147" s="69">
        <f t="shared" si="8"/>
        <v>5.7155497375853059</v>
      </c>
      <c r="AF147" s="69">
        <f t="shared" si="8"/>
        <v>7.1011310673767554</v>
      </c>
      <c r="AG147" s="69">
        <f t="shared" si="8"/>
        <v>6.4022823620091742</v>
      </c>
    </row>
    <row r="148" spans="1:33" ht="12" customHeight="1">
      <c r="A148" s="30" t="s">
        <v>73</v>
      </c>
      <c r="B148" s="69"/>
      <c r="C148" s="69">
        <v>7.8162923460841682</v>
      </c>
      <c r="D148" s="69">
        <v>10.775376908321306</v>
      </c>
      <c r="E148" s="69">
        <v>-0.27906577365619967</v>
      </c>
      <c r="F148" s="69">
        <v>5.5782781532986121</v>
      </c>
      <c r="G148" s="69">
        <v>15.775880817746852</v>
      </c>
      <c r="H148" s="69">
        <v>13.466550825369254</v>
      </c>
      <c r="I148" s="69">
        <v>3.931956458755792E-2</v>
      </c>
      <c r="J148" s="69">
        <v>-10.591423429387063</v>
      </c>
      <c r="K148" s="69">
        <v>14.870086300640878</v>
      </c>
      <c r="L148" s="69">
        <v>8.0688043828553049</v>
      </c>
      <c r="M148" s="69">
        <v>-0.87784694524172835</v>
      </c>
      <c r="N148" s="69">
        <v>-6.8038658969971664</v>
      </c>
      <c r="O148" s="69">
        <v>3.8918984353720987</v>
      </c>
      <c r="P148" s="69">
        <v>15.148513890102635</v>
      </c>
      <c r="Q148" s="69">
        <v>-1.7286740648294909</v>
      </c>
      <c r="R148" s="69">
        <v>11.139714084676243</v>
      </c>
      <c r="S148" s="69">
        <v>2.2930821494749836</v>
      </c>
      <c r="T148" s="69">
        <v>-0.20454373915012525</v>
      </c>
      <c r="U148" s="69">
        <v>-2.64712333325771</v>
      </c>
      <c r="V148" s="69">
        <v>17.055757114334341</v>
      </c>
      <c r="W148" s="69">
        <v>11.997504529676846</v>
      </c>
      <c r="X148" s="69">
        <f t="shared" si="8"/>
        <v>1.9861612926761865</v>
      </c>
      <c r="Y148" s="69">
        <f t="shared" si="8"/>
        <v>1.39748852552313</v>
      </c>
      <c r="Z148" s="69">
        <f t="shared" si="8"/>
        <v>0.39955592273173579</v>
      </c>
      <c r="AA148" s="69">
        <f t="shared" si="8"/>
        <v>1.6449396132508269</v>
      </c>
      <c r="AB148" s="69">
        <f t="shared" si="8"/>
        <v>1.4667070965713265</v>
      </c>
      <c r="AC148" s="69">
        <f t="shared" si="8"/>
        <v>1.737152597151038</v>
      </c>
      <c r="AD148" s="69">
        <f t="shared" si="8"/>
        <v>6.9594260132617336</v>
      </c>
      <c r="AE148" s="69">
        <f t="shared" si="8"/>
        <v>4.5028505169581621</v>
      </c>
      <c r="AF148" s="69">
        <f t="shared" si="8"/>
        <v>6.0768425919166731</v>
      </c>
      <c r="AG148" s="69">
        <f t="shared" si="8"/>
        <v>9.8861321637641453</v>
      </c>
    </row>
    <row r="149" spans="1:33" ht="12" customHeight="1">
      <c r="A149" s="34" t="s">
        <v>39</v>
      </c>
      <c r="B149" s="46"/>
      <c r="C149" s="46">
        <v>2.460125108587448</v>
      </c>
      <c r="D149" s="46">
        <v>20.205340239950758</v>
      </c>
      <c r="E149" s="46">
        <v>14.9078565125252</v>
      </c>
      <c r="F149" s="46">
        <v>8.4516595568162103</v>
      </c>
      <c r="G149" s="46">
        <v>11.094082742365657</v>
      </c>
      <c r="H149" s="46">
        <v>3.4548216524799642</v>
      </c>
      <c r="I149" s="46">
        <v>-9.5276964521017931</v>
      </c>
      <c r="J149" s="46">
        <v>-15.741543906567273</v>
      </c>
      <c r="K149" s="46">
        <v>10.231321974702666</v>
      </c>
      <c r="L149" s="46">
        <v>5.3032837114957943</v>
      </c>
      <c r="M149" s="46">
        <v>5.9307109585246707</v>
      </c>
      <c r="N149" s="46">
        <v>9.2976113652665617</v>
      </c>
      <c r="O149" s="46">
        <v>11.583912415552035</v>
      </c>
      <c r="P149" s="46">
        <v>8.3757718098362801</v>
      </c>
      <c r="Q149" s="46">
        <v>1.8213531192600669</v>
      </c>
      <c r="R149" s="46">
        <v>3.4543733589542853</v>
      </c>
      <c r="S149" s="46">
        <v>-0.98366926382460917</v>
      </c>
      <c r="T149" s="46">
        <v>1.5292281295841548</v>
      </c>
      <c r="U149" s="46">
        <v>-1.4926549857144522</v>
      </c>
      <c r="V149" s="46">
        <v>13.704092924203295</v>
      </c>
      <c r="W149" s="46">
        <v>1.7805334867607741</v>
      </c>
      <c r="X149" s="46">
        <f t="shared" si="8"/>
        <v>19.713477732057029</v>
      </c>
      <c r="Y149" s="46">
        <f t="shared" si="8"/>
        <v>1.031932515607096</v>
      </c>
      <c r="Z149" s="46">
        <f t="shared" si="8"/>
        <v>-11.315118895200683</v>
      </c>
      <c r="AA149" s="46">
        <f t="shared" si="8"/>
        <v>3.0473985263385117</v>
      </c>
      <c r="AB149" s="46">
        <f t="shared" si="8"/>
        <v>4.3582520745970754</v>
      </c>
      <c r="AC149" s="46">
        <f t="shared" si="8"/>
        <v>8.2562936219851508</v>
      </c>
      <c r="AD149" s="46">
        <f t="shared" si="8"/>
        <v>5.900497356701436</v>
      </c>
      <c r="AE149" s="46">
        <f t="shared" si="8"/>
        <v>1.1882673942701132</v>
      </c>
      <c r="AF149" s="46">
        <f t="shared" si="8"/>
        <v>-17.36415400448513</v>
      </c>
      <c r="AG149" s="46">
        <f t="shared" si="8"/>
        <v>-6.1494054400939859</v>
      </c>
    </row>
    <row r="150" spans="1:33" ht="12" customHeight="1">
      <c r="A150" s="30" t="s">
        <v>74</v>
      </c>
      <c r="B150" s="69"/>
      <c r="C150" s="69">
        <v>-6.6532233720130023</v>
      </c>
      <c r="D150" s="69">
        <v>40.816484923745577</v>
      </c>
      <c r="E150" s="69">
        <v>23.445494713441903</v>
      </c>
      <c r="F150" s="69">
        <v>7.5157756875818649</v>
      </c>
      <c r="G150" s="69">
        <v>17.14930372913264</v>
      </c>
      <c r="H150" s="69">
        <v>-2.1067930191064761</v>
      </c>
      <c r="I150" s="69">
        <v>-28.430378524526844</v>
      </c>
      <c r="J150" s="69">
        <v>-53.878975950349108</v>
      </c>
      <c r="K150" s="69">
        <v>40.033641715727498</v>
      </c>
      <c r="L150" s="69">
        <v>16.067371719545648</v>
      </c>
      <c r="M150" s="69">
        <v>15.496760259179283</v>
      </c>
      <c r="N150" s="69">
        <v>27.334618980832161</v>
      </c>
      <c r="O150" s="69">
        <v>35.233331038650107</v>
      </c>
      <c r="P150" s="69">
        <v>17.620475113122168</v>
      </c>
      <c r="Q150" s="69">
        <v>-1.133429188326204</v>
      </c>
      <c r="R150" s="69">
        <v>-0.48104048716901104</v>
      </c>
      <c r="S150" s="69">
        <v>-10.944395841784498</v>
      </c>
      <c r="T150" s="69">
        <v>14.882500795767612</v>
      </c>
      <c r="U150" s="69">
        <v>-8.4936846731507814</v>
      </c>
      <c r="V150" s="69">
        <v>40.151499331774119</v>
      </c>
      <c r="W150" s="69">
        <v>7.1652331978708332</v>
      </c>
      <c r="X150" s="69">
        <f t="shared" si="8"/>
        <v>55.849574637652609</v>
      </c>
      <c r="Y150" s="69">
        <f t="shared" si="8"/>
        <v>-2.958451747022977</v>
      </c>
      <c r="Z150" s="69">
        <f t="shared" si="8"/>
        <v>-32.543442955103174</v>
      </c>
      <c r="AA150" s="69">
        <f t="shared" si="8"/>
        <v>-9.3294311646542525</v>
      </c>
      <c r="AB150" s="69">
        <f t="shared" si="8"/>
        <v>1.4616971468723818</v>
      </c>
      <c r="AC150" s="69">
        <f t="shared" si="8"/>
        <v>19.807495028127647</v>
      </c>
      <c r="AD150" s="69">
        <f t="shared" si="8"/>
        <v>13.218733674803644</v>
      </c>
      <c r="AE150" s="69">
        <f t="shared" si="8"/>
        <v>0.48735072324485884</v>
      </c>
      <c r="AF150" s="69">
        <f t="shared" si="8"/>
        <v>-19.197067797669348</v>
      </c>
      <c r="AG150" s="69">
        <f t="shared" si="8"/>
        <v>-3.3275497989212965</v>
      </c>
    </row>
    <row r="151" spans="1:33" ht="12" customHeight="1">
      <c r="A151" s="30" t="s">
        <v>72</v>
      </c>
      <c r="B151" s="69"/>
      <c r="C151" s="69">
        <v>8.2901554404131161E-2</v>
      </c>
      <c r="D151" s="69">
        <v>12.290329260716518</v>
      </c>
      <c r="E151" s="69">
        <v>30.032272936837245</v>
      </c>
      <c r="F151" s="69">
        <v>6.3040703446319668</v>
      </c>
      <c r="G151" s="69">
        <v>24.174504702821693</v>
      </c>
      <c r="H151" s="69">
        <v>-6.5699704539349995</v>
      </c>
      <c r="I151" s="69">
        <v>-7.1354645814167412</v>
      </c>
      <c r="J151" s="69">
        <v>-14.98359234722308</v>
      </c>
      <c r="K151" s="69">
        <v>5.0251256281406995</v>
      </c>
      <c r="L151" s="69">
        <v>0.28430760696207358</v>
      </c>
      <c r="M151" s="69">
        <v>2.0259991702392455</v>
      </c>
      <c r="N151" s="69">
        <v>3.3005760759064771</v>
      </c>
      <c r="O151" s="69">
        <v>2.7555438918777071</v>
      </c>
      <c r="P151" s="69">
        <v>2.713574256161408</v>
      </c>
      <c r="Q151" s="69">
        <v>17.852924721825076</v>
      </c>
      <c r="R151" s="69">
        <v>15.19067461363997</v>
      </c>
      <c r="S151" s="69">
        <v>-22.03397591464811</v>
      </c>
      <c r="T151" s="69">
        <v>0.42873083925529443</v>
      </c>
      <c r="U151" s="69">
        <v>6.3567251461988263</v>
      </c>
      <c r="V151" s="69">
        <v>17.281574751195919</v>
      </c>
      <c r="W151" s="69">
        <v>-5.2320675105485179</v>
      </c>
      <c r="X151" s="69">
        <f t="shared" si="8"/>
        <v>6.8320935112833325</v>
      </c>
      <c r="Y151" s="69">
        <f t="shared" si="8"/>
        <v>2.4466683286441793</v>
      </c>
      <c r="Z151" s="69">
        <f t="shared" si="8"/>
        <v>-1.7194391436154888</v>
      </c>
      <c r="AA151" s="69">
        <f t="shared" si="8"/>
        <v>11.470358276226818</v>
      </c>
      <c r="AB151" s="69">
        <f t="shared" si="8"/>
        <v>2.2981392086479389</v>
      </c>
      <c r="AC151" s="69">
        <f t="shared" si="8"/>
        <v>2.2989432927321047</v>
      </c>
      <c r="AD151" s="69">
        <f t="shared" si="8"/>
        <v>2.7322188929191071</v>
      </c>
      <c r="AE151" s="69">
        <f t="shared" si="8"/>
        <v>1.9687607936446909</v>
      </c>
      <c r="AF151" s="69">
        <f t="shared" si="8"/>
        <v>-7.0191945803537834</v>
      </c>
      <c r="AG151" s="69">
        <f t="shared" si="8"/>
        <v>3.5539364501113084</v>
      </c>
    </row>
    <row r="152" spans="1:33" ht="12" customHeight="1">
      <c r="A152" s="30" t="s">
        <v>71</v>
      </c>
      <c r="B152" s="69"/>
      <c r="C152" s="69">
        <v>9.2982198028541916</v>
      </c>
      <c r="D152" s="69">
        <v>11.477542962264991</v>
      </c>
      <c r="E152" s="69">
        <v>14.842020527269057</v>
      </c>
      <c r="F152" s="69">
        <v>13.048278279155355</v>
      </c>
      <c r="G152" s="69">
        <v>9.4030475422796087</v>
      </c>
      <c r="H152" s="69">
        <v>12.091757938138485</v>
      </c>
      <c r="I152" s="69">
        <v>10.499172049398936</v>
      </c>
      <c r="J152" s="69">
        <v>7.1153208186050847</v>
      </c>
      <c r="K152" s="69">
        <v>5.5085062528701201</v>
      </c>
      <c r="L152" s="69">
        <v>2.3584189483273406</v>
      </c>
      <c r="M152" s="69">
        <v>8.8385661310259565</v>
      </c>
      <c r="N152" s="69">
        <v>9.5845106893324754</v>
      </c>
      <c r="O152" s="69">
        <v>3.3819188803767588</v>
      </c>
      <c r="P152" s="69">
        <v>3.2127418979717817</v>
      </c>
      <c r="Q152" s="69">
        <v>2.0870727367382216</v>
      </c>
      <c r="R152" s="69">
        <v>6.1750759230646395</v>
      </c>
      <c r="S152" s="69">
        <v>4.7779147789184009</v>
      </c>
      <c r="T152" s="69">
        <v>-8.7355724167185542</v>
      </c>
      <c r="U152" s="69">
        <v>-0.15293156312550593</v>
      </c>
      <c r="V152" s="69">
        <v>1.8064554880658363</v>
      </c>
      <c r="W152" s="69">
        <v>-4.1823076072126497</v>
      </c>
      <c r="X152" s="69">
        <f t="shared" si="8"/>
        <v>5.0536697207064947</v>
      </c>
      <c r="Y152" s="69">
        <f t="shared" si="8"/>
        <v>3.4784153290495965</v>
      </c>
      <c r="Z152" s="69">
        <f t="shared" si="8"/>
        <v>1.9792060918986323</v>
      </c>
      <c r="AA152" s="69">
        <f t="shared" si="8"/>
        <v>10.089354522921838</v>
      </c>
      <c r="AB152" s="69">
        <f t="shared" si="8"/>
        <v>7.6719326459180763</v>
      </c>
      <c r="AC152" s="69">
        <f t="shared" si="8"/>
        <v>2.200550576934333</v>
      </c>
      <c r="AD152" s="69">
        <f t="shared" si="8"/>
        <v>1.3651446812656474</v>
      </c>
      <c r="AE152" s="69">
        <f t="shared" si="8"/>
        <v>1.3818136586965437</v>
      </c>
      <c r="AF152" s="69">
        <f t="shared" si="8"/>
        <v>-2.0444697261213634</v>
      </c>
      <c r="AG152" s="69">
        <f t="shared" si="8"/>
        <v>-5.2548577544734627</v>
      </c>
    </row>
    <row r="153" spans="1:33" ht="12" customHeight="1">
      <c r="A153" s="30" t="s">
        <v>73</v>
      </c>
      <c r="B153" s="69"/>
      <c r="C153" s="69">
        <v>8.6538716784794616</v>
      </c>
      <c r="D153" s="69">
        <v>9.3002044090461027</v>
      </c>
      <c r="E153" s="69">
        <v>7.0805361626667889</v>
      </c>
      <c r="F153" s="69">
        <v>7.9490105485819242</v>
      </c>
      <c r="G153" s="69">
        <v>5.3087533840402159</v>
      </c>
      <c r="H153" s="69">
        <v>6.9581823523650996</v>
      </c>
      <c r="I153" s="69">
        <v>0.60316806299501025</v>
      </c>
      <c r="J153" s="69">
        <v>-0.14619051411278861</v>
      </c>
      <c r="K153" s="69">
        <v>4.0577414962886138</v>
      </c>
      <c r="L153" s="69">
        <v>2.9557000832128892</v>
      </c>
      <c r="M153" s="69">
        <v>0.27278092979481983</v>
      </c>
      <c r="N153" s="69">
        <v>0.23279738673001305</v>
      </c>
      <c r="O153" s="69">
        <v>1.1718646668253996</v>
      </c>
      <c r="P153" s="69">
        <v>3.6955498614234159</v>
      </c>
      <c r="Q153" s="69">
        <v>3.4589529846644069</v>
      </c>
      <c r="R153" s="69">
        <v>3.7303320400085909</v>
      </c>
      <c r="S153" s="69">
        <v>3.6112194503051995</v>
      </c>
      <c r="T153" s="69">
        <v>2.0739793373062128</v>
      </c>
      <c r="U153" s="69">
        <v>1.7181550382774731</v>
      </c>
      <c r="V153" s="69">
        <v>5.9431976028025559</v>
      </c>
      <c r="W153" s="69">
        <v>3.012286633132689</v>
      </c>
      <c r="X153" s="69">
        <f t="shared" si="8"/>
        <v>2.1894237827406045</v>
      </c>
      <c r="Y153" s="69">
        <f t="shared" si="8"/>
        <v>3.8220798088281356</v>
      </c>
      <c r="Z153" s="69">
        <f t="shared" si="8"/>
        <v>1.6744056932510745</v>
      </c>
      <c r="AA153" s="69">
        <f t="shared" si="8"/>
        <v>6.0965519288494363</v>
      </c>
      <c r="AB153" s="69">
        <f t="shared" si="8"/>
        <v>4.0228156562124013</v>
      </c>
      <c r="AC153" s="69">
        <f t="shared" si="8"/>
        <v>4.7561414302379887</v>
      </c>
      <c r="AD153" s="69">
        <f t="shared" si="8"/>
        <v>3.6322907373055955</v>
      </c>
      <c r="AE153" s="69">
        <f t="shared" si="8"/>
        <v>1.6153007630561831</v>
      </c>
      <c r="AF153" s="69">
        <f t="shared" si="8"/>
        <v>-29.683842890579285</v>
      </c>
      <c r="AG153" s="69">
        <f t="shared" si="8"/>
        <v>-11.006514192097143</v>
      </c>
    </row>
    <row r="154" spans="1:33" ht="12" customHeight="1">
      <c r="A154" s="34" t="s">
        <v>43</v>
      </c>
      <c r="B154" s="46"/>
      <c r="C154" s="46">
        <v>20.511250574008884</v>
      </c>
      <c r="D154" s="46">
        <v>20.837037977899158</v>
      </c>
      <c r="E154" s="46">
        <v>11.483681084774261</v>
      </c>
      <c r="F154" s="46">
        <v>19.42768244389967</v>
      </c>
      <c r="G154" s="46">
        <v>15.837050487506417</v>
      </c>
      <c r="H154" s="46">
        <v>30.993354915658557</v>
      </c>
      <c r="I154" s="46">
        <v>10.975546305931317</v>
      </c>
      <c r="J154" s="46">
        <v>-22.37277010712863</v>
      </c>
      <c r="K154" s="46">
        <v>21.111278876642018</v>
      </c>
      <c r="L154" s="46">
        <v>48.37680147608836</v>
      </c>
      <c r="M154" s="46">
        <v>29.443100087383186</v>
      </c>
      <c r="N154" s="46">
        <v>17.766036168196393</v>
      </c>
      <c r="O154" s="46">
        <v>8.1023877240558306</v>
      </c>
      <c r="P154" s="46">
        <v>17.757790830478058</v>
      </c>
      <c r="Q154" s="46">
        <v>11.184814423526575</v>
      </c>
      <c r="R154" s="46">
        <v>8.6639562596382973</v>
      </c>
      <c r="S154" s="46">
        <v>17.165527028770484</v>
      </c>
      <c r="T154" s="46">
        <v>6.6147907528736738</v>
      </c>
      <c r="U154" s="46">
        <v>-9.9604085379848613</v>
      </c>
      <c r="V154" s="46">
        <v>7.0545051331561694</v>
      </c>
      <c r="W154" s="46">
        <v>6.1789024412022115</v>
      </c>
      <c r="X154" s="46">
        <f t="shared" si="8"/>
        <v>3.9445652905164508</v>
      </c>
      <c r="Y154" s="46">
        <f t="shared" si="8"/>
        <v>6.1469839489126628</v>
      </c>
      <c r="Z154" s="46">
        <f t="shared" si="8"/>
        <v>10.658265796092564</v>
      </c>
      <c r="AA154" s="46">
        <f t="shared" si="8"/>
        <v>6.2356220239598485</v>
      </c>
      <c r="AB154" s="46">
        <f t="shared" si="8"/>
        <v>2.2168818426614649</v>
      </c>
      <c r="AC154" s="46">
        <f t="shared" si="8"/>
        <v>6.0738297602435551</v>
      </c>
      <c r="AD154" s="46">
        <f t="shared" si="8"/>
        <v>4.8442520350482852</v>
      </c>
      <c r="AE154" s="46">
        <f t="shared" si="8"/>
        <v>3.3828125594092882</v>
      </c>
      <c r="AF154" s="46">
        <f t="shared" si="8"/>
        <v>1.0507423603270354</v>
      </c>
      <c r="AG154" s="46">
        <f t="shared" si="8"/>
        <v>1.6676372106565651</v>
      </c>
    </row>
    <row r="155" spans="1:33" ht="12" customHeight="1">
      <c r="A155" s="30" t="s">
        <v>74</v>
      </c>
      <c r="B155" s="69"/>
      <c r="C155" s="69">
        <v>-0.52173913043478137</v>
      </c>
      <c r="D155" s="69">
        <v>2.6223776223776269</v>
      </c>
      <c r="E155" s="69">
        <v>6.3032367972742662</v>
      </c>
      <c r="F155" s="69">
        <v>6.8910256410256352</v>
      </c>
      <c r="G155" s="69">
        <v>6.2968515742128943</v>
      </c>
      <c r="H155" s="69">
        <v>9.7320169252468389</v>
      </c>
      <c r="I155" s="69">
        <v>-1.9280205655526998</v>
      </c>
      <c r="J155" s="69">
        <v>-2.3591087811271336</v>
      </c>
      <c r="K155" s="69">
        <v>11.677852348993284</v>
      </c>
      <c r="L155" s="69">
        <v>33.052884615384613</v>
      </c>
      <c r="M155" s="69">
        <v>87.262872628726285</v>
      </c>
      <c r="N155" s="69">
        <v>162.61456825856249</v>
      </c>
      <c r="O155" s="69">
        <v>-0.56943423952975536</v>
      </c>
      <c r="P155" s="69">
        <v>2.5494180676149938</v>
      </c>
      <c r="Q155" s="69">
        <v>9.8540803458836166</v>
      </c>
      <c r="R155" s="69">
        <v>9.4949163660216414</v>
      </c>
      <c r="S155" s="69">
        <v>-3.7441964954320781</v>
      </c>
      <c r="T155" s="69">
        <v>20.9428971526373</v>
      </c>
      <c r="U155" s="69">
        <v>-5.1331532226939487</v>
      </c>
      <c r="V155" s="69">
        <v>14.29346352047736</v>
      </c>
      <c r="W155" s="69">
        <v>8.5429520645467392</v>
      </c>
      <c r="X155" s="69">
        <f t="shared" si="8"/>
        <v>11.078014939627394</v>
      </c>
      <c r="Y155" s="69">
        <f t="shared" si="8"/>
        <v>11.599081866870662</v>
      </c>
      <c r="Z155" s="69">
        <f t="shared" si="8"/>
        <v>13.041850944734804</v>
      </c>
      <c r="AA155" s="69">
        <f t="shared" si="8"/>
        <v>0.58506903814650002</v>
      </c>
      <c r="AB155" s="69">
        <f t="shared" si="8"/>
        <v>1.0625096944315118</v>
      </c>
      <c r="AC155" s="69">
        <f t="shared" si="8"/>
        <v>1.5654976594275354</v>
      </c>
      <c r="AD155" s="69">
        <f t="shared" si="8"/>
        <v>1.3449187759728005</v>
      </c>
      <c r="AE155" s="69">
        <f t="shared" si="8"/>
        <v>2.5348542458808652</v>
      </c>
      <c r="AF155" s="69">
        <f t="shared" si="8"/>
        <v>-0.45081073220389101</v>
      </c>
      <c r="AG155" s="69">
        <f t="shared" si="8"/>
        <v>8.2024687751077323</v>
      </c>
    </row>
    <row r="156" spans="1:33" ht="12" customHeight="1">
      <c r="A156" s="30" t="s">
        <v>73</v>
      </c>
      <c r="B156" s="69"/>
      <c r="C156" s="69">
        <v>22.015378389316069</v>
      </c>
      <c r="D156" s="69">
        <v>21.903814262023218</v>
      </c>
      <c r="E156" s="69">
        <v>11.726614790226918</v>
      </c>
      <c r="F156" s="69">
        <v>19.993181375413997</v>
      </c>
      <c r="G156" s="69">
        <v>16.227625116694398</v>
      </c>
      <c r="H156" s="69">
        <v>31.768814387986737</v>
      </c>
      <c r="I156" s="69">
        <v>11.372309975617512</v>
      </c>
      <c r="J156" s="69">
        <v>-22.91364252909122</v>
      </c>
      <c r="K156" s="69">
        <v>21.439155399147978</v>
      </c>
      <c r="L156" s="69">
        <v>48.793817839802756</v>
      </c>
      <c r="M156" s="69">
        <v>28.03669662076743</v>
      </c>
      <c r="N156" s="69">
        <v>13.776769631062777</v>
      </c>
      <c r="O156" s="69">
        <v>8.6560337750674279</v>
      </c>
      <c r="P156" s="69">
        <v>18.591272625228015</v>
      </c>
      <c r="Q156" s="69">
        <v>11.24540390986202</v>
      </c>
      <c r="R156" s="69">
        <v>8.6262189933896281</v>
      </c>
      <c r="S156" s="69">
        <v>18.141079713201179</v>
      </c>
      <c r="T156" s="69">
        <v>6.0900276037051384</v>
      </c>
      <c r="U156" s="69">
        <v>-10.158278050187491</v>
      </c>
      <c r="V156" s="69">
        <v>6.747329627920351</v>
      </c>
      <c r="W156" s="69">
        <v>6.0695869021735689</v>
      </c>
      <c r="X156" s="69">
        <f t="shared" ref="X156:AG170" si="9">+X33/W33*100-100</f>
        <v>3.6210663099898142</v>
      </c>
      <c r="Y156" s="69">
        <f t="shared" si="9"/>
        <v>5.8989507712458504</v>
      </c>
      <c r="Z156" s="69">
        <f t="shared" si="9"/>
        <v>10.540458090824401</v>
      </c>
      <c r="AA156" s="69">
        <f t="shared" si="9"/>
        <v>6.5197911796789754</v>
      </c>
      <c r="AB156" s="69">
        <f t="shared" si="9"/>
        <v>2.2731013294808236</v>
      </c>
      <c r="AC156" s="69">
        <f t="shared" si="9"/>
        <v>6.2891141866037117</v>
      </c>
      <c r="AD156" s="69">
        <f t="shared" si="9"/>
        <v>5.0039323220046015</v>
      </c>
      <c r="AE156" s="69">
        <f t="shared" si="9"/>
        <v>3.4201008527221717</v>
      </c>
      <c r="AF156" s="69">
        <f t="shared" si="9"/>
        <v>1.1165330544905316</v>
      </c>
      <c r="AG156" s="69">
        <f t="shared" si="9"/>
        <v>1.3891601843021562</v>
      </c>
    </row>
    <row r="157" spans="1:33" ht="12" customHeight="1">
      <c r="A157" s="34" t="s">
        <v>44</v>
      </c>
      <c r="B157" s="46"/>
      <c r="C157" s="46">
        <v>-0.17090566545552122</v>
      </c>
      <c r="D157" s="46">
        <v>3.825674345874404</v>
      </c>
      <c r="E157" s="46">
        <v>26.520039989093888</v>
      </c>
      <c r="F157" s="46">
        <v>15.178507291142878</v>
      </c>
      <c r="G157" s="46">
        <v>39.769953135301762</v>
      </c>
      <c r="H157" s="46">
        <v>13.556015936254965</v>
      </c>
      <c r="I157" s="46">
        <v>-14.755165851769107</v>
      </c>
      <c r="J157" s="46">
        <v>-18.712464439995784</v>
      </c>
      <c r="K157" s="46">
        <v>6.0555735580038856</v>
      </c>
      <c r="L157" s="46">
        <v>13.592789214375742</v>
      </c>
      <c r="M157" s="46">
        <v>7.6652545222244584</v>
      </c>
      <c r="N157" s="46">
        <v>11.720765228687952</v>
      </c>
      <c r="O157" s="46">
        <v>9.9935709294199881</v>
      </c>
      <c r="P157" s="46">
        <v>16.860397151729842</v>
      </c>
      <c r="Q157" s="46">
        <v>7.1010420834710715</v>
      </c>
      <c r="R157" s="46">
        <v>3.8257712659034837</v>
      </c>
      <c r="S157" s="46">
        <v>-2.5994242623361146</v>
      </c>
      <c r="T157" s="46">
        <v>3.7574389822749481</v>
      </c>
      <c r="U157" s="46">
        <v>-5.7000654067798564</v>
      </c>
      <c r="V157" s="46">
        <v>13.032771746937271</v>
      </c>
      <c r="W157" s="46">
        <v>9.9193929051232743</v>
      </c>
      <c r="X157" s="46">
        <f t="shared" si="9"/>
        <v>12.953126548409472</v>
      </c>
      <c r="Y157" s="46">
        <f t="shared" si="9"/>
        <v>7.1968135040050498</v>
      </c>
      <c r="Z157" s="46">
        <f t="shared" si="9"/>
        <v>-0.37593574717911338</v>
      </c>
      <c r="AA157" s="46">
        <f t="shared" si="9"/>
        <v>2.0573753881711241</v>
      </c>
      <c r="AB157" s="46">
        <f t="shared" si="9"/>
        <v>16.292223769543895</v>
      </c>
      <c r="AC157" s="46">
        <f t="shared" si="9"/>
        <v>6.7484068056279796</v>
      </c>
      <c r="AD157" s="46">
        <f t="shared" si="9"/>
        <v>4.7791654238372558</v>
      </c>
      <c r="AE157" s="46">
        <f t="shared" si="9"/>
        <v>2.6319969469743114</v>
      </c>
      <c r="AF157" s="46">
        <f t="shared" si="9"/>
        <v>-20.334697421631915</v>
      </c>
      <c r="AG157" s="46">
        <f t="shared" si="9"/>
        <v>-2.9228921620571526</v>
      </c>
    </row>
    <row r="158" spans="1:33" ht="12" customHeight="1">
      <c r="A158" s="30" t="s">
        <v>74</v>
      </c>
      <c r="B158" s="69"/>
      <c r="C158" s="69">
        <v>-17.595260967018888</v>
      </c>
      <c r="D158" s="69">
        <v>29.648338838158168</v>
      </c>
      <c r="E158" s="69">
        <v>61.374194515210547</v>
      </c>
      <c r="F158" s="69">
        <v>12.443701536890003</v>
      </c>
      <c r="G158" s="69">
        <v>85.345005574596371</v>
      </c>
      <c r="H158" s="69">
        <v>8.0895622145482804</v>
      </c>
      <c r="I158" s="69">
        <v>-32.407865446450657</v>
      </c>
      <c r="J158" s="69">
        <v>-21.260634891592716</v>
      </c>
      <c r="K158" s="69">
        <v>19.615816583401099</v>
      </c>
      <c r="L158" s="69">
        <v>23.768050249303883</v>
      </c>
      <c r="M158" s="69">
        <v>12.614120909304944</v>
      </c>
      <c r="N158" s="69">
        <v>36.6489349346094</v>
      </c>
      <c r="O158" s="69">
        <v>2.2456056845612409</v>
      </c>
      <c r="P158" s="69">
        <v>10.278151861273216</v>
      </c>
      <c r="Q158" s="69">
        <v>4.4927558081683685</v>
      </c>
      <c r="R158" s="69">
        <v>-1.1023099453173444</v>
      </c>
      <c r="S158" s="69">
        <v>3.8296009920490093</v>
      </c>
      <c r="T158" s="69">
        <v>5.2381621469720301</v>
      </c>
      <c r="U158" s="69">
        <v>-12.571764266068513</v>
      </c>
      <c r="V158" s="69">
        <v>12.754650132860945</v>
      </c>
      <c r="W158" s="69">
        <v>9.8558929490478704</v>
      </c>
      <c r="X158" s="69">
        <f t="shared" si="9"/>
        <v>14.400992767867479</v>
      </c>
      <c r="Y158" s="69">
        <f t="shared" si="9"/>
        <v>0.36012731261332931</v>
      </c>
      <c r="Z158" s="69">
        <f t="shared" si="9"/>
        <v>-1.4173897930949977</v>
      </c>
      <c r="AA158" s="69">
        <f t="shared" si="9"/>
        <v>-17.231989194606015</v>
      </c>
      <c r="AB158" s="69">
        <f t="shared" si="9"/>
        <v>-2.0569578606585424</v>
      </c>
      <c r="AC158" s="69">
        <f t="shared" si="9"/>
        <v>7.2020746274673115</v>
      </c>
      <c r="AD158" s="69">
        <f t="shared" si="9"/>
        <v>1.1280598623770288E-2</v>
      </c>
      <c r="AE158" s="69">
        <f t="shared" si="9"/>
        <v>7.7564166833767842</v>
      </c>
      <c r="AF158" s="69">
        <f t="shared" si="9"/>
        <v>3.4647189495353672</v>
      </c>
      <c r="AG158" s="69">
        <f t="shared" si="9"/>
        <v>-9.153552158273385</v>
      </c>
    </row>
    <row r="159" spans="1:33" ht="12" customHeight="1">
      <c r="A159" s="30" t="s">
        <v>72</v>
      </c>
      <c r="B159" s="69"/>
      <c r="C159" s="69">
        <v>19.859333789196043</v>
      </c>
      <c r="D159" s="69">
        <v>5.9820700896495538</v>
      </c>
      <c r="E159" s="69">
        <v>6.3980313749615618</v>
      </c>
      <c r="F159" s="69">
        <v>8.2899681989014198</v>
      </c>
      <c r="G159" s="69">
        <v>9.7910965761195996</v>
      </c>
      <c r="H159" s="69">
        <v>7.3860182370820695</v>
      </c>
      <c r="I159" s="69">
        <v>-5.9835833569204624</v>
      </c>
      <c r="J159" s="69">
        <v>-20.562379576107901</v>
      </c>
      <c r="K159" s="69">
        <v>-10.695065565072383</v>
      </c>
      <c r="L159" s="69">
        <v>7.5369207265320028</v>
      </c>
      <c r="M159" s="69">
        <v>26.085240726124709</v>
      </c>
      <c r="N159" s="69">
        <v>10.59780907668231</v>
      </c>
      <c r="O159" s="69">
        <v>17.664704550599964</v>
      </c>
      <c r="P159" s="69">
        <v>20.472365193130983</v>
      </c>
      <c r="Q159" s="69">
        <v>32.653224196446416</v>
      </c>
      <c r="R159" s="69">
        <v>15.588598260241397</v>
      </c>
      <c r="S159" s="69">
        <v>-0.36456434560699336</v>
      </c>
      <c r="T159" s="69">
        <v>-2.2790235743034799</v>
      </c>
      <c r="U159" s="69">
        <v>2.591602032629055</v>
      </c>
      <c r="V159" s="69">
        <v>5.8526030397038511</v>
      </c>
      <c r="W159" s="69">
        <v>-2.2165303910952616E-2</v>
      </c>
      <c r="X159" s="69">
        <f t="shared" si="9"/>
        <v>1.58643008694645</v>
      </c>
      <c r="Y159" s="69">
        <f t="shared" si="9"/>
        <v>0.4366406540319332</v>
      </c>
      <c r="Z159" s="69">
        <f t="shared" si="9"/>
        <v>0.16640258933190921</v>
      </c>
      <c r="AA159" s="69">
        <f t="shared" si="9"/>
        <v>0.23139220979560093</v>
      </c>
      <c r="AB159" s="69">
        <f t="shared" si="9"/>
        <v>-6.697287418237778</v>
      </c>
      <c r="AC159" s="69">
        <f t="shared" si="9"/>
        <v>4.0104126395010127</v>
      </c>
      <c r="AD159" s="69">
        <f t="shared" si="9"/>
        <v>4.1060587287820738</v>
      </c>
      <c r="AE159" s="69">
        <f t="shared" si="9"/>
        <v>-4.5963058173854989</v>
      </c>
      <c r="AF159" s="69">
        <f t="shared" si="9"/>
        <v>-1.1277163743419578</v>
      </c>
      <c r="AG159" s="69">
        <f t="shared" si="9"/>
        <v>-1.6149789295717767</v>
      </c>
    </row>
    <row r="160" spans="1:33" ht="12" customHeight="1">
      <c r="A160" s="30" t="s">
        <v>71</v>
      </c>
      <c r="B160" s="69"/>
      <c r="C160" s="69">
        <v>11.530729465824237</v>
      </c>
      <c r="D160" s="69">
        <v>0.69954079224068266</v>
      </c>
      <c r="E160" s="69">
        <v>3.4137401977497319</v>
      </c>
      <c r="F160" s="69">
        <v>13.826499072738514</v>
      </c>
      <c r="G160" s="69">
        <v>23.352643012309926</v>
      </c>
      <c r="H160" s="69">
        <v>6.0140886410331689</v>
      </c>
      <c r="I160" s="69">
        <v>-17.301143442509485</v>
      </c>
      <c r="J160" s="69">
        <v>-12.60462002008704</v>
      </c>
      <c r="K160" s="69">
        <v>-2.2907488986784159</v>
      </c>
      <c r="L160" s="69">
        <v>8.9387227035715711</v>
      </c>
      <c r="M160" s="69">
        <v>2.0261273257278702</v>
      </c>
      <c r="N160" s="69">
        <v>-3.7954144620811263</v>
      </c>
      <c r="O160" s="69">
        <v>4.8544401261274572</v>
      </c>
      <c r="P160" s="69">
        <v>6.7801944191901526</v>
      </c>
      <c r="Q160" s="69">
        <v>-3.3205619412515972</v>
      </c>
      <c r="R160" s="69">
        <v>-3.851234630626962</v>
      </c>
      <c r="S160" s="69">
        <v>-5.6189670964559895</v>
      </c>
      <c r="T160" s="69">
        <v>7.3196222612071296</v>
      </c>
      <c r="U160" s="69">
        <v>-4.5353366722314945</v>
      </c>
      <c r="V160" s="69">
        <v>9.0753424657534367</v>
      </c>
      <c r="W160" s="69">
        <v>4.6594742643374758</v>
      </c>
      <c r="X160" s="69">
        <f t="shared" si="9"/>
        <v>9.1960253284187274</v>
      </c>
      <c r="Y160" s="69">
        <f t="shared" si="9"/>
        <v>11.38307132981717</v>
      </c>
      <c r="Z160" s="69">
        <f t="shared" si="9"/>
        <v>-2.141826015401179</v>
      </c>
      <c r="AA160" s="69">
        <f t="shared" si="9"/>
        <v>-6.4407143240199503</v>
      </c>
      <c r="AB160" s="69">
        <f t="shared" si="9"/>
        <v>2.9892238908632294</v>
      </c>
      <c r="AC160" s="69">
        <f t="shared" si="9"/>
        <v>-0.91275914846249862</v>
      </c>
      <c r="AD160" s="69">
        <f t="shared" si="9"/>
        <v>-1.5951919566377484</v>
      </c>
      <c r="AE160" s="69">
        <f t="shared" si="9"/>
        <v>1.1958103827164166</v>
      </c>
      <c r="AF160" s="69">
        <f t="shared" si="9"/>
        <v>-1.0124654520841574</v>
      </c>
      <c r="AG160" s="69">
        <f t="shared" si="9"/>
        <v>-3.5100715120088921</v>
      </c>
    </row>
    <row r="161" spans="1:33" ht="12" customHeight="1">
      <c r="A161" s="30" t="s">
        <v>73</v>
      </c>
      <c r="B161" s="69"/>
      <c r="C161" s="69">
        <v>1.0716177816307777</v>
      </c>
      <c r="D161" s="69">
        <v>-12.144099497271924</v>
      </c>
      <c r="E161" s="69">
        <v>22.077886857948698</v>
      </c>
      <c r="F161" s="69">
        <v>19.489059202488065</v>
      </c>
      <c r="G161" s="69">
        <v>14.012419126942817</v>
      </c>
      <c r="H161" s="69">
        <v>23.230330207908679</v>
      </c>
      <c r="I161" s="69">
        <v>-3.7514390440777561</v>
      </c>
      <c r="J161" s="69">
        <v>-19.411295644522653</v>
      </c>
      <c r="K161" s="69">
        <v>7.6428339901393798</v>
      </c>
      <c r="L161" s="69">
        <v>11.536206158771421</v>
      </c>
      <c r="M161" s="69">
        <v>3.5580311469819179</v>
      </c>
      <c r="N161" s="69">
        <v>3.0557080131723353</v>
      </c>
      <c r="O161" s="69">
        <v>16.123663573302082</v>
      </c>
      <c r="P161" s="69">
        <v>23.86919981196327</v>
      </c>
      <c r="Q161" s="69">
        <v>5.765724070902948</v>
      </c>
      <c r="R161" s="69">
        <v>5.402401456276678</v>
      </c>
      <c r="S161" s="69">
        <v>-6.0189144531995993</v>
      </c>
      <c r="T161" s="69">
        <v>3.9977736155776284</v>
      </c>
      <c r="U161" s="69">
        <v>-4.5398554110421117</v>
      </c>
      <c r="V161" s="69">
        <v>16.459165784157562</v>
      </c>
      <c r="W161" s="69">
        <v>14.055813669152712</v>
      </c>
      <c r="X161" s="69">
        <f t="shared" si="9"/>
        <v>16.024921241521355</v>
      </c>
      <c r="Y161" s="69">
        <f t="shared" si="9"/>
        <v>10.614215852120722</v>
      </c>
      <c r="Z161" s="69">
        <f t="shared" si="9"/>
        <v>0.2465041779273065</v>
      </c>
      <c r="AA161" s="69">
        <f t="shared" si="9"/>
        <v>10.906629172525115</v>
      </c>
      <c r="AB161" s="69">
        <f t="shared" si="9"/>
        <v>27.609003915970959</v>
      </c>
      <c r="AC161" s="69">
        <f t="shared" si="9"/>
        <v>8.0655250318279172</v>
      </c>
      <c r="AD161" s="69">
        <f t="shared" si="9"/>
        <v>6.6198151817878426</v>
      </c>
      <c r="AE161" s="69">
        <f t="shared" si="9"/>
        <v>2.7100045986408361</v>
      </c>
      <c r="AF161" s="69">
        <f t="shared" si="9"/>
        <v>-29.329772217074705</v>
      </c>
      <c r="AG161" s="69">
        <f t="shared" si="9"/>
        <v>-1.2275013088947588</v>
      </c>
    </row>
    <row r="162" spans="1:33" ht="12" customHeight="1">
      <c r="A162" s="34" t="s">
        <v>49</v>
      </c>
      <c r="B162" s="46"/>
      <c r="C162" s="46">
        <v>11.251252923488138</v>
      </c>
      <c r="D162" s="46">
        <v>9.4939560027029017</v>
      </c>
      <c r="E162" s="46">
        <v>14.043268076936258</v>
      </c>
      <c r="F162" s="46">
        <v>11.986291074166488</v>
      </c>
      <c r="G162" s="46">
        <v>9.2161073825503479</v>
      </c>
      <c r="H162" s="46">
        <v>7.3716294275250078</v>
      </c>
      <c r="I162" s="46">
        <v>9.7294079941394642</v>
      </c>
      <c r="J162" s="46">
        <v>7.1810064257698372</v>
      </c>
      <c r="K162" s="46">
        <v>5.4891579398139072</v>
      </c>
      <c r="L162" s="46">
        <v>1.9061150680887096</v>
      </c>
      <c r="M162" s="46">
        <v>-0.5993445235120447</v>
      </c>
      <c r="N162" s="46">
        <v>3.6468959487030048</v>
      </c>
      <c r="O162" s="46">
        <v>4.5168547224858457</v>
      </c>
      <c r="P162" s="46">
        <v>6.7363960449317233</v>
      </c>
      <c r="Q162" s="46">
        <v>4.5798279610549173</v>
      </c>
      <c r="R162" s="46">
        <v>6.5395218511320934</v>
      </c>
      <c r="S162" s="46">
        <v>4.5374847996380225</v>
      </c>
      <c r="T162" s="46">
        <v>3.5073243970729493</v>
      </c>
      <c r="U162" s="46">
        <v>7.0814385029533327</v>
      </c>
      <c r="V162" s="46">
        <v>3.3681949647925933</v>
      </c>
      <c r="W162" s="46">
        <v>1.0519107941867389</v>
      </c>
      <c r="X162" s="46">
        <f t="shared" si="9"/>
        <v>-0.4042386643767486</v>
      </c>
      <c r="Y162" s="46">
        <f t="shared" si="9"/>
        <v>5.7526951095053107</v>
      </c>
      <c r="Z162" s="46">
        <f t="shared" si="9"/>
        <v>9.7614003172452612E-2</v>
      </c>
      <c r="AA162" s="46">
        <f t="shared" si="9"/>
        <v>4.2653398198118282</v>
      </c>
      <c r="AB162" s="46">
        <f t="shared" si="9"/>
        <v>1.5209165887254414</v>
      </c>
      <c r="AC162" s="46">
        <f t="shared" si="9"/>
        <v>2.7732702394288111</v>
      </c>
      <c r="AD162" s="46">
        <f t="shared" si="9"/>
        <v>5.1228506234210869</v>
      </c>
      <c r="AE162" s="46">
        <f t="shared" si="9"/>
        <v>4.3683440410089389</v>
      </c>
      <c r="AF162" s="46">
        <f t="shared" si="9"/>
        <v>-1.2719929436887867</v>
      </c>
      <c r="AG162" s="46">
        <f t="shared" si="9"/>
        <v>1.5695678751116589</v>
      </c>
    </row>
    <row r="163" spans="1:33" ht="12" customHeight="1">
      <c r="A163" s="30" t="s">
        <v>73</v>
      </c>
      <c r="B163" s="69"/>
      <c r="C163" s="69">
        <v>11.251252923488138</v>
      </c>
      <c r="D163" s="69">
        <v>9.4939560027029017</v>
      </c>
      <c r="E163" s="69">
        <v>14.043268076936258</v>
      </c>
      <c r="F163" s="69">
        <v>11.986291074166488</v>
      </c>
      <c r="G163" s="69">
        <v>9.2161073825503479</v>
      </c>
      <c r="H163" s="69">
        <v>7.3716294275250078</v>
      </c>
      <c r="I163" s="69">
        <v>9.7294079941394642</v>
      </c>
      <c r="J163" s="69">
        <v>7.1810064257698372</v>
      </c>
      <c r="K163" s="69">
        <v>5.4891579398139072</v>
      </c>
      <c r="L163" s="69">
        <v>1.9061150680887096</v>
      </c>
      <c r="M163" s="69">
        <v>-0.5993445235120447</v>
      </c>
      <c r="N163" s="69">
        <v>3.6468959487030048</v>
      </c>
      <c r="O163" s="69">
        <v>4.5168547224858457</v>
      </c>
      <c r="P163" s="69">
        <v>6.7363960449317233</v>
      </c>
      <c r="Q163" s="69">
        <v>4.5798279610549173</v>
      </c>
      <c r="R163" s="69">
        <v>6.5395218511320934</v>
      </c>
      <c r="S163" s="69">
        <v>4.5374847996380225</v>
      </c>
      <c r="T163" s="69">
        <v>3.5073243970729493</v>
      </c>
      <c r="U163" s="69">
        <v>7.0814385029533327</v>
      </c>
      <c r="V163" s="69">
        <v>3.3681949647925933</v>
      </c>
      <c r="W163" s="69">
        <v>1.0519107941867389</v>
      </c>
      <c r="X163" s="69">
        <f t="shared" si="9"/>
        <v>-0.40540224782110101</v>
      </c>
      <c r="Y163" s="69">
        <f t="shared" si="9"/>
        <v>5.7526951095053107</v>
      </c>
      <c r="Z163" s="69">
        <f t="shared" si="9"/>
        <v>9.7614003172452612E-2</v>
      </c>
      <c r="AA163" s="69">
        <f t="shared" si="9"/>
        <v>4.2653398198118282</v>
      </c>
      <c r="AB163" s="69">
        <f t="shared" si="9"/>
        <v>1.5209165887254414</v>
      </c>
      <c r="AC163" s="69">
        <f t="shared" si="9"/>
        <v>2.7732702394288111</v>
      </c>
      <c r="AD163" s="69">
        <f t="shared" si="9"/>
        <v>5.1228506234210869</v>
      </c>
      <c r="AE163" s="69">
        <f t="shared" si="9"/>
        <v>4.3683440410089389</v>
      </c>
      <c r="AF163" s="69">
        <f t="shared" si="9"/>
        <v>-1.2719929436887867</v>
      </c>
      <c r="AG163" s="69">
        <f t="shared" si="9"/>
        <v>1.5695678751116589</v>
      </c>
    </row>
    <row r="164" spans="1:33" ht="12" customHeight="1">
      <c r="A164" s="17" t="s">
        <v>50</v>
      </c>
      <c r="B164" s="46"/>
      <c r="C164" s="46">
        <v>4.6969890424323353</v>
      </c>
      <c r="D164" s="46">
        <v>3.6448007804927016</v>
      </c>
      <c r="E164" s="46">
        <v>4.5282301616513791</v>
      </c>
      <c r="F164" s="46">
        <v>0.93083532729325213</v>
      </c>
      <c r="G164" s="46">
        <v>3.5079842602548439</v>
      </c>
      <c r="H164" s="46">
        <v>0.62908372587753547</v>
      </c>
      <c r="I164" s="46">
        <v>-2.2244064222802962</v>
      </c>
      <c r="J164" s="46">
        <v>-9.1326201106337663</v>
      </c>
      <c r="K164" s="46">
        <v>7.9337218716587472</v>
      </c>
      <c r="L164" s="46">
        <v>7.9437700412276655</v>
      </c>
      <c r="M164" s="46">
        <v>4.8582856354734076</v>
      </c>
      <c r="N164" s="46">
        <v>8.5545968943423958</v>
      </c>
      <c r="O164" s="46">
        <v>-0.6242383430071925</v>
      </c>
      <c r="P164" s="46">
        <v>8.2779189840650531</v>
      </c>
      <c r="Q164" s="46">
        <v>0.98031997366756229</v>
      </c>
      <c r="R164" s="46">
        <v>7.8399794130576907</v>
      </c>
      <c r="S164" s="46">
        <v>4.7298130346766811</v>
      </c>
      <c r="T164" s="46">
        <v>5.64425937845931</v>
      </c>
      <c r="U164" s="46">
        <v>-0.62294993574593605</v>
      </c>
      <c r="V164" s="46">
        <v>9.1579417600046327</v>
      </c>
      <c r="W164" s="46">
        <v>8.6512413947361892</v>
      </c>
      <c r="X164" s="46">
        <f t="shared" si="9"/>
        <v>8.5912743797367881</v>
      </c>
      <c r="Y164" s="46">
        <f t="shared" si="9"/>
        <v>11.602858551148771</v>
      </c>
      <c r="Z164" s="46">
        <f t="shared" si="9"/>
        <v>2.4624591372710825</v>
      </c>
      <c r="AA164" s="46">
        <f t="shared" si="9"/>
        <v>12.40224780917201</v>
      </c>
      <c r="AB164" s="46">
        <f t="shared" si="9"/>
        <v>5.3437357969443866</v>
      </c>
      <c r="AC164" s="46">
        <f t="shared" si="9"/>
        <v>10.579159869198222</v>
      </c>
      <c r="AD164" s="46">
        <f t="shared" si="9"/>
        <v>4.2895784328069766</v>
      </c>
      <c r="AE164" s="46">
        <f t="shared" si="9"/>
        <v>7.6139351840194109</v>
      </c>
      <c r="AF164" s="46">
        <f t="shared" si="9"/>
        <v>-48.074269750152723</v>
      </c>
      <c r="AG164" s="46">
        <f t="shared" si="9"/>
        <v>-18.781876208056985</v>
      </c>
    </row>
    <row r="165" spans="1:33" ht="12" customHeight="1">
      <c r="A165" s="30" t="s">
        <v>73</v>
      </c>
      <c r="B165" s="69"/>
      <c r="C165" s="69">
        <v>4.6969890424323353</v>
      </c>
      <c r="D165" s="69">
        <v>3.6448007804927016</v>
      </c>
      <c r="E165" s="69">
        <v>4.5282301616513791</v>
      </c>
      <c r="F165" s="69">
        <v>0.93083532729325213</v>
      </c>
      <c r="G165" s="69">
        <v>3.5079842602548439</v>
      </c>
      <c r="H165" s="69">
        <v>0.62908372587753547</v>
      </c>
      <c r="I165" s="69">
        <v>-2.2244064222802962</v>
      </c>
      <c r="J165" s="69">
        <v>-9.1326201106337663</v>
      </c>
      <c r="K165" s="69">
        <v>7.9337218716587472</v>
      </c>
      <c r="L165" s="69">
        <v>7.9437700412276655</v>
      </c>
      <c r="M165" s="69">
        <v>4.8582856354734076</v>
      </c>
      <c r="N165" s="69">
        <v>8.5545968943423958</v>
      </c>
      <c r="O165" s="69">
        <v>-0.6242383430071925</v>
      </c>
      <c r="P165" s="69">
        <v>8.2779189840650531</v>
      </c>
      <c r="Q165" s="69">
        <v>0.98031997366756229</v>
      </c>
      <c r="R165" s="69">
        <v>7.8399794130576907</v>
      </c>
      <c r="S165" s="69">
        <v>4.7298130346766811</v>
      </c>
      <c r="T165" s="69">
        <v>5.64425937845931</v>
      </c>
      <c r="U165" s="69">
        <v>-0.62294993574593605</v>
      </c>
      <c r="V165" s="69">
        <v>9.1579417600046327</v>
      </c>
      <c r="W165" s="69">
        <v>8.6512413947361892</v>
      </c>
      <c r="X165" s="69">
        <f t="shared" si="9"/>
        <v>8.5912743797367881</v>
      </c>
      <c r="Y165" s="69">
        <f t="shared" si="9"/>
        <v>11.602858551148771</v>
      </c>
      <c r="Z165" s="69">
        <f t="shared" si="9"/>
        <v>2.4624591372710825</v>
      </c>
      <c r="AA165" s="69">
        <f t="shared" si="9"/>
        <v>12.40224780917201</v>
      </c>
      <c r="AB165" s="69">
        <f t="shared" si="9"/>
        <v>5.3437357969443866</v>
      </c>
      <c r="AC165" s="69">
        <f t="shared" si="9"/>
        <v>10.579159869198222</v>
      </c>
      <c r="AD165" s="69">
        <f t="shared" si="9"/>
        <v>4.2895784328069766</v>
      </c>
      <c r="AE165" s="69">
        <f t="shared" si="9"/>
        <v>7.6139351840194109</v>
      </c>
      <c r="AF165" s="69">
        <f t="shared" si="9"/>
        <v>-48.074269750152723</v>
      </c>
      <c r="AG165" s="69">
        <f t="shared" si="9"/>
        <v>-18.781876208056985</v>
      </c>
    </row>
    <row r="166" spans="1:33" ht="12" customHeight="1">
      <c r="A166" s="34" t="s">
        <v>51</v>
      </c>
      <c r="B166" s="46"/>
      <c r="C166" s="46">
        <v>8.8618532945630193</v>
      </c>
      <c r="D166" s="46">
        <v>12.241555267169815</v>
      </c>
      <c r="E166" s="46">
        <v>9.6009429196834475</v>
      </c>
      <c r="F166" s="46">
        <v>11.873450910506151</v>
      </c>
      <c r="G166" s="46">
        <v>7.8375186531296066</v>
      </c>
      <c r="H166" s="46">
        <v>6.1704813003712786</v>
      </c>
      <c r="I166" s="46">
        <v>-0.15299282213118204</v>
      </c>
      <c r="J166" s="46">
        <v>-23.756363335442217</v>
      </c>
      <c r="K166" s="46">
        <v>-12.853711652790139</v>
      </c>
      <c r="L166" s="46">
        <v>6.8392379330017405</v>
      </c>
      <c r="M166" s="46">
        <v>8.7370499200902572</v>
      </c>
      <c r="N166" s="46">
        <v>8.2238491625714687</v>
      </c>
      <c r="O166" s="46">
        <v>10.429189075187168</v>
      </c>
      <c r="P166" s="46">
        <v>10.294696390953078</v>
      </c>
      <c r="Q166" s="46">
        <v>1.9338741499454386</v>
      </c>
      <c r="R166" s="46">
        <v>0.21723295660744668</v>
      </c>
      <c r="S166" s="46">
        <v>3.2244643228625023</v>
      </c>
      <c r="T166" s="46">
        <v>2.6783803822632279</v>
      </c>
      <c r="U166" s="46">
        <v>2.5913101212298812</v>
      </c>
      <c r="V166" s="46">
        <v>2.5291640390097854</v>
      </c>
      <c r="W166" s="46">
        <v>7.1761781570138794</v>
      </c>
      <c r="X166" s="46">
        <f t="shared" si="9"/>
        <v>10.477365494442665</v>
      </c>
      <c r="Y166" s="46">
        <f t="shared" si="9"/>
        <v>11.020728191040234</v>
      </c>
      <c r="Z166" s="46">
        <f t="shared" si="9"/>
        <v>6.986301129801916</v>
      </c>
      <c r="AA166" s="46">
        <f t="shared" si="9"/>
        <v>9.6552481011372748</v>
      </c>
      <c r="AB166" s="46">
        <f t="shared" si="9"/>
        <v>3.4690085175414822</v>
      </c>
      <c r="AC166" s="46">
        <f t="shared" si="9"/>
        <v>5.5546331920914156</v>
      </c>
      <c r="AD166" s="46">
        <f t="shared" si="9"/>
        <v>5.6782558743879434</v>
      </c>
      <c r="AE166" s="46">
        <f t="shared" si="9"/>
        <v>3.9753784349050534</v>
      </c>
      <c r="AF166" s="46">
        <f t="shared" si="9"/>
        <v>-5.9473071005710949</v>
      </c>
      <c r="AG166" s="46">
        <f t="shared" si="9"/>
        <v>-0.37030517752282321</v>
      </c>
    </row>
    <row r="167" spans="1:33" ht="12" customHeight="1">
      <c r="A167" s="30" t="s">
        <v>74</v>
      </c>
      <c r="B167" s="69"/>
      <c r="C167" s="69">
        <v>12.647696822763805</v>
      </c>
      <c r="D167" s="69">
        <v>7.5983779252848791</v>
      </c>
      <c r="E167" s="69">
        <v>-8.0008421939155028E-2</v>
      </c>
      <c r="F167" s="69">
        <v>12.196304022588862</v>
      </c>
      <c r="G167" s="69">
        <v>10.677058878767951</v>
      </c>
      <c r="H167" s="69">
        <v>-3.0748345494654643</v>
      </c>
      <c r="I167" s="69">
        <v>-4.2298399803914748</v>
      </c>
      <c r="J167" s="69">
        <v>-40.537823114328539</v>
      </c>
      <c r="K167" s="69">
        <v>21.88643280966582</v>
      </c>
      <c r="L167" s="69">
        <v>6.1595116783534252</v>
      </c>
      <c r="M167" s="69">
        <v>-0.84109484888804786</v>
      </c>
      <c r="N167" s="69">
        <v>5.4775482819763255</v>
      </c>
      <c r="O167" s="69">
        <v>8.2553384825079519</v>
      </c>
      <c r="P167" s="69">
        <v>13.877114198178546</v>
      </c>
      <c r="Q167" s="69">
        <v>-6.263475040079598</v>
      </c>
      <c r="R167" s="69">
        <v>-10.857513564519934</v>
      </c>
      <c r="S167" s="69">
        <v>7.1518359245782364</v>
      </c>
      <c r="T167" s="69">
        <v>2.6981970857001869</v>
      </c>
      <c r="U167" s="69">
        <v>-2.9178941461752714</v>
      </c>
      <c r="V167" s="69">
        <v>6.9401151869207069</v>
      </c>
      <c r="W167" s="69">
        <v>16.554386642216002</v>
      </c>
      <c r="X167" s="69">
        <f t="shared" si="9"/>
        <v>6.3548853656023851</v>
      </c>
      <c r="Y167" s="69">
        <f t="shared" si="9"/>
        <v>12.151156653702188</v>
      </c>
      <c r="Z167" s="69">
        <f t="shared" si="9"/>
        <v>4.309288460211107</v>
      </c>
      <c r="AA167" s="69">
        <f t="shared" si="9"/>
        <v>21.983361064891852</v>
      </c>
      <c r="AB167" s="69">
        <f t="shared" si="9"/>
        <v>1.8889131383675135</v>
      </c>
      <c r="AC167" s="69">
        <f t="shared" si="9"/>
        <v>10.804211157639941</v>
      </c>
      <c r="AD167" s="69">
        <f t="shared" si="9"/>
        <v>10.286200330565734</v>
      </c>
      <c r="AE167" s="69">
        <f t="shared" si="9"/>
        <v>3.9666611160287886</v>
      </c>
      <c r="AF167" s="69">
        <f t="shared" si="9"/>
        <v>-23.613511257976683</v>
      </c>
      <c r="AG167" s="69">
        <f t="shared" si="9"/>
        <v>-6.1954422556971878</v>
      </c>
    </row>
    <row r="168" spans="1:33" ht="12" customHeight="1">
      <c r="A168" s="30" t="s">
        <v>72</v>
      </c>
      <c r="B168" s="69"/>
      <c r="C168" s="69">
        <v>8.6956521739130324</v>
      </c>
      <c r="D168" s="69">
        <v>7.313131313131322</v>
      </c>
      <c r="E168" s="69">
        <v>5.1957831325301242</v>
      </c>
      <c r="F168" s="69">
        <v>-1.6105941302791678</v>
      </c>
      <c r="G168" s="69">
        <v>24.590760276464167</v>
      </c>
      <c r="H168" s="69">
        <v>4</v>
      </c>
      <c r="I168" s="69">
        <v>20.634475014037051</v>
      </c>
      <c r="J168" s="69">
        <v>1.4661391668606001</v>
      </c>
      <c r="K168" s="69">
        <v>16.467889908256865</v>
      </c>
      <c r="L168" s="69">
        <v>29.558881449389531</v>
      </c>
      <c r="M168" s="69">
        <v>22.906216750266012</v>
      </c>
      <c r="N168" s="69">
        <v>-22.013356418501118</v>
      </c>
      <c r="O168" s="69">
        <v>10.830954646368539</v>
      </c>
      <c r="P168" s="69">
        <v>23.451137501788537</v>
      </c>
      <c r="Q168" s="69">
        <v>14.731108020398693</v>
      </c>
      <c r="R168" s="69">
        <v>11.496110718254357</v>
      </c>
      <c r="S168" s="69">
        <v>14.442330343390424</v>
      </c>
      <c r="T168" s="69">
        <v>15.818225001979243</v>
      </c>
      <c r="U168" s="69">
        <v>12.734978467427709</v>
      </c>
      <c r="V168" s="69">
        <v>7.9735629396070919</v>
      </c>
      <c r="W168" s="69">
        <v>29.623181894760506</v>
      </c>
      <c r="X168" s="69">
        <f t="shared" si="9"/>
        <v>8.0126212128396048</v>
      </c>
      <c r="Y168" s="69">
        <f t="shared" si="9"/>
        <v>5.6710653363373211</v>
      </c>
      <c r="Z168" s="69">
        <f t="shared" si="9"/>
        <v>38.992252233091961</v>
      </c>
      <c r="AA168" s="69">
        <f t="shared" si="9"/>
        <v>26.361352340379042</v>
      </c>
      <c r="AB168" s="69">
        <f t="shared" si="9"/>
        <v>6.0923688703507679</v>
      </c>
      <c r="AC168" s="69">
        <f t="shared" si="9"/>
        <v>3.0556121409655645</v>
      </c>
      <c r="AD168" s="69">
        <f t="shared" si="9"/>
        <v>11.950978454239959</v>
      </c>
      <c r="AE168" s="69">
        <f t="shared" si="9"/>
        <v>10.578077547849432</v>
      </c>
      <c r="AF168" s="69">
        <f t="shared" si="9"/>
        <v>-7.4999600811151765</v>
      </c>
      <c r="AG168" s="69">
        <f t="shared" si="9"/>
        <v>-9.5097531503538733</v>
      </c>
    </row>
    <row r="169" spans="1:33" ht="12" customHeight="1">
      <c r="A169" s="30" t="s">
        <v>71</v>
      </c>
      <c r="B169" s="69"/>
      <c r="C169" s="69">
        <v>9.4518376525233094</v>
      </c>
      <c r="D169" s="69">
        <v>9.8548381664477489</v>
      </c>
      <c r="E169" s="69">
        <v>9.8169666125026822</v>
      </c>
      <c r="F169" s="69">
        <v>7.0409559172506277</v>
      </c>
      <c r="G169" s="69">
        <v>6.0222738061083305</v>
      </c>
      <c r="H169" s="69">
        <v>7.4440344403444101</v>
      </c>
      <c r="I169" s="69">
        <v>2.8894587416430113</v>
      </c>
      <c r="J169" s="69">
        <v>-5.3139881614669093</v>
      </c>
      <c r="K169" s="69">
        <v>5.0223266745005759</v>
      </c>
      <c r="L169" s="69">
        <v>1.0047664868977506</v>
      </c>
      <c r="M169" s="69">
        <v>1.0147110953562475</v>
      </c>
      <c r="N169" s="69">
        <v>8.6261350177655061</v>
      </c>
      <c r="O169" s="69">
        <v>5.6736729460698143</v>
      </c>
      <c r="P169" s="69">
        <v>6.335861818598687</v>
      </c>
      <c r="Q169" s="69">
        <v>8.0894111728029117</v>
      </c>
      <c r="R169" s="69">
        <v>8.609425650403125</v>
      </c>
      <c r="S169" s="69">
        <v>4.1586310343771942</v>
      </c>
      <c r="T169" s="69">
        <v>5.318070270826297</v>
      </c>
      <c r="U169" s="69">
        <v>0.5664852797544313</v>
      </c>
      <c r="V169" s="69">
        <v>2.4529663133359065</v>
      </c>
      <c r="W169" s="69">
        <v>8.0778397703266336</v>
      </c>
      <c r="X169" s="69">
        <f t="shared" si="9"/>
        <v>6.50387179077849</v>
      </c>
      <c r="Y169" s="69">
        <f t="shared" si="9"/>
        <v>6.7893205715023441</v>
      </c>
      <c r="Z169" s="69">
        <f t="shared" si="9"/>
        <v>8.4062753824712217</v>
      </c>
      <c r="AA169" s="69">
        <f t="shared" si="9"/>
        <v>9.6777471773660864</v>
      </c>
      <c r="AB169" s="69">
        <f t="shared" si="9"/>
        <v>2.6713242652236744</v>
      </c>
      <c r="AC169" s="69">
        <f t="shared" si="9"/>
        <v>7.2062234335375877</v>
      </c>
      <c r="AD169" s="69">
        <f t="shared" si="9"/>
        <v>2.1819651154959985</v>
      </c>
      <c r="AE169" s="69">
        <f t="shared" si="9"/>
        <v>7.2324194292493189</v>
      </c>
      <c r="AF169" s="69">
        <f t="shared" si="9"/>
        <v>6.3105490807679558</v>
      </c>
      <c r="AG169" s="69">
        <f t="shared" si="9"/>
        <v>8.187776870433666</v>
      </c>
    </row>
    <row r="170" spans="1:33" ht="12" customHeight="1">
      <c r="A170" s="30" t="s">
        <v>73</v>
      </c>
      <c r="B170" s="69"/>
      <c r="C170" s="69">
        <v>7.5844152436184089</v>
      </c>
      <c r="D170" s="69">
        <v>14.225084150446364</v>
      </c>
      <c r="E170" s="69">
        <v>12.3750800768738</v>
      </c>
      <c r="F170" s="69">
        <v>12.908252217329135</v>
      </c>
      <c r="G170" s="69">
        <v>7.2545051394142348</v>
      </c>
      <c r="H170" s="69">
        <v>8.2953141243159507</v>
      </c>
      <c r="I170" s="69">
        <v>-8.2228203186971882E-2</v>
      </c>
      <c r="J170" s="69">
        <v>-24.009730490077359</v>
      </c>
      <c r="K170" s="69">
        <v>-23.766858931237991</v>
      </c>
      <c r="L170" s="69">
        <v>7.8421678452969417</v>
      </c>
      <c r="M170" s="69">
        <v>12.416362486290126</v>
      </c>
      <c r="N170" s="69">
        <v>9.9986062142197056</v>
      </c>
      <c r="O170" s="69">
        <v>11.971692180621901</v>
      </c>
      <c r="P170" s="69">
        <v>10.037469194789523</v>
      </c>
      <c r="Q170" s="69">
        <v>2.0286046201603511</v>
      </c>
      <c r="R170" s="69">
        <v>0.27849225933378818</v>
      </c>
      <c r="S170" s="69">
        <v>1.8517070773629314</v>
      </c>
      <c r="T170" s="69">
        <v>1.5852129638767281</v>
      </c>
      <c r="U170" s="69">
        <v>3.7542097233815923</v>
      </c>
      <c r="V170" s="69">
        <v>1.3316595113086862</v>
      </c>
      <c r="W170" s="69">
        <v>3.6567169286999928</v>
      </c>
      <c r="X170" s="69">
        <f t="shared" si="9"/>
        <v>12.651125759922706</v>
      </c>
      <c r="Y170" s="69">
        <f t="shared" si="9"/>
        <v>11.964267122004074</v>
      </c>
      <c r="Z170" s="69">
        <f t="shared" si="9"/>
        <v>5.411282324398357</v>
      </c>
      <c r="AA170" s="69">
        <f t="shared" si="9"/>
        <v>5.483721172780804</v>
      </c>
      <c r="AB170" s="69">
        <f t="shared" si="9"/>
        <v>3.7800387961881796</v>
      </c>
      <c r="AC170" s="69">
        <f t="shared" si="9"/>
        <v>4.0606477165236328</v>
      </c>
      <c r="AD170" s="69">
        <f t="shared" si="9"/>
        <v>4.5197518430839096</v>
      </c>
      <c r="AE170" s="69">
        <f t="shared" si="9"/>
        <v>2.6453878817709295</v>
      </c>
      <c r="AF170" s="69">
        <f t="shared" si="9"/>
        <v>-3.0561199609882976</v>
      </c>
      <c r="AG170" s="69">
        <f t="shared" si="9"/>
        <v>4.8206003114529494E-2</v>
      </c>
    </row>
    <row r="171" spans="1:33" ht="12" customHeight="1">
      <c r="A171" s="15" t="s">
        <v>56</v>
      </c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</row>
    <row r="172" spans="1:33" ht="12" customHeight="1">
      <c r="A172" s="15" t="s">
        <v>75</v>
      </c>
      <c r="B172" s="71"/>
      <c r="C172" s="71">
        <v>-2.6300023963575399</v>
      </c>
      <c r="D172" s="71">
        <v>1.402817941303141</v>
      </c>
      <c r="E172" s="71">
        <v>1.6847683190744931</v>
      </c>
      <c r="F172" s="71">
        <v>0.25857267881295343</v>
      </c>
      <c r="G172" s="71">
        <v>-0.1249851208189483</v>
      </c>
      <c r="H172" s="71">
        <v>-0.42905667123532965</v>
      </c>
      <c r="I172" s="71">
        <v>-0.45085482873501803</v>
      </c>
      <c r="J172" s="71">
        <v>-2.9518446524117792</v>
      </c>
      <c r="K172" s="71">
        <v>4.6543322045097852</v>
      </c>
      <c r="L172" s="71">
        <v>6.1185430724912209</v>
      </c>
      <c r="M172" s="71">
        <v>6.6935648810962505</v>
      </c>
      <c r="N172" s="71">
        <v>-0.11327396615722307</v>
      </c>
      <c r="O172" s="71">
        <v>1.418402596043137</v>
      </c>
      <c r="P172" s="71">
        <v>2.5717775369424203</v>
      </c>
      <c r="Q172" s="71">
        <v>4.4158588535202767</v>
      </c>
      <c r="R172" s="71">
        <v>6.4777783131755911</v>
      </c>
      <c r="S172" s="71">
        <v>1.4315452844988954</v>
      </c>
      <c r="T172" s="71">
        <v>7.7229666423759227</v>
      </c>
      <c r="U172" s="71">
        <v>8.3759008200568843</v>
      </c>
      <c r="V172" s="71">
        <v>1.2139972739200857</v>
      </c>
      <c r="W172" s="71">
        <v>7.7957056913434286</v>
      </c>
      <c r="X172" s="71">
        <f t="shared" ref="X172:AG183" si="10">+X49/W49*100-100</f>
        <v>5.5179338688585915</v>
      </c>
      <c r="Y172" s="71">
        <f t="shared" si="10"/>
        <v>5.8169385000110623</v>
      </c>
      <c r="Z172" s="71">
        <f t="shared" si="10"/>
        <v>7.1953655195490853</v>
      </c>
      <c r="AA172" s="71">
        <f t="shared" si="10"/>
        <v>-0.52579210238801011</v>
      </c>
      <c r="AB172" s="71">
        <f t="shared" si="10"/>
        <v>1.5710040893177677</v>
      </c>
      <c r="AC172" s="71">
        <f t="shared" si="10"/>
        <v>1.7716630461018497</v>
      </c>
      <c r="AD172" s="71">
        <f t="shared" si="10"/>
        <v>1.1004648515321236</v>
      </c>
      <c r="AE172" s="71">
        <f t="shared" si="10"/>
        <v>2.7690719714741618</v>
      </c>
      <c r="AF172" s="71">
        <f t="shared" si="10"/>
        <v>-4.8611681777923792</v>
      </c>
      <c r="AG172" s="71">
        <f t="shared" si="10"/>
        <v>-5.286140675835199</v>
      </c>
    </row>
    <row r="173" spans="1:33" ht="12" customHeight="1">
      <c r="A173" s="30" t="s">
        <v>72</v>
      </c>
      <c r="B173" s="69"/>
      <c r="C173" s="69">
        <v>3.3492822966507276</v>
      </c>
      <c r="D173" s="69">
        <v>3.7037037037036953</v>
      </c>
      <c r="E173" s="69">
        <v>3.5714285714285836</v>
      </c>
      <c r="F173" s="69">
        <v>3.0172413793103487</v>
      </c>
      <c r="G173" s="69">
        <v>0</v>
      </c>
      <c r="H173" s="69">
        <v>2.092050209205027</v>
      </c>
      <c r="I173" s="69">
        <v>-4.9180327868852487</v>
      </c>
      <c r="J173" s="69">
        <v>-10.775862068965509</v>
      </c>
      <c r="K173" s="69">
        <v>4.8309178743961354</v>
      </c>
      <c r="L173" s="69">
        <v>-2.7649769585253381</v>
      </c>
      <c r="M173" s="69">
        <v>3.3175355450237021</v>
      </c>
      <c r="N173" s="69">
        <v>4.1284403669724838</v>
      </c>
      <c r="O173" s="69">
        <v>4.4052863436123175</v>
      </c>
      <c r="P173" s="69">
        <v>2.9535864978902993</v>
      </c>
      <c r="Q173" s="69">
        <v>5.7377049180327759</v>
      </c>
      <c r="R173" s="69">
        <v>2.7131782945736518</v>
      </c>
      <c r="S173" s="69">
        <v>6.7924528301886795</v>
      </c>
      <c r="T173" s="69">
        <v>14.487632508833912</v>
      </c>
      <c r="U173" s="69">
        <v>11.111111111111114</v>
      </c>
      <c r="V173" s="69">
        <v>42.5</v>
      </c>
      <c r="W173" s="69">
        <v>16.569200779727097</v>
      </c>
      <c r="X173" s="69">
        <f t="shared" si="10"/>
        <v>33.371279209816294</v>
      </c>
      <c r="Y173" s="69">
        <f t="shared" si="10"/>
        <v>20.025188916876573</v>
      </c>
      <c r="Z173" s="69">
        <f t="shared" si="10"/>
        <v>12.715994144624631</v>
      </c>
      <c r="AA173" s="69">
        <f t="shared" si="10"/>
        <v>1.4828544949026821</v>
      </c>
      <c r="AB173" s="69">
        <f t="shared" si="10"/>
        <v>-1.735159817351601</v>
      </c>
      <c r="AC173" s="69">
        <f t="shared" si="10"/>
        <v>-6.4126394052044589</v>
      </c>
      <c r="AD173" s="69">
        <f t="shared" si="10"/>
        <v>-4.4687189672293925</v>
      </c>
      <c r="AE173" s="69">
        <f t="shared" si="10"/>
        <v>-0.72765072765072603</v>
      </c>
      <c r="AF173" s="69">
        <f t="shared" si="10"/>
        <v>-4.9214659685863893</v>
      </c>
      <c r="AG173" s="69">
        <f t="shared" si="10"/>
        <v>2.6431718061674019</v>
      </c>
    </row>
    <row r="174" spans="1:33" s="32" customFormat="1" ht="12" customHeight="1">
      <c r="A174" s="30" t="s">
        <v>71</v>
      </c>
      <c r="B174" s="69"/>
      <c r="C174" s="69">
        <v>3.1520081342145403</v>
      </c>
      <c r="D174" s="69">
        <v>9.265648102513552</v>
      </c>
      <c r="E174" s="69">
        <v>7.48759585024807</v>
      </c>
      <c r="F174" s="69">
        <v>8.1409987410826687</v>
      </c>
      <c r="G174" s="69">
        <v>10.128055878928976</v>
      </c>
      <c r="H174" s="69">
        <v>5.1092318534178958</v>
      </c>
      <c r="I174" s="69">
        <v>12.939993295340258</v>
      </c>
      <c r="J174" s="69">
        <v>3.1760166221430666</v>
      </c>
      <c r="K174" s="69">
        <v>5.2071346375143861</v>
      </c>
      <c r="L174" s="69">
        <v>6.8362045392398159</v>
      </c>
      <c r="M174" s="69">
        <v>5.7844893780394102</v>
      </c>
      <c r="N174" s="69">
        <v>19.961287200580699</v>
      </c>
      <c r="O174" s="69">
        <v>24.647035094796294</v>
      </c>
      <c r="P174" s="69">
        <v>29.482200647249215</v>
      </c>
      <c r="Q174" s="69">
        <v>36.20344913771558</v>
      </c>
      <c r="R174" s="69">
        <v>40.866134507753003</v>
      </c>
      <c r="S174" s="69">
        <v>-5.8164528105256323</v>
      </c>
      <c r="T174" s="69">
        <v>2.1161825726140933</v>
      </c>
      <c r="U174" s="69">
        <v>8.0184206961939566</v>
      </c>
      <c r="V174" s="69">
        <v>7.0783699059561229</v>
      </c>
      <c r="W174" s="69">
        <v>4.4147783828093026</v>
      </c>
      <c r="X174" s="69">
        <f t="shared" si="10"/>
        <v>-1.4285737664593228</v>
      </c>
      <c r="Y174" s="69">
        <f t="shared" si="10"/>
        <v>3.5959614586694926</v>
      </c>
      <c r="Z174" s="69">
        <f t="shared" si="10"/>
        <v>4.764602391510536</v>
      </c>
      <c r="AA174" s="69">
        <f t="shared" si="10"/>
        <v>3.9364713282314767</v>
      </c>
      <c r="AB174" s="69">
        <f t="shared" si="10"/>
        <v>0.11599172928538337</v>
      </c>
      <c r="AC174" s="69">
        <f t="shared" si="10"/>
        <v>2.1710658875680195</v>
      </c>
      <c r="AD174" s="69">
        <f t="shared" si="10"/>
        <v>0.25637233150914085</v>
      </c>
      <c r="AE174" s="69">
        <f t="shared" si="10"/>
        <v>1.0179493484140636</v>
      </c>
      <c r="AF174" s="69">
        <f t="shared" si="10"/>
        <v>-4.1573361892707652</v>
      </c>
      <c r="AG174" s="69">
        <f t="shared" si="10"/>
        <v>-1.2647297846403944</v>
      </c>
    </row>
    <row r="175" spans="1:33" s="32" customFormat="1" ht="12" customHeight="1">
      <c r="A175" s="30" t="s">
        <v>73</v>
      </c>
      <c r="B175" s="69"/>
      <c r="C175" s="69">
        <v>-3.0481768685035462</v>
      </c>
      <c r="D175" s="69">
        <v>0.86364603275899299</v>
      </c>
      <c r="E175" s="69">
        <v>1.269613632529115</v>
      </c>
      <c r="F175" s="69">
        <v>-0.31654796118122874</v>
      </c>
      <c r="G175" s="69">
        <v>-0.88789537458738721</v>
      </c>
      <c r="H175" s="69">
        <v>-0.86633924242744342</v>
      </c>
      <c r="I175" s="69">
        <v>-1.4628960238145794</v>
      </c>
      <c r="J175" s="69">
        <v>-3.426697164559144</v>
      </c>
      <c r="K175" s="69">
        <v>4.6074093935737608</v>
      </c>
      <c r="L175" s="69">
        <v>6.0940704032809379</v>
      </c>
      <c r="M175" s="69">
        <v>6.7829028166461995</v>
      </c>
      <c r="N175" s="69">
        <v>-1.7063237678645464</v>
      </c>
      <c r="O175" s="69">
        <v>-0.80371357873131899</v>
      </c>
      <c r="P175" s="69">
        <v>-0.65939590826468475</v>
      </c>
      <c r="Q175" s="69">
        <v>-0.51194207073754683</v>
      </c>
      <c r="R175" s="69">
        <v>-0.55175112502445245</v>
      </c>
      <c r="S175" s="69">
        <v>3.4252774061540805</v>
      </c>
      <c r="T175" s="69">
        <v>9.1099317088017671</v>
      </c>
      <c r="U175" s="69">
        <v>8.4434603717005388</v>
      </c>
      <c r="V175" s="69">
        <v>-0.40192279866883496</v>
      </c>
      <c r="W175" s="69">
        <v>8.5825894658681818</v>
      </c>
      <c r="X175" s="69">
        <f t="shared" si="10"/>
        <v>7.0017593918961296</v>
      </c>
      <c r="Y175" s="69">
        <f t="shared" si="10"/>
        <v>6.1876567987957998</v>
      </c>
      <c r="Z175" s="69">
        <f t="shared" si="10"/>
        <v>7.6595300363867125</v>
      </c>
      <c r="AA175" s="69">
        <f t="shared" si="10"/>
        <v>-1.4631893639258209</v>
      </c>
      <c r="AB175" s="69">
        <f t="shared" si="10"/>
        <v>1.9190449174909361</v>
      </c>
      <c r="AC175" s="69">
        <f t="shared" si="10"/>
        <v>1.7606912074348315</v>
      </c>
      <c r="AD175" s="69">
        <f t="shared" si="10"/>
        <v>1.3318587754034326</v>
      </c>
      <c r="AE175" s="69">
        <f t="shared" si="10"/>
        <v>3.1767453322849803</v>
      </c>
      <c r="AF175" s="69">
        <f t="shared" si="10"/>
        <v>-5.013648771610562</v>
      </c>
      <c r="AG175" s="69">
        <f t="shared" si="10"/>
        <v>-6.2386243893093223</v>
      </c>
    </row>
    <row r="176" spans="1:33" ht="12" customHeight="1">
      <c r="A176" s="36" t="s">
        <v>59</v>
      </c>
      <c r="B176" s="72"/>
      <c r="C176" s="72">
        <v>4.689789130634253</v>
      </c>
      <c r="D176" s="72">
        <v>9.3704114040918682</v>
      </c>
      <c r="E176" s="72">
        <v>8.4340582284214207</v>
      </c>
      <c r="F176" s="72">
        <v>6.6467177251065266</v>
      </c>
      <c r="G176" s="72">
        <v>9.815823375446314</v>
      </c>
      <c r="H176" s="72">
        <v>5.8461165394461574</v>
      </c>
      <c r="I176" s="72">
        <v>-0.83233018287147331</v>
      </c>
      <c r="J176" s="72">
        <v>-8.2673814419618878</v>
      </c>
      <c r="K176" s="72">
        <v>3.8697068595800772</v>
      </c>
      <c r="L176" s="72">
        <v>7.0049002718119482</v>
      </c>
      <c r="M176" s="72">
        <v>6.0808015156288491</v>
      </c>
      <c r="N176" s="72">
        <v>6.421315572438175</v>
      </c>
      <c r="O176" s="72">
        <v>6.7433089378194637</v>
      </c>
      <c r="P176" s="72">
        <v>7.3473954481852388</v>
      </c>
      <c r="Q176" s="72">
        <v>4.1932995710053831</v>
      </c>
      <c r="R176" s="72">
        <v>4.2046948772209305</v>
      </c>
      <c r="S176" s="72">
        <v>2.1454957655681994</v>
      </c>
      <c r="T176" s="72">
        <v>2.9878565507431887</v>
      </c>
      <c r="U176" s="72">
        <v>-1.5066614709988073</v>
      </c>
      <c r="V176" s="72">
        <v>6.3079126969330446</v>
      </c>
      <c r="W176" s="72">
        <v>4.3397375048420486</v>
      </c>
      <c r="X176" s="72">
        <f t="shared" si="10"/>
        <v>7.3631106886208357</v>
      </c>
      <c r="Y176" s="72">
        <f t="shared" si="10"/>
        <v>3.2900071452082784</v>
      </c>
      <c r="Z176" s="72">
        <f t="shared" si="10"/>
        <v>9.3548849154842628E-2</v>
      </c>
      <c r="AA176" s="72">
        <f t="shared" si="10"/>
        <v>4.9479454111368568</v>
      </c>
      <c r="AB176" s="72">
        <f t="shared" si="10"/>
        <v>3.8311981855677573</v>
      </c>
      <c r="AC176" s="72">
        <f t="shared" si="10"/>
        <v>5.2224777666454401</v>
      </c>
      <c r="AD176" s="72">
        <f t="shared" si="10"/>
        <v>3.8413721508259187</v>
      </c>
      <c r="AE176" s="72">
        <f t="shared" si="10"/>
        <v>3.6751070459479962</v>
      </c>
      <c r="AF176" s="72">
        <f t="shared" si="10"/>
        <v>-12.793162090016423</v>
      </c>
      <c r="AG176" s="72">
        <f t="shared" si="10"/>
        <v>-1.8077907356199461</v>
      </c>
    </row>
    <row r="177" spans="1:33" ht="12" customHeight="1">
      <c r="A177" s="38" t="s">
        <v>60</v>
      </c>
      <c r="B177" s="73"/>
      <c r="C177" s="73">
        <v>3.8151251756623168</v>
      </c>
      <c r="D177" s="73">
        <v>16.728500284100406</v>
      </c>
      <c r="E177" s="73">
        <v>18.397090825793157</v>
      </c>
      <c r="F177" s="73">
        <v>29.382814578345318</v>
      </c>
      <c r="G177" s="73">
        <v>-0.41496490555810794</v>
      </c>
      <c r="H177" s="73">
        <v>-0.42889454074497735</v>
      </c>
      <c r="I177" s="73">
        <v>-9.2265495400392012</v>
      </c>
      <c r="J177" s="73">
        <v>-21.506224885003164</v>
      </c>
      <c r="K177" s="73">
        <v>17.74323698657318</v>
      </c>
      <c r="L177" s="73">
        <v>9.1014290850260693</v>
      </c>
      <c r="M177" s="73">
        <v>6.70483683283733</v>
      </c>
      <c r="N177" s="73">
        <v>9.7085504728816829</v>
      </c>
      <c r="O177" s="73">
        <v>-10.253342716396901</v>
      </c>
      <c r="P177" s="73">
        <v>37.175566533364702</v>
      </c>
      <c r="Q177" s="73">
        <v>-12.517863267405971</v>
      </c>
      <c r="R177" s="73">
        <v>5.1473050566432192</v>
      </c>
      <c r="S177" s="73">
        <v>0.361983920456737</v>
      </c>
      <c r="T177" s="73">
        <v>-10.063389602247668</v>
      </c>
      <c r="U177" s="73">
        <v>-8.963932563963553</v>
      </c>
      <c r="V177" s="73">
        <v>18.434909200911306</v>
      </c>
      <c r="W177" s="73">
        <v>0.40468056575460309</v>
      </c>
      <c r="X177" s="73">
        <f t="shared" si="10"/>
        <v>15.369341950911377</v>
      </c>
      <c r="Y177" s="73">
        <f t="shared" si="10"/>
        <v>-0.88932063846459641</v>
      </c>
      <c r="Z177" s="73">
        <f t="shared" si="10"/>
        <v>11.854926471617546</v>
      </c>
      <c r="AA177" s="73">
        <f t="shared" si="10"/>
        <v>12.625788606768822</v>
      </c>
      <c r="AB177" s="73">
        <f t="shared" si="10"/>
        <v>20.60232452896831</v>
      </c>
      <c r="AC177" s="73">
        <f t="shared" si="10"/>
        <v>10.115362263132127</v>
      </c>
      <c r="AD177" s="73">
        <f t="shared" si="10"/>
        <v>8.6804026031234116</v>
      </c>
      <c r="AE177" s="73">
        <f t="shared" si="10"/>
        <v>-3.1710525309534177</v>
      </c>
      <c r="AF177" s="73">
        <f t="shared" si="10"/>
        <v>-65.544230716071212</v>
      </c>
      <c r="AG177" s="73">
        <f t="shared" si="10"/>
        <v>-22.071700362169338</v>
      </c>
    </row>
    <row r="178" spans="1:33" ht="12" customHeight="1">
      <c r="A178" s="40" t="s">
        <v>61</v>
      </c>
      <c r="B178" s="73"/>
      <c r="C178" s="73">
        <v>-2.7724544326346034</v>
      </c>
      <c r="D178" s="73">
        <v>5.4486094106818825</v>
      </c>
      <c r="E178" s="73">
        <v>17.831557451293605</v>
      </c>
      <c r="F178" s="73">
        <v>0.41580186866252689</v>
      </c>
      <c r="G178" s="73">
        <v>26.002143473540613</v>
      </c>
      <c r="H178" s="73">
        <v>12.86736074673442</v>
      </c>
      <c r="I178" s="73">
        <v>2.6630519887253428</v>
      </c>
      <c r="J178" s="73">
        <v>10.222408648483764</v>
      </c>
      <c r="K178" s="73">
        <v>5.3377443348901608</v>
      </c>
      <c r="L178" s="73">
        <v>7.3153709413218451</v>
      </c>
      <c r="M178" s="73">
        <v>8.1782082769068296</v>
      </c>
      <c r="N178" s="73">
        <v>9.7482141594172163</v>
      </c>
      <c r="O178" s="73">
        <v>-5.7216783847705415</v>
      </c>
      <c r="P178" s="73">
        <v>16.431239725348519</v>
      </c>
      <c r="Q178" s="73">
        <v>-2.6460012035283853</v>
      </c>
      <c r="R178" s="73">
        <v>21.925457785443129</v>
      </c>
      <c r="S178" s="73">
        <v>11.568204131395504</v>
      </c>
      <c r="T178" s="73">
        <v>0.64990191623535054</v>
      </c>
      <c r="U178" s="73">
        <v>-9.7829222797014523</v>
      </c>
      <c r="V178" s="73">
        <v>18.040058097667554</v>
      </c>
      <c r="W178" s="73">
        <v>27.675330933064785</v>
      </c>
      <c r="X178" s="73">
        <f t="shared" si="10"/>
        <v>9.263283438953323</v>
      </c>
      <c r="Y178" s="73">
        <f t="shared" si="10"/>
        <v>20.600606440794962</v>
      </c>
      <c r="Z178" s="73">
        <f t="shared" si="10"/>
        <v>-0.64472051109156325</v>
      </c>
      <c r="AA178" s="73">
        <f t="shared" si="10"/>
        <v>22.142809423303888</v>
      </c>
      <c r="AB178" s="73">
        <f t="shared" si="10"/>
        <v>12.161276566866519</v>
      </c>
      <c r="AC178" s="73">
        <f t="shared" si="10"/>
        <v>16.939904527795477</v>
      </c>
      <c r="AD178" s="73">
        <f t="shared" si="10"/>
        <v>1.4947641553146269</v>
      </c>
      <c r="AE178" s="73">
        <f t="shared" si="10"/>
        <v>0.94713743536365769</v>
      </c>
      <c r="AF178" s="73">
        <f t="shared" si="10"/>
        <v>-80.010687980318437</v>
      </c>
      <c r="AG178" s="73">
        <f t="shared" si="10"/>
        <v>-66.690799123690155</v>
      </c>
    </row>
    <row r="179" spans="1:33" ht="12" customHeight="1">
      <c r="A179" s="36" t="s">
        <v>76</v>
      </c>
      <c r="B179" s="72"/>
      <c r="C179" s="72">
        <v>5.2874343658606051</v>
      </c>
      <c r="D179" s="72">
        <v>9.8806258303147274</v>
      </c>
      <c r="E179" s="72">
        <v>8.0186396737187238</v>
      </c>
      <c r="F179" s="72">
        <v>7.8758481562005898</v>
      </c>
      <c r="G179" s="72">
        <v>8.2793299030433047</v>
      </c>
      <c r="H179" s="72">
        <v>5.0333768488974613</v>
      </c>
      <c r="I179" s="72">
        <v>-1.4102742581853676</v>
      </c>
      <c r="J179" s="72">
        <v>-10.19974758251746</v>
      </c>
      <c r="K179" s="72">
        <v>4.0660173764027547</v>
      </c>
      <c r="L179" s="72">
        <v>7.0372826907336758</v>
      </c>
      <c r="M179" s="72">
        <v>5.8955773099420981</v>
      </c>
      <c r="N179" s="72">
        <v>6.2218418925159114</v>
      </c>
      <c r="O179" s="72">
        <v>7.3462857043205929</v>
      </c>
      <c r="P179" s="72">
        <v>7.4282332566022831</v>
      </c>
      <c r="Q179" s="72">
        <v>4.2007591346211086</v>
      </c>
      <c r="R179" s="72">
        <v>2.80079559958277</v>
      </c>
      <c r="S179" s="72">
        <v>1.1916154078854646</v>
      </c>
      <c r="T179" s="72">
        <v>2.8334091915211275</v>
      </c>
      <c r="U179" s="72">
        <v>-0.8989041146333534</v>
      </c>
      <c r="V179" s="72">
        <v>5.4512688418287354</v>
      </c>
      <c r="W179" s="72">
        <v>1.8339270240309133</v>
      </c>
      <c r="X179" s="72">
        <f t="shared" si="10"/>
        <v>7.3326951685767909</v>
      </c>
      <c r="Y179" s="72">
        <f t="shared" si="10"/>
        <v>0.95407850320133036</v>
      </c>
      <c r="Z179" s="72">
        <f t="shared" si="10"/>
        <v>0.5332044790856969</v>
      </c>
      <c r="AA179" s="72">
        <f t="shared" si="10"/>
        <v>2.6042572221479219</v>
      </c>
      <c r="AB179" s="72">
        <f t="shared" si="10"/>
        <v>2.8808727507947651</v>
      </c>
      <c r="AC179" s="72">
        <f t="shared" si="10"/>
        <v>3.0879078044300741</v>
      </c>
      <c r="AD179" s="72">
        <f t="shared" si="10"/>
        <v>4.5741099565420313</v>
      </c>
      <c r="AE179" s="72">
        <f t="shared" si="10"/>
        <v>3.9658295196472579</v>
      </c>
      <c r="AF179" s="72">
        <f t="shared" si="10"/>
        <v>-0.7812092917769462</v>
      </c>
      <c r="AG179" s="72">
        <f t="shared" si="10"/>
        <v>0.59345754711689835</v>
      </c>
    </row>
    <row r="180" spans="1:33" ht="12" customHeight="1">
      <c r="A180" s="30" t="s">
        <v>74</v>
      </c>
      <c r="B180" s="69"/>
      <c r="C180" s="69">
        <v>0.80000985385501622</v>
      </c>
      <c r="D180" s="69">
        <v>21.598074197174839</v>
      </c>
      <c r="E180" s="69">
        <v>18.818020118378882</v>
      </c>
      <c r="F180" s="69">
        <v>7.796628804858031</v>
      </c>
      <c r="G180" s="69">
        <v>24.563475095229307</v>
      </c>
      <c r="H180" s="69">
        <v>0.90291818622728215</v>
      </c>
      <c r="I180" s="69">
        <v>-24.719953307344426</v>
      </c>
      <c r="J180" s="69">
        <v>-41.855451258748225</v>
      </c>
      <c r="K180" s="69">
        <v>20.508414147176282</v>
      </c>
      <c r="L180" s="69">
        <v>14.875651623363169</v>
      </c>
      <c r="M180" s="69">
        <v>12.977166080323059</v>
      </c>
      <c r="N180" s="69">
        <v>23.686142202566842</v>
      </c>
      <c r="O180" s="69">
        <v>20.00906788751395</v>
      </c>
      <c r="P180" s="69">
        <v>14.457150404368974</v>
      </c>
      <c r="Q180" s="69">
        <v>-1.1375681963948807</v>
      </c>
      <c r="R180" s="69">
        <v>-0.98154713109191505</v>
      </c>
      <c r="S180" s="69">
        <v>-2.5335679940347973</v>
      </c>
      <c r="T180" s="69">
        <v>10.089722675367057</v>
      </c>
      <c r="U180" s="69">
        <v>-6.1127249222688107</v>
      </c>
      <c r="V180" s="69">
        <v>26.390593408746426</v>
      </c>
      <c r="W180" s="69">
        <v>10.408444912362285</v>
      </c>
      <c r="X180" s="69">
        <f t="shared" si="10"/>
        <v>34.001177441389672</v>
      </c>
      <c r="Y180" s="69">
        <f t="shared" si="10"/>
        <v>0.26168064328311402</v>
      </c>
      <c r="Z180" s="69">
        <f t="shared" si="10"/>
        <v>-19.469345548347135</v>
      </c>
      <c r="AA180" s="69">
        <f t="shared" si="10"/>
        <v>-2.1222525615723526</v>
      </c>
      <c r="AB180" s="69">
        <f t="shared" si="10"/>
        <v>0.97171583250469951</v>
      </c>
      <c r="AC180" s="69">
        <f t="shared" si="10"/>
        <v>13.503374749469771</v>
      </c>
      <c r="AD180" s="69">
        <f t="shared" si="10"/>
        <v>10.00625019079952</v>
      </c>
      <c r="AE180" s="69">
        <f t="shared" si="10"/>
        <v>2.4196021955487339</v>
      </c>
      <c r="AF180" s="69">
        <f t="shared" si="10"/>
        <v>-16.483320593704718</v>
      </c>
      <c r="AG180" s="69">
        <f t="shared" si="10"/>
        <v>-4.3600238372102922</v>
      </c>
    </row>
    <row r="181" spans="1:33" ht="12" customHeight="1">
      <c r="A181" s="30" t="s">
        <v>72</v>
      </c>
      <c r="B181" s="69"/>
      <c r="C181" s="69">
        <v>-0.83512320672811313</v>
      </c>
      <c r="D181" s="69">
        <v>10.783986693657098</v>
      </c>
      <c r="E181" s="69">
        <v>9.5482237061907256</v>
      </c>
      <c r="F181" s="69">
        <v>6.7694057049911152</v>
      </c>
      <c r="G181" s="69">
        <v>10.170292448804716</v>
      </c>
      <c r="H181" s="69">
        <v>3.1064847268501978</v>
      </c>
      <c r="I181" s="69">
        <v>-4.5269406052478018</v>
      </c>
      <c r="J181" s="69">
        <v>-6.4952167890379542</v>
      </c>
      <c r="K181" s="69">
        <v>5.1071258420011247</v>
      </c>
      <c r="L181" s="69">
        <v>5.503151416896884</v>
      </c>
      <c r="M181" s="69">
        <v>6.2967655341541189</v>
      </c>
      <c r="N181" s="69">
        <v>2.810090955489926</v>
      </c>
      <c r="O181" s="69">
        <v>5.6490722619819707</v>
      </c>
      <c r="P181" s="69">
        <v>6.2330240542361111</v>
      </c>
      <c r="Q181" s="69">
        <v>10.280837398623419</v>
      </c>
      <c r="R181" s="69">
        <v>8.6700082999865486</v>
      </c>
      <c r="S181" s="69">
        <v>1.9028336625974447</v>
      </c>
      <c r="T181" s="69">
        <v>4.1608655873344134</v>
      </c>
      <c r="U181" s="69">
        <v>-5.4376249962312784</v>
      </c>
      <c r="V181" s="69">
        <v>6.144598288490883</v>
      </c>
      <c r="W181" s="69">
        <v>4.9556441115805825</v>
      </c>
      <c r="X181" s="69">
        <f t="shared" si="10"/>
        <v>3.593358194184205</v>
      </c>
      <c r="Y181" s="69">
        <f t="shared" si="10"/>
        <v>-1.7205200002685785</v>
      </c>
      <c r="Z181" s="69">
        <f t="shared" si="10"/>
        <v>1.8182174871835315</v>
      </c>
      <c r="AA181" s="69">
        <f t="shared" si="10"/>
        <v>4.1683308455010177</v>
      </c>
      <c r="AB181" s="69">
        <f t="shared" si="10"/>
        <v>1.3921527745875011</v>
      </c>
      <c r="AC181" s="69">
        <f t="shared" si="10"/>
        <v>2.7873769031972557</v>
      </c>
      <c r="AD181" s="69">
        <f t="shared" si="10"/>
        <v>4.0469150537780365</v>
      </c>
      <c r="AE181" s="69">
        <f t="shared" si="10"/>
        <v>2.7075029900505427</v>
      </c>
      <c r="AF181" s="69">
        <f t="shared" si="10"/>
        <v>-11.84719459066693</v>
      </c>
      <c r="AG181" s="69">
        <f t="shared" si="10"/>
        <v>-4.9258246751961252</v>
      </c>
    </row>
    <row r="182" spans="1:33" ht="12" customHeight="1">
      <c r="A182" s="30" t="s">
        <v>71</v>
      </c>
      <c r="B182" s="69"/>
      <c r="C182" s="69">
        <v>4.7391449457616801</v>
      </c>
      <c r="D182" s="69">
        <v>6.9359739700978906</v>
      </c>
      <c r="E182" s="69">
        <v>6.7618284849254593</v>
      </c>
      <c r="F182" s="69">
        <v>6.1728104276509868</v>
      </c>
      <c r="G182" s="69">
        <v>8.4065966976580171</v>
      </c>
      <c r="H182" s="69">
        <v>6.4689445029370916</v>
      </c>
      <c r="I182" s="69">
        <v>4.1598033355308814</v>
      </c>
      <c r="J182" s="69">
        <v>-2.9535752081259261</v>
      </c>
      <c r="K182" s="69">
        <v>2.418933912135742</v>
      </c>
      <c r="L182" s="69">
        <v>5.8814410500617242</v>
      </c>
      <c r="M182" s="69">
        <v>6.3244928894495871</v>
      </c>
      <c r="N182" s="69">
        <v>5.7361341987915324</v>
      </c>
      <c r="O182" s="69">
        <v>6.7638384383475767</v>
      </c>
      <c r="P182" s="69">
        <v>4.4968515100407558</v>
      </c>
      <c r="Q182" s="69">
        <v>5.5175537558872492</v>
      </c>
      <c r="R182" s="69">
        <v>3.3741396556635266</v>
      </c>
      <c r="S182" s="69">
        <v>1.0668982156417144</v>
      </c>
      <c r="T182" s="69">
        <v>0.88856256269203016</v>
      </c>
      <c r="U182" s="69">
        <v>-1.5101485198294569</v>
      </c>
      <c r="V182" s="69">
        <v>2.9102715202671874</v>
      </c>
      <c r="W182" s="69">
        <v>1.2485529348372779</v>
      </c>
      <c r="X182" s="69">
        <f t="shared" si="10"/>
        <v>2.8407726925861425</v>
      </c>
      <c r="Y182" s="69">
        <f t="shared" si="10"/>
        <v>0.6397506786647682</v>
      </c>
      <c r="Z182" s="69">
        <f t="shared" si="10"/>
        <v>1.4181768342131988</v>
      </c>
      <c r="AA182" s="69">
        <f t="shared" si="10"/>
        <v>3.745434602504119</v>
      </c>
      <c r="AB182" s="69">
        <f t="shared" si="10"/>
        <v>2.8177188309818462</v>
      </c>
      <c r="AC182" s="69">
        <f t="shared" si="10"/>
        <v>2.3247533200603954</v>
      </c>
      <c r="AD182" s="69">
        <f t="shared" si="10"/>
        <v>1.7281533988709583</v>
      </c>
      <c r="AE182" s="69">
        <f t="shared" si="10"/>
        <v>2.9465932921481652</v>
      </c>
      <c r="AF182" s="69">
        <f t="shared" si="10"/>
        <v>1.7057559501630664</v>
      </c>
      <c r="AG182" s="69">
        <f t="shared" si="10"/>
        <v>2.0862597729910846</v>
      </c>
    </row>
    <row r="183" spans="1:33" ht="12" customHeight="1">
      <c r="A183" s="64" t="s">
        <v>73</v>
      </c>
      <c r="B183" s="74"/>
      <c r="C183" s="74">
        <v>8.6856177668424408</v>
      </c>
      <c r="D183" s="74">
        <v>9.3264094989348365</v>
      </c>
      <c r="E183" s="74">
        <v>5.9956435928773715</v>
      </c>
      <c r="F183" s="74">
        <v>9.6132732688378582</v>
      </c>
      <c r="G183" s="74">
        <v>3.2180954990320743</v>
      </c>
      <c r="H183" s="74">
        <v>5.5120453878883922</v>
      </c>
      <c r="I183" s="74">
        <v>0.78944937329052323</v>
      </c>
      <c r="J183" s="74">
        <v>-11.613138178381007</v>
      </c>
      <c r="K183" s="74">
        <v>3.397127857559525</v>
      </c>
      <c r="L183" s="74">
        <v>7.4617630202736649</v>
      </c>
      <c r="M183" s="74">
        <v>4.2524167803427559</v>
      </c>
      <c r="N183" s="74">
        <v>4.6376005333000876</v>
      </c>
      <c r="O183" s="74">
        <v>5.7444897173473635</v>
      </c>
      <c r="P183" s="74">
        <v>9.0377873566332028</v>
      </c>
      <c r="Q183" s="74">
        <v>2.6607102514957859</v>
      </c>
      <c r="R183" s="74">
        <v>1.5126777105906655</v>
      </c>
      <c r="S183" s="74">
        <v>1.9770376539246541</v>
      </c>
      <c r="T183" s="74">
        <v>3.1402479507315348</v>
      </c>
      <c r="U183" s="74">
        <v>2.2247446632843264</v>
      </c>
      <c r="V183" s="74">
        <v>3.917423978146843</v>
      </c>
      <c r="W183" s="74">
        <v>-0.39731557371219139</v>
      </c>
      <c r="X183" s="74">
        <f t="shared" si="10"/>
        <v>6.933322334220307</v>
      </c>
      <c r="Y183" s="74">
        <f t="shared" si="10"/>
        <v>2.3013427182744266</v>
      </c>
      <c r="Z183" s="74">
        <f t="shared" si="10"/>
        <v>5.6629502546778383</v>
      </c>
      <c r="AA183" s="74">
        <f t="shared" si="10"/>
        <v>1.9581311219396582</v>
      </c>
      <c r="AB183" s="74">
        <f t="shared" si="10"/>
        <v>3.7894276621094178</v>
      </c>
      <c r="AC183" s="74">
        <f t="shared" si="10"/>
        <v>1.6408088504857687</v>
      </c>
      <c r="AD183" s="74">
        <f t="shared" si="10"/>
        <v>6.8042795540331582</v>
      </c>
      <c r="AE183" s="74">
        <f t="shared" si="10"/>
        <v>5.8652612215275326</v>
      </c>
      <c r="AF183" s="74">
        <f t="shared" si="10"/>
        <v>2.9284547427280216</v>
      </c>
      <c r="AG183" s="74">
        <f t="shared" si="10"/>
        <v>1.0444220896022074</v>
      </c>
    </row>
    <row r="185" spans="1:33" ht="12" customHeight="1"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</row>
    <row r="186" spans="1:33" ht="12" customHeight="1"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</row>
    <row r="187" spans="1:33" ht="12" customHeight="1"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</row>
    <row r="188" spans="1:33" ht="12" customHeight="1"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</row>
    <row r="189" spans="1:33" ht="12" customHeight="1"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</row>
    <row r="190" spans="1:33" ht="12" customHeight="1"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</row>
    <row r="192" spans="1:33" ht="12" customHeight="1"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</row>
    <row r="193" spans="17:33" ht="12" customHeight="1"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6"/>
      <c r="AB193" s="75"/>
      <c r="AC193" s="75"/>
      <c r="AD193" s="75"/>
      <c r="AE193" s="75"/>
      <c r="AF193" s="75"/>
      <c r="AG193" s="75"/>
    </row>
    <row r="194" spans="17:33" ht="12" customHeight="1"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6"/>
      <c r="AB194" s="75"/>
      <c r="AC194" s="75"/>
      <c r="AD194" s="75"/>
      <c r="AE194" s="75"/>
      <c r="AF194" s="75"/>
      <c r="AG194" s="75"/>
    </row>
    <row r="195" spans="17:33" ht="12" customHeight="1"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6"/>
      <c r="AB195" s="75"/>
      <c r="AC195" s="75"/>
      <c r="AD195" s="75"/>
      <c r="AE195" s="75"/>
      <c r="AF195" s="75"/>
      <c r="AG195" s="75"/>
    </row>
    <row r="196" spans="17:33" ht="12" customHeight="1"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/>
      <c r="AB196" s="75"/>
      <c r="AC196" s="75"/>
      <c r="AD196" s="75"/>
      <c r="AE196" s="75"/>
      <c r="AF196" s="75"/>
      <c r="AG196" s="75"/>
    </row>
    <row r="197" spans="17:33" ht="12" customHeight="1"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6"/>
      <c r="AB197" s="75"/>
      <c r="AC197" s="75"/>
      <c r="AD197" s="75"/>
      <c r="AE197" s="75"/>
      <c r="AF197" s="75"/>
      <c r="AG197" s="75"/>
    </row>
    <row r="198" spans="17:33" ht="12" customHeight="1"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2" manualBreakCount="2">
    <brk id="62" max="26" man="1"/>
    <brk id="123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5F87-BA21-4AD4-B8DF-DC49BCF18604}">
  <dimension ref="A1:AG172"/>
  <sheetViews>
    <sheetView zoomScaleNormal="100" zoomScaleSheetLayoutView="100" workbookViewId="0">
      <pane xSplit="1" ySplit="4" topLeftCell="B5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7.75" defaultRowHeight="12" customHeight="1"/>
  <cols>
    <col min="1" max="1" width="33.25" style="78" customWidth="1"/>
    <col min="2" max="22" width="7.125" style="78" hidden="1" customWidth="1"/>
    <col min="23" max="25" width="8" style="78" hidden="1" customWidth="1"/>
    <col min="26" max="33" width="8" style="78" customWidth="1"/>
    <col min="34" max="16384" width="7.75" style="78"/>
  </cols>
  <sheetData>
    <row r="1" spans="1:33" ht="12" customHeight="1">
      <c r="A1" s="77" t="s">
        <v>80</v>
      </c>
    </row>
    <row r="2" spans="1:33" ht="12" customHeight="1">
      <c r="A2" s="77" t="s">
        <v>3</v>
      </c>
    </row>
    <row r="3" spans="1:33" ht="12" customHeight="1">
      <c r="A3" s="78" t="s">
        <v>4</v>
      </c>
      <c r="O3" s="79"/>
      <c r="P3" s="79"/>
      <c r="V3" s="66"/>
      <c r="W3" s="8"/>
      <c r="X3" s="9"/>
      <c r="Y3" s="9"/>
      <c r="Z3" s="9"/>
      <c r="AA3" s="9"/>
      <c r="AB3" s="9"/>
      <c r="AC3" s="9"/>
      <c r="AD3" s="9"/>
      <c r="AE3" s="9"/>
      <c r="AF3" s="9"/>
      <c r="AG3" s="9" t="s">
        <v>5</v>
      </c>
    </row>
    <row r="4" spans="1:33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tr">
        <f>Table38!W4</f>
        <v>2011</v>
      </c>
      <c r="X4" s="13">
        <f>Table38!X4</f>
        <v>2012</v>
      </c>
      <c r="Y4" s="13">
        <f>Table38!Y4</f>
        <v>2013</v>
      </c>
      <c r="Z4" s="13">
        <f>Table38!Z4</f>
        <v>2014</v>
      </c>
      <c r="AA4" s="13">
        <f>Table38!AA4</f>
        <v>2015</v>
      </c>
      <c r="AB4" s="13">
        <f>Table38!AB4</f>
        <v>2016</v>
      </c>
      <c r="AC4" s="13">
        <f>Table38!AC4</f>
        <v>2017</v>
      </c>
      <c r="AD4" s="13" t="str">
        <f>Table38!AD4</f>
        <v>2018r</v>
      </c>
      <c r="AE4" s="13" t="str">
        <f>Table38!AE4</f>
        <v>2019r</v>
      </c>
      <c r="AF4" s="13" t="str">
        <f>Table38!AF4</f>
        <v>2020r</v>
      </c>
      <c r="AG4" s="13" t="str">
        <f>Table38!AG4</f>
        <v>2021p</v>
      </c>
    </row>
    <row r="5" spans="1:33" ht="12" customHeight="1">
      <c r="A5" s="27" t="s">
        <v>81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</row>
    <row r="6" spans="1:33" ht="12" customHeight="1">
      <c r="A6" s="23" t="s">
        <v>82</v>
      </c>
      <c r="B6" s="25">
        <v>138369</v>
      </c>
      <c r="C6" s="25">
        <v>155791</v>
      </c>
      <c r="D6" s="25">
        <v>191840</v>
      </c>
      <c r="E6" s="25">
        <v>220158</v>
      </c>
      <c r="F6" s="25">
        <v>236957</v>
      </c>
      <c r="G6" s="25">
        <v>295387</v>
      </c>
      <c r="H6" s="25">
        <v>316529</v>
      </c>
      <c r="I6" s="25">
        <v>339449</v>
      </c>
      <c r="J6" s="25">
        <v>372382</v>
      </c>
      <c r="K6" s="25">
        <v>389233</v>
      </c>
      <c r="L6" s="25">
        <v>403748</v>
      </c>
      <c r="M6" s="25">
        <v>421734</v>
      </c>
      <c r="N6" s="25">
        <v>452328</v>
      </c>
      <c r="O6" s="25">
        <v>478914</v>
      </c>
      <c r="P6" s="25">
        <v>544595</v>
      </c>
      <c r="Q6" s="25">
        <v>608680</v>
      </c>
      <c r="R6" s="25">
        <v>676523</v>
      </c>
      <c r="S6" s="25">
        <v>750646</v>
      </c>
      <c r="T6" s="25">
        <v>803101</v>
      </c>
      <c r="U6" s="25">
        <v>868511</v>
      </c>
      <c r="V6" s="25">
        <v>926078</v>
      </c>
      <c r="W6" s="25">
        <v>995458</v>
      </c>
      <c r="X6" s="25">
        <v>1087339</v>
      </c>
      <c r="Y6" s="25">
        <v>1140263</v>
      </c>
      <c r="Z6" s="25">
        <v>1228295</v>
      </c>
      <c r="AA6" s="25">
        <v>1297373</v>
      </c>
      <c r="AB6" s="25">
        <v>1350895</v>
      </c>
      <c r="AC6" s="25">
        <v>1402532</v>
      </c>
      <c r="AD6" s="25">
        <v>1462566</v>
      </c>
      <c r="AE6" s="25">
        <v>1524086</v>
      </c>
      <c r="AF6" s="25">
        <v>1581170</v>
      </c>
      <c r="AG6" s="25">
        <v>1625987</v>
      </c>
    </row>
    <row r="7" spans="1:33" ht="12" customHeight="1">
      <c r="A7" s="23" t="s">
        <v>83</v>
      </c>
      <c r="B7" s="25">
        <v>21865</v>
      </c>
      <c r="C7" s="25">
        <v>26513</v>
      </c>
      <c r="D7" s="25">
        <v>30465</v>
      </c>
      <c r="E7" s="25">
        <v>35947</v>
      </c>
      <c r="F7" s="25">
        <v>43119</v>
      </c>
      <c r="G7" s="25">
        <v>49961</v>
      </c>
      <c r="H7" s="25">
        <v>58289</v>
      </c>
      <c r="I7" s="25">
        <v>70939</v>
      </c>
      <c r="J7" s="25">
        <v>87964</v>
      </c>
      <c r="K7" s="25">
        <v>97059</v>
      </c>
      <c r="L7" s="25">
        <v>105974</v>
      </c>
      <c r="M7" s="25">
        <v>112261</v>
      </c>
      <c r="N7" s="25">
        <v>114773</v>
      </c>
      <c r="O7" s="25">
        <v>120282</v>
      </c>
      <c r="P7" s="25">
        <v>127587</v>
      </c>
      <c r="Q7" s="25">
        <v>138473</v>
      </c>
      <c r="R7" s="25">
        <v>148624</v>
      </c>
      <c r="S7" s="25">
        <v>157179</v>
      </c>
      <c r="T7" s="25">
        <v>178015</v>
      </c>
      <c r="U7" s="25">
        <v>183615</v>
      </c>
      <c r="V7" s="25">
        <v>193277</v>
      </c>
      <c r="W7" s="25">
        <v>209493</v>
      </c>
      <c r="X7" s="25">
        <v>232355</v>
      </c>
      <c r="Y7" s="25">
        <v>245156</v>
      </c>
      <c r="Z7" s="25">
        <v>249347</v>
      </c>
      <c r="AA7" s="25">
        <v>261017</v>
      </c>
      <c r="AB7" s="25">
        <v>273413</v>
      </c>
      <c r="AC7" s="25">
        <v>286657</v>
      </c>
      <c r="AD7" s="25">
        <v>300641</v>
      </c>
      <c r="AE7" s="25">
        <v>310087</v>
      </c>
      <c r="AF7" s="25">
        <v>317952</v>
      </c>
      <c r="AG7" s="25">
        <v>324967</v>
      </c>
    </row>
    <row r="8" spans="1:33" ht="12" customHeight="1">
      <c r="A8" s="23" t="s">
        <v>84</v>
      </c>
      <c r="B8" s="25">
        <v>73541</v>
      </c>
      <c r="C8" s="25">
        <v>83129</v>
      </c>
      <c r="D8" s="25">
        <v>97886</v>
      </c>
      <c r="E8" s="25">
        <v>108551</v>
      </c>
      <c r="F8" s="25">
        <v>132131</v>
      </c>
      <c r="G8" s="25">
        <v>138744</v>
      </c>
      <c r="H8" s="25">
        <v>169369</v>
      </c>
      <c r="I8" s="25">
        <v>163995</v>
      </c>
      <c r="J8" s="25">
        <v>160018</v>
      </c>
      <c r="K8" s="25">
        <v>166944</v>
      </c>
      <c r="L8" s="25">
        <v>181750</v>
      </c>
      <c r="M8" s="25">
        <v>188339</v>
      </c>
      <c r="N8" s="25">
        <v>181690</v>
      </c>
      <c r="O8" s="25">
        <v>193848</v>
      </c>
      <c r="P8" s="25">
        <v>215978</v>
      </c>
      <c r="Q8" s="25">
        <v>254703</v>
      </c>
      <c r="R8" s="25">
        <v>269635</v>
      </c>
      <c r="S8" s="25">
        <v>299395</v>
      </c>
      <c r="T8" s="25">
        <v>328960</v>
      </c>
      <c r="U8" s="25">
        <v>394728</v>
      </c>
      <c r="V8" s="25">
        <v>446794</v>
      </c>
      <c r="W8" s="25">
        <v>484161</v>
      </c>
      <c r="X8" s="25">
        <v>532817</v>
      </c>
      <c r="Y8" s="25">
        <v>590214</v>
      </c>
      <c r="Z8" s="25">
        <v>621383</v>
      </c>
      <c r="AA8" s="25">
        <v>680722</v>
      </c>
      <c r="AB8" s="25">
        <v>716827</v>
      </c>
      <c r="AC8" s="25">
        <v>716662</v>
      </c>
      <c r="AD8" s="25">
        <v>794731</v>
      </c>
      <c r="AE8" s="25">
        <v>805540</v>
      </c>
      <c r="AF8" s="25">
        <v>815319</v>
      </c>
      <c r="AG8" s="25">
        <v>842502</v>
      </c>
    </row>
    <row r="9" spans="1:33" ht="12" customHeight="1">
      <c r="A9" s="23" t="s">
        <v>85</v>
      </c>
      <c r="B9" s="25">
        <v>7937</v>
      </c>
      <c r="C9" s="25">
        <v>10022</v>
      </c>
      <c r="D9" s="25">
        <v>10452</v>
      </c>
      <c r="E9" s="25">
        <v>9190</v>
      </c>
      <c r="F9" s="25">
        <v>8568</v>
      </c>
      <c r="G9" s="25">
        <v>14659</v>
      </c>
      <c r="H9" s="25">
        <v>15197</v>
      </c>
      <c r="I9" s="25">
        <v>16654</v>
      </c>
      <c r="J9" s="25">
        <v>17364</v>
      </c>
      <c r="K9" s="25">
        <v>15007</v>
      </c>
      <c r="L9" s="25">
        <v>16801</v>
      </c>
      <c r="M9" s="25">
        <v>19283</v>
      </c>
      <c r="N9" s="25">
        <v>21283</v>
      </c>
      <c r="O9" s="25">
        <v>20602</v>
      </c>
      <c r="P9" s="25">
        <v>23081</v>
      </c>
      <c r="Q9" s="25">
        <v>28784</v>
      </c>
      <c r="R9" s="25">
        <v>33407</v>
      </c>
      <c r="S9" s="25">
        <v>36449</v>
      </c>
      <c r="T9" s="25">
        <v>37027</v>
      </c>
      <c r="U9" s="25">
        <v>71451</v>
      </c>
      <c r="V9" s="25">
        <v>72466</v>
      </c>
      <c r="W9" s="25">
        <v>77384</v>
      </c>
      <c r="X9" s="25">
        <v>77388</v>
      </c>
      <c r="Y9" s="25">
        <v>100156</v>
      </c>
      <c r="Z9" s="25">
        <v>105072</v>
      </c>
      <c r="AA9" s="25">
        <v>129347</v>
      </c>
      <c r="AB9" s="25">
        <v>140669</v>
      </c>
      <c r="AC9" s="25">
        <v>151516</v>
      </c>
      <c r="AD9" s="25">
        <v>177879</v>
      </c>
      <c r="AE9" s="25">
        <v>187973</v>
      </c>
      <c r="AF9" s="25">
        <v>210396</v>
      </c>
      <c r="AG9" s="25">
        <v>232008</v>
      </c>
    </row>
    <row r="10" spans="1:33" ht="12" customHeight="1">
      <c r="A10" s="23" t="s">
        <v>86</v>
      </c>
      <c r="B10" s="25">
        <v>773</v>
      </c>
      <c r="C10" s="25">
        <v>1907</v>
      </c>
      <c r="D10" s="25">
        <v>2908</v>
      </c>
      <c r="E10" s="25">
        <v>3553</v>
      </c>
      <c r="F10" s="25">
        <v>4090</v>
      </c>
      <c r="G10" s="25">
        <v>5076</v>
      </c>
      <c r="H10" s="25">
        <v>8358</v>
      </c>
      <c r="I10" s="25">
        <v>11457</v>
      </c>
      <c r="J10" s="25">
        <v>11234</v>
      </c>
      <c r="K10" s="25">
        <v>11704</v>
      </c>
      <c r="L10" s="25">
        <v>13605</v>
      </c>
      <c r="M10" s="25">
        <v>17163</v>
      </c>
      <c r="N10" s="25">
        <v>32484</v>
      </c>
      <c r="O10" s="25">
        <v>44105</v>
      </c>
      <c r="P10" s="25">
        <v>46886</v>
      </c>
      <c r="Q10" s="25">
        <v>66571</v>
      </c>
      <c r="R10" s="25">
        <v>72903</v>
      </c>
      <c r="S10" s="25">
        <v>93189</v>
      </c>
      <c r="T10" s="25">
        <v>119117</v>
      </c>
      <c r="U10" s="25">
        <v>168059</v>
      </c>
      <c r="V10" s="25">
        <v>214094</v>
      </c>
      <c r="W10" s="25">
        <v>213408</v>
      </c>
      <c r="X10" s="25">
        <v>245671</v>
      </c>
      <c r="Y10" s="25">
        <v>237892</v>
      </c>
      <c r="Z10" s="25">
        <v>244131</v>
      </c>
      <c r="AA10" s="25">
        <v>243277</v>
      </c>
      <c r="AB10" s="25">
        <v>260220</v>
      </c>
      <c r="AC10" s="25">
        <v>270068</v>
      </c>
      <c r="AD10" s="25">
        <v>268161</v>
      </c>
      <c r="AE10" s="25">
        <v>279132</v>
      </c>
      <c r="AF10" s="25">
        <v>283060</v>
      </c>
      <c r="AG10" s="25">
        <v>390277</v>
      </c>
    </row>
    <row r="11" spans="1:33" ht="12" customHeight="1">
      <c r="A11" s="81" t="s">
        <v>87</v>
      </c>
      <c r="B11" s="81">
        <v>226611</v>
      </c>
      <c r="C11" s="81">
        <v>257318</v>
      </c>
      <c r="D11" s="81">
        <v>312647</v>
      </c>
      <c r="E11" s="81">
        <v>359019</v>
      </c>
      <c r="F11" s="81">
        <v>407729</v>
      </c>
      <c r="G11" s="81">
        <v>474509</v>
      </c>
      <c r="H11" s="81">
        <v>537348</v>
      </c>
      <c r="I11" s="81">
        <v>569186</v>
      </c>
      <c r="J11" s="81">
        <v>614234</v>
      </c>
      <c r="K11" s="81">
        <v>649933</v>
      </c>
      <c r="L11" s="81">
        <v>688276</v>
      </c>
      <c r="M11" s="81">
        <v>720214</v>
      </c>
      <c r="N11" s="81">
        <v>759992</v>
      </c>
      <c r="O11" s="81">
        <v>816547</v>
      </c>
      <c r="P11" s="81">
        <v>911965</v>
      </c>
      <c r="Q11" s="81">
        <v>1039643</v>
      </c>
      <c r="R11" s="81">
        <v>1134278</v>
      </c>
      <c r="S11" s="81">
        <v>1263960</v>
      </c>
      <c r="T11" s="81">
        <v>1392166</v>
      </c>
      <c r="U11" s="81">
        <v>1543462</v>
      </c>
      <c r="V11" s="81">
        <v>1707777</v>
      </c>
      <c r="W11" s="81">
        <v>1825136</v>
      </c>
      <c r="X11" s="81">
        <v>2020794</v>
      </c>
      <c r="Y11" s="81">
        <v>2113369</v>
      </c>
      <c r="Z11" s="81">
        <v>2238084</v>
      </c>
      <c r="AA11" s="81">
        <v>2353042</v>
      </c>
      <c r="AB11" s="81">
        <v>2460686</v>
      </c>
      <c r="AC11" s="81">
        <v>2524403</v>
      </c>
      <c r="AD11" s="81">
        <v>2648220</v>
      </c>
      <c r="AE11" s="81">
        <v>2730872</v>
      </c>
      <c r="AF11" s="81">
        <v>2787105</v>
      </c>
      <c r="AG11" s="81">
        <v>2951725</v>
      </c>
    </row>
    <row r="12" spans="1:33" ht="12" customHeight="1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</row>
    <row r="13" spans="1:33" ht="12" customHeight="1">
      <c r="A13" s="27" t="s">
        <v>88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</row>
    <row r="14" spans="1:33" ht="12" customHeight="1">
      <c r="A14" s="23" t="s">
        <v>89</v>
      </c>
      <c r="B14" s="25">
        <v>28150</v>
      </c>
      <c r="C14" s="25">
        <v>31567</v>
      </c>
      <c r="D14" s="25">
        <v>38871</v>
      </c>
      <c r="E14" s="25">
        <v>45836</v>
      </c>
      <c r="F14" s="25">
        <v>43459</v>
      </c>
      <c r="G14" s="25">
        <v>52523</v>
      </c>
      <c r="H14" s="25">
        <v>73158</v>
      </c>
      <c r="I14" s="25">
        <v>70987</v>
      </c>
      <c r="J14" s="25">
        <v>72685</v>
      </c>
      <c r="K14" s="25">
        <v>78341</v>
      </c>
      <c r="L14" s="25">
        <v>83841</v>
      </c>
      <c r="M14" s="25">
        <v>104797</v>
      </c>
      <c r="N14" s="25">
        <v>112319</v>
      </c>
      <c r="O14" s="25">
        <v>128586</v>
      </c>
      <c r="P14" s="25">
        <v>150627</v>
      </c>
      <c r="Q14" s="25">
        <v>153277</v>
      </c>
      <c r="R14" s="25">
        <v>154322</v>
      </c>
      <c r="S14" s="25">
        <v>171293</v>
      </c>
      <c r="T14" s="25">
        <v>191706</v>
      </c>
      <c r="U14" s="25">
        <v>209758</v>
      </c>
      <c r="V14" s="25">
        <v>221200</v>
      </c>
      <c r="W14" s="25">
        <v>239642</v>
      </c>
      <c r="X14" s="25">
        <v>275399</v>
      </c>
      <c r="Y14" s="25">
        <v>303314</v>
      </c>
      <c r="Z14" s="25">
        <v>322281</v>
      </c>
      <c r="AA14" s="25">
        <v>349286</v>
      </c>
      <c r="AB14" s="25">
        <v>359128</v>
      </c>
      <c r="AC14" s="25">
        <v>359444</v>
      </c>
      <c r="AD14" s="25">
        <v>369985</v>
      </c>
      <c r="AE14" s="25">
        <v>387918</v>
      </c>
      <c r="AF14" s="25">
        <v>383333</v>
      </c>
      <c r="AG14" s="25">
        <v>399106</v>
      </c>
    </row>
    <row r="15" spans="1:33" ht="12" customHeight="1">
      <c r="A15" s="23" t="s">
        <v>90</v>
      </c>
      <c r="B15" s="25">
        <v>37444</v>
      </c>
      <c r="C15" s="25">
        <v>42343</v>
      </c>
      <c r="D15" s="25">
        <v>50806</v>
      </c>
      <c r="E15" s="25">
        <v>57331</v>
      </c>
      <c r="F15" s="25">
        <v>65794</v>
      </c>
      <c r="G15" s="25">
        <v>74338</v>
      </c>
      <c r="H15" s="25">
        <v>81511</v>
      </c>
      <c r="I15" s="25">
        <v>77167</v>
      </c>
      <c r="J15" s="25">
        <v>84281</v>
      </c>
      <c r="K15" s="25">
        <v>83937</v>
      </c>
      <c r="L15" s="25">
        <v>88227</v>
      </c>
      <c r="M15" s="25">
        <v>97022</v>
      </c>
      <c r="N15" s="25">
        <v>93580</v>
      </c>
      <c r="O15" s="25">
        <v>93052</v>
      </c>
      <c r="P15" s="25">
        <v>100861</v>
      </c>
      <c r="Q15" s="25">
        <v>102274</v>
      </c>
      <c r="R15" s="25">
        <v>112428</v>
      </c>
      <c r="S15" s="25">
        <v>123687</v>
      </c>
      <c r="T15" s="25">
        <v>133432</v>
      </c>
      <c r="U15" s="25">
        <v>142695</v>
      </c>
      <c r="V15" s="25">
        <v>155824</v>
      </c>
      <c r="W15" s="25">
        <v>177694</v>
      </c>
      <c r="X15" s="25">
        <v>183465</v>
      </c>
      <c r="Y15" s="25">
        <v>194480</v>
      </c>
      <c r="Z15" s="25">
        <v>218360</v>
      </c>
      <c r="AA15" s="25">
        <v>239571</v>
      </c>
      <c r="AB15" s="25">
        <v>259016</v>
      </c>
      <c r="AC15" s="25">
        <v>261422</v>
      </c>
      <c r="AD15" s="25">
        <v>293445</v>
      </c>
      <c r="AE15" s="25">
        <v>295914</v>
      </c>
      <c r="AF15" s="25">
        <v>302179</v>
      </c>
      <c r="AG15" s="25">
        <v>289947</v>
      </c>
    </row>
    <row r="16" spans="1:33" ht="12" customHeight="1">
      <c r="A16" s="23" t="s">
        <v>91</v>
      </c>
      <c r="B16" s="25">
        <v>26067</v>
      </c>
      <c r="C16" s="25">
        <v>29438</v>
      </c>
      <c r="D16" s="25">
        <v>35477</v>
      </c>
      <c r="E16" s="25">
        <v>40297</v>
      </c>
      <c r="F16" s="25">
        <v>46909</v>
      </c>
      <c r="G16" s="25">
        <v>53791</v>
      </c>
      <c r="H16" s="25">
        <v>61316</v>
      </c>
      <c r="I16" s="25">
        <v>63035</v>
      </c>
      <c r="J16" s="25">
        <v>64026</v>
      </c>
      <c r="K16" s="25">
        <v>61916</v>
      </c>
      <c r="L16" s="25">
        <v>64409</v>
      </c>
      <c r="M16" s="25">
        <v>69676</v>
      </c>
      <c r="N16" s="25">
        <v>73208</v>
      </c>
      <c r="O16" s="25">
        <v>76411</v>
      </c>
      <c r="P16" s="25">
        <v>70619</v>
      </c>
      <c r="Q16" s="25">
        <v>106723</v>
      </c>
      <c r="R16" s="25">
        <v>123417</v>
      </c>
      <c r="S16" s="25">
        <v>137989</v>
      </c>
      <c r="T16" s="25">
        <v>149291</v>
      </c>
      <c r="U16" s="25">
        <v>156435</v>
      </c>
      <c r="V16" s="25">
        <v>172584</v>
      </c>
      <c r="W16" s="25">
        <v>176949</v>
      </c>
      <c r="X16" s="25">
        <v>191284</v>
      </c>
      <c r="Y16" s="25">
        <v>192827</v>
      </c>
      <c r="Z16" s="25">
        <v>200720</v>
      </c>
      <c r="AA16" s="25">
        <v>211882</v>
      </c>
      <c r="AB16" s="25">
        <v>221432</v>
      </c>
      <c r="AC16" s="25">
        <v>223976</v>
      </c>
      <c r="AD16" s="25">
        <v>230987</v>
      </c>
      <c r="AE16" s="25">
        <v>241102</v>
      </c>
      <c r="AF16" s="25">
        <v>248558</v>
      </c>
      <c r="AG16" s="25">
        <v>254181</v>
      </c>
    </row>
    <row r="17" spans="1:33" ht="12" customHeight="1">
      <c r="A17" s="23" t="s">
        <v>92</v>
      </c>
      <c r="B17" s="25">
        <v>29142</v>
      </c>
      <c r="C17" s="25">
        <v>33322</v>
      </c>
      <c r="D17" s="25">
        <v>40256</v>
      </c>
      <c r="E17" s="25">
        <v>47404</v>
      </c>
      <c r="F17" s="25">
        <v>63858</v>
      </c>
      <c r="G17" s="25">
        <v>72206</v>
      </c>
      <c r="H17" s="25">
        <v>75895</v>
      </c>
      <c r="I17" s="25">
        <v>88045</v>
      </c>
      <c r="J17" s="25">
        <v>100251</v>
      </c>
      <c r="K17" s="25">
        <v>120652</v>
      </c>
      <c r="L17" s="25">
        <v>126319</v>
      </c>
      <c r="M17" s="25">
        <v>112701</v>
      </c>
      <c r="N17" s="25">
        <v>119896</v>
      </c>
      <c r="O17" s="25">
        <v>117885</v>
      </c>
      <c r="P17" s="25">
        <v>131412</v>
      </c>
      <c r="Q17" s="25">
        <v>144592</v>
      </c>
      <c r="R17" s="25">
        <v>171061</v>
      </c>
      <c r="S17" s="25">
        <v>185370</v>
      </c>
      <c r="T17" s="25">
        <v>215159</v>
      </c>
      <c r="U17" s="25">
        <v>230314</v>
      </c>
      <c r="V17" s="25">
        <v>254208</v>
      </c>
      <c r="W17" s="25">
        <v>262366</v>
      </c>
      <c r="X17" s="25">
        <v>278155</v>
      </c>
      <c r="Y17" s="25">
        <v>295570</v>
      </c>
      <c r="Z17" s="25">
        <v>294757</v>
      </c>
      <c r="AA17" s="25">
        <v>301524</v>
      </c>
      <c r="AB17" s="25">
        <v>300753</v>
      </c>
      <c r="AC17" s="25">
        <v>313662</v>
      </c>
      <c r="AD17" s="25">
        <v>330934</v>
      </c>
      <c r="AE17" s="25">
        <v>340239</v>
      </c>
      <c r="AF17" s="25">
        <v>333968</v>
      </c>
      <c r="AG17" s="25">
        <v>331483</v>
      </c>
    </row>
    <row r="18" spans="1:33" ht="12" customHeight="1">
      <c r="A18" s="23" t="s">
        <v>93</v>
      </c>
      <c r="B18" s="25">
        <v>785</v>
      </c>
      <c r="C18" s="25">
        <v>905</v>
      </c>
      <c r="D18" s="25">
        <v>1109</v>
      </c>
      <c r="E18" s="25">
        <v>1388</v>
      </c>
      <c r="F18" s="25">
        <v>1704</v>
      </c>
      <c r="G18" s="25">
        <v>2223</v>
      </c>
      <c r="H18" s="25">
        <v>2620</v>
      </c>
      <c r="I18" s="25">
        <v>3309</v>
      </c>
      <c r="J18" s="25">
        <v>3845</v>
      </c>
      <c r="K18" s="25">
        <v>4985</v>
      </c>
      <c r="L18" s="25">
        <v>5630</v>
      </c>
      <c r="M18" s="25">
        <v>6857</v>
      </c>
      <c r="N18" s="25">
        <v>5426</v>
      </c>
      <c r="O18" s="25">
        <v>5749</v>
      </c>
      <c r="P18" s="25">
        <v>6694</v>
      </c>
      <c r="Q18" s="25">
        <v>8430</v>
      </c>
      <c r="R18" s="25">
        <v>11337</v>
      </c>
      <c r="S18" s="25">
        <v>11368</v>
      </c>
      <c r="T18" s="25">
        <v>11984</v>
      </c>
      <c r="U18" s="25">
        <v>18449</v>
      </c>
      <c r="V18" s="25">
        <v>23893</v>
      </c>
      <c r="W18" s="25">
        <v>25542</v>
      </c>
      <c r="X18" s="25">
        <v>28273</v>
      </c>
      <c r="Y18" s="25">
        <v>28143</v>
      </c>
      <c r="Z18" s="25">
        <v>28925</v>
      </c>
      <c r="AA18" s="25">
        <v>31598</v>
      </c>
      <c r="AB18" s="25">
        <v>34291</v>
      </c>
      <c r="AC18" s="25">
        <v>35203</v>
      </c>
      <c r="AD18" s="25">
        <v>34434</v>
      </c>
      <c r="AE18" s="25">
        <v>36092</v>
      </c>
      <c r="AF18" s="25">
        <v>39614</v>
      </c>
      <c r="AG18" s="25">
        <v>40938</v>
      </c>
    </row>
    <row r="19" spans="1:33" ht="12" customHeight="1">
      <c r="A19" s="23" t="s">
        <v>94</v>
      </c>
      <c r="B19" s="25">
        <v>2728</v>
      </c>
      <c r="C19" s="25">
        <v>3164</v>
      </c>
      <c r="D19" s="25">
        <v>3800</v>
      </c>
      <c r="E19" s="25">
        <v>4387</v>
      </c>
      <c r="F19" s="25">
        <v>5109</v>
      </c>
      <c r="G19" s="25">
        <v>7050</v>
      </c>
      <c r="H19" s="25">
        <v>8952</v>
      </c>
      <c r="I19" s="25">
        <v>10209</v>
      </c>
      <c r="J19" s="25">
        <v>11862</v>
      </c>
      <c r="K19" s="25">
        <v>14371</v>
      </c>
      <c r="L19" s="25">
        <v>16568</v>
      </c>
      <c r="M19" s="25">
        <v>16872</v>
      </c>
      <c r="N19" s="25">
        <v>20162</v>
      </c>
      <c r="O19" s="25">
        <v>24388</v>
      </c>
      <c r="P19" s="25">
        <v>29685</v>
      </c>
      <c r="Q19" s="25">
        <v>33318</v>
      </c>
      <c r="R19" s="25">
        <v>30119</v>
      </c>
      <c r="S19" s="25">
        <v>32234</v>
      </c>
      <c r="T19" s="25">
        <v>40380</v>
      </c>
      <c r="U19" s="25">
        <v>48764</v>
      </c>
      <c r="V19" s="25">
        <v>44737</v>
      </c>
      <c r="W19" s="25">
        <v>53600</v>
      </c>
      <c r="X19" s="25">
        <v>63622</v>
      </c>
      <c r="Y19" s="25">
        <v>72800</v>
      </c>
      <c r="Z19" s="25">
        <v>67899</v>
      </c>
      <c r="AA19" s="25">
        <v>70063</v>
      </c>
      <c r="AB19" s="25">
        <v>74870</v>
      </c>
      <c r="AC19" s="25">
        <v>78184</v>
      </c>
      <c r="AD19" s="25">
        <v>83474</v>
      </c>
      <c r="AE19" s="25">
        <v>85027</v>
      </c>
      <c r="AF19" s="25">
        <v>80467</v>
      </c>
      <c r="AG19" s="25">
        <v>85640</v>
      </c>
    </row>
    <row r="20" spans="1:33" ht="12" customHeight="1">
      <c r="A20" s="23" t="s">
        <v>38</v>
      </c>
      <c r="B20" s="25">
        <v>22636</v>
      </c>
      <c r="C20" s="25">
        <v>26426</v>
      </c>
      <c r="D20" s="25">
        <v>32636</v>
      </c>
      <c r="E20" s="25">
        <v>37042</v>
      </c>
      <c r="F20" s="25">
        <v>42541</v>
      </c>
      <c r="G20" s="25">
        <v>49957</v>
      </c>
      <c r="H20" s="25">
        <v>57055</v>
      </c>
      <c r="I20" s="25">
        <v>64641</v>
      </c>
      <c r="J20" s="25">
        <v>69332</v>
      </c>
      <c r="K20" s="25">
        <v>67586</v>
      </c>
      <c r="L20" s="25">
        <v>70522</v>
      </c>
      <c r="M20" s="25">
        <v>79269</v>
      </c>
      <c r="N20" s="25">
        <v>95943</v>
      </c>
      <c r="O20" s="25">
        <v>107458</v>
      </c>
      <c r="P20" s="25">
        <v>122498</v>
      </c>
      <c r="Q20" s="25">
        <v>147680</v>
      </c>
      <c r="R20" s="25">
        <v>159264</v>
      </c>
      <c r="S20" s="25">
        <v>190190</v>
      </c>
      <c r="T20" s="25">
        <v>208352</v>
      </c>
      <c r="U20" s="25">
        <v>241191</v>
      </c>
      <c r="V20" s="25">
        <v>276167</v>
      </c>
      <c r="W20" s="25">
        <v>282445</v>
      </c>
      <c r="X20" s="25">
        <v>328196</v>
      </c>
      <c r="Y20" s="25">
        <v>339741</v>
      </c>
      <c r="Z20" s="25">
        <v>369807</v>
      </c>
      <c r="AA20" s="25">
        <v>383705</v>
      </c>
      <c r="AB20" s="25">
        <v>409936</v>
      </c>
      <c r="AC20" s="25">
        <v>438968</v>
      </c>
      <c r="AD20" s="25">
        <v>466348</v>
      </c>
      <c r="AE20" s="25">
        <v>491951</v>
      </c>
      <c r="AF20" s="25">
        <v>544316</v>
      </c>
      <c r="AG20" s="25">
        <v>680773</v>
      </c>
    </row>
    <row r="21" spans="1:33" ht="12" customHeight="1">
      <c r="A21" s="23" t="s">
        <v>95</v>
      </c>
      <c r="B21" s="25">
        <v>2509</v>
      </c>
      <c r="C21" s="25">
        <v>2806</v>
      </c>
      <c r="D21" s="25">
        <v>3505</v>
      </c>
      <c r="E21" s="25">
        <v>3973</v>
      </c>
      <c r="F21" s="25">
        <v>4771</v>
      </c>
      <c r="G21" s="25">
        <v>6353</v>
      </c>
      <c r="H21" s="25">
        <v>9599</v>
      </c>
      <c r="I21" s="25">
        <v>9394</v>
      </c>
      <c r="J21" s="25">
        <v>9940</v>
      </c>
      <c r="K21" s="25">
        <v>12864</v>
      </c>
      <c r="L21" s="25">
        <v>14378</v>
      </c>
      <c r="M21" s="25">
        <v>14809</v>
      </c>
      <c r="N21" s="25">
        <v>16357</v>
      </c>
      <c r="O21" s="25">
        <v>18453</v>
      </c>
      <c r="P21" s="25">
        <v>22173</v>
      </c>
      <c r="Q21" s="25">
        <v>26160</v>
      </c>
      <c r="R21" s="25">
        <v>29449</v>
      </c>
      <c r="S21" s="25">
        <v>33004</v>
      </c>
      <c r="T21" s="25">
        <v>36179</v>
      </c>
      <c r="U21" s="25">
        <v>34209</v>
      </c>
      <c r="V21" s="25">
        <v>35418</v>
      </c>
      <c r="W21" s="25">
        <v>34283</v>
      </c>
      <c r="X21" s="25">
        <v>38685</v>
      </c>
      <c r="Y21" s="25">
        <v>38127</v>
      </c>
      <c r="Z21" s="25">
        <v>37452</v>
      </c>
      <c r="AA21" s="25">
        <v>37673</v>
      </c>
      <c r="AB21" s="25">
        <v>39906</v>
      </c>
      <c r="AC21" s="25">
        <v>41032</v>
      </c>
      <c r="AD21" s="25">
        <v>42952</v>
      </c>
      <c r="AE21" s="25">
        <v>41525</v>
      </c>
      <c r="AF21" s="25">
        <v>39360</v>
      </c>
      <c r="AG21" s="25">
        <v>41817</v>
      </c>
    </row>
    <row r="22" spans="1:33" ht="12" customHeight="1">
      <c r="A22" s="23" t="s">
        <v>49</v>
      </c>
      <c r="B22" s="25">
        <v>75133</v>
      </c>
      <c r="C22" s="25">
        <v>84875</v>
      </c>
      <c r="D22" s="25">
        <v>103483</v>
      </c>
      <c r="E22" s="25">
        <v>118243</v>
      </c>
      <c r="F22" s="25">
        <v>130405</v>
      </c>
      <c r="G22" s="25">
        <v>151806</v>
      </c>
      <c r="H22" s="25">
        <v>162318</v>
      </c>
      <c r="I22" s="25">
        <v>176590</v>
      </c>
      <c r="J22" s="25">
        <v>192746</v>
      </c>
      <c r="K22" s="25">
        <v>199369</v>
      </c>
      <c r="L22" s="25">
        <v>211961</v>
      </c>
      <c r="M22" s="25">
        <v>211889</v>
      </c>
      <c r="N22" s="25">
        <v>217110</v>
      </c>
      <c r="O22" s="25">
        <v>236777</v>
      </c>
      <c r="P22" s="25">
        <v>268990</v>
      </c>
      <c r="Q22" s="25">
        <v>303577</v>
      </c>
      <c r="R22" s="25">
        <v>328369</v>
      </c>
      <c r="S22" s="25">
        <v>362265</v>
      </c>
      <c r="T22" s="25">
        <v>387145</v>
      </c>
      <c r="U22" s="25">
        <v>437297</v>
      </c>
      <c r="V22" s="25">
        <v>498038</v>
      </c>
      <c r="W22" s="25">
        <v>543631</v>
      </c>
      <c r="X22" s="25">
        <v>602520</v>
      </c>
      <c r="Y22" s="25">
        <v>619739</v>
      </c>
      <c r="Z22" s="25">
        <v>665947</v>
      </c>
      <c r="AA22" s="25">
        <v>695012</v>
      </c>
      <c r="AB22" s="25">
        <v>727979</v>
      </c>
      <c r="AC22" s="25">
        <v>743047</v>
      </c>
      <c r="AD22" s="25">
        <v>763298</v>
      </c>
      <c r="AE22" s="25">
        <v>780732</v>
      </c>
      <c r="AF22" s="25">
        <v>785844</v>
      </c>
      <c r="AG22" s="25">
        <v>802739</v>
      </c>
    </row>
    <row r="23" spans="1:33" ht="12" customHeight="1">
      <c r="A23" s="23" t="s">
        <v>96</v>
      </c>
      <c r="B23" s="25">
        <v>2017</v>
      </c>
      <c r="C23" s="25">
        <v>2472</v>
      </c>
      <c r="D23" s="25">
        <v>2704</v>
      </c>
      <c r="E23" s="25">
        <v>3118</v>
      </c>
      <c r="F23" s="25">
        <v>3179</v>
      </c>
      <c r="G23" s="25">
        <v>4262</v>
      </c>
      <c r="H23" s="25">
        <v>4924</v>
      </c>
      <c r="I23" s="25">
        <v>5809</v>
      </c>
      <c r="J23" s="25">
        <v>5266</v>
      </c>
      <c r="K23" s="25">
        <v>5912</v>
      </c>
      <c r="L23" s="25">
        <v>6421</v>
      </c>
      <c r="M23" s="25">
        <v>6322</v>
      </c>
      <c r="N23" s="25">
        <v>5991</v>
      </c>
      <c r="O23" s="25">
        <v>7788</v>
      </c>
      <c r="P23" s="25">
        <v>8406</v>
      </c>
      <c r="Q23" s="25">
        <v>13612</v>
      </c>
      <c r="R23" s="25">
        <v>14512</v>
      </c>
      <c r="S23" s="25">
        <v>16560</v>
      </c>
      <c r="T23" s="25">
        <v>18538</v>
      </c>
      <c r="U23" s="25">
        <v>24350</v>
      </c>
      <c r="V23" s="25">
        <v>25708</v>
      </c>
      <c r="W23" s="25">
        <v>28984</v>
      </c>
      <c r="X23" s="25">
        <v>31195</v>
      </c>
      <c r="Y23" s="25">
        <v>28628</v>
      </c>
      <c r="Z23" s="25">
        <v>31936</v>
      </c>
      <c r="AA23" s="25">
        <v>32728</v>
      </c>
      <c r="AB23" s="25">
        <v>33375</v>
      </c>
      <c r="AC23" s="25">
        <v>29465</v>
      </c>
      <c r="AD23" s="25">
        <v>32363</v>
      </c>
      <c r="AE23" s="25">
        <v>30372</v>
      </c>
      <c r="AF23" s="25">
        <v>29466</v>
      </c>
      <c r="AG23" s="25">
        <v>25101</v>
      </c>
    </row>
    <row r="24" spans="1:33" ht="12" customHeight="1">
      <c r="A24" s="81" t="s">
        <v>87</v>
      </c>
      <c r="B24" s="81">
        <v>226611</v>
      </c>
      <c r="C24" s="81">
        <v>257318</v>
      </c>
      <c r="D24" s="81">
        <v>312647</v>
      </c>
      <c r="E24" s="81">
        <v>359019</v>
      </c>
      <c r="F24" s="81">
        <v>407729</v>
      </c>
      <c r="G24" s="81">
        <v>474509</v>
      </c>
      <c r="H24" s="81">
        <v>537348</v>
      </c>
      <c r="I24" s="81">
        <v>569186</v>
      </c>
      <c r="J24" s="81">
        <v>614234</v>
      </c>
      <c r="K24" s="81">
        <v>649933</v>
      </c>
      <c r="L24" s="81">
        <v>688276</v>
      </c>
      <c r="M24" s="81">
        <v>720214</v>
      </c>
      <c r="N24" s="81">
        <v>759992</v>
      </c>
      <c r="O24" s="81">
        <v>816547</v>
      </c>
      <c r="P24" s="81">
        <v>911965</v>
      </c>
      <c r="Q24" s="81">
        <v>1039643</v>
      </c>
      <c r="R24" s="81">
        <v>1134278</v>
      </c>
      <c r="S24" s="81">
        <v>1263960</v>
      </c>
      <c r="T24" s="81">
        <v>1392166</v>
      </c>
      <c r="U24" s="81">
        <v>1543462</v>
      </c>
      <c r="V24" s="81">
        <v>1707777</v>
      </c>
      <c r="W24" s="81">
        <v>1825136</v>
      </c>
      <c r="X24" s="81">
        <v>2020794</v>
      </c>
      <c r="Y24" s="81">
        <v>2113369</v>
      </c>
      <c r="Z24" s="81">
        <v>2238084</v>
      </c>
      <c r="AA24" s="81">
        <v>2353042</v>
      </c>
      <c r="AB24" s="81">
        <v>2460686</v>
      </c>
      <c r="AC24" s="81">
        <v>2524403</v>
      </c>
      <c r="AD24" s="81">
        <v>2648220</v>
      </c>
      <c r="AE24" s="81">
        <v>2730872</v>
      </c>
      <c r="AF24" s="81">
        <v>2787105</v>
      </c>
      <c r="AG24" s="81">
        <v>2951725</v>
      </c>
    </row>
    <row r="25" spans="1:33" ht="12" customHeight="1">
      <c r="A25" s="82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2" customHeight="1">
      <c r="A26" s="27" t="s">
        <v>97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</row>
    <row r="27" spans="1:33" ht="12" customHeight="1">
      <c r="A27" s="23" t="s">
        <v>98</v>
      </c>
      <c r="B27" s="25">
        <v>124315</v>
      </c>
      <c r="C27" s="25">
        <v>140739</v>
      </c>
      <c r="D27" s="25">
        <v>170320</v>
      </c>
      <c r="E27" s="25">
        <v>196643</v>
      </c>
      <c r="F27" s="25">
        <v>226833</v>
      </c>
      <c r="G27" s="25">
        <v>266457</v>
      </c>
      <c r="H27" s="25">
        <v>307765</v>
      </c>
      <c r="I27" s="25">
        <v>318528</v>
      </c>
      <c r="J27" s="25">
        <v>341958</v>
      </c>
      <c r="K27" s="25">
        <v>374236</v>
      </c>
      <c r="L27" s="25">
        <v>398667</v>
      </c>
      <c r="M27" s="25">
        <v>422329</v>
      </c>
      <c r="N27" s="25">
        <v>436822</v>
      </c>
      <c r="O27" s="25">
        <v>459778</v>
      </c>
      <c r="P27" s="25">
        <v>505227</v>
      </c>
      <c r="Q27" s="25">
        <v>576356</v>
      </c>
      <c r="R27" s="25">
        <v>632798</v>
      </c>
      <c r="S27" s="25">
        <v>696362</v>
      </c>
      <c r="T27" s="25">
        <v>763837</v>
      </c>
      <c r="U27" s="25">
        <v>817610</v>
      </c>
      <c r="V27" s="25">
        <v>890448</v>
      </c>
      <c r="W27" s="25">
        <v>954829</v>
      </c>
      <c r="X27" s="25">
        <v>1037972</v>
      </c>
      <c r="Y27" s="25">
        <v>1100563</v>
      </c>
      <c r="Z27" s="25">
        <v>1141173</v>
      </c>
      <c r="AA27" s="25">
        <v>1204158</v>
      </c>
      <c r="AB27" s="25">
        <v>1249398</v>
      </c>
      <c r="AC27" s="25">
        <v>1269543</v>
      </c>
      <c r="AD27" s="25">
        <v>1344055</v>
      </c>
      <c r="AE27" s="25">
        <v>1385984</v>
      </c>
      <c r="AF27" s="25">
        <v>1389098</v>
      </c>
      <c r="AG27" s="25">
        <v>1402477</v>
      </c>
    </row>
    <row r="28" spans="1:33" ht="12" customHeight="1">
      <c r="A28" s="23" t="s">
        <v>99</v>
      </c>
      <c r="B28" s="25">
        <v>102296</v>
      </c>
      <c r="C28" s="25">
        <v>116579</v>
      </c>
      <c r="D28" s="25">
        <v>142327</v>
      </c>
      <c r="E28" s="25">
        <v>162376</v>
      </c>
      <c r="F28" s="25">
        <v>180896</v>
      </c>
      <c r="G28" s="25">
        <v>208052</v>
      </c>
      <c r="H28" s="25">
        <v>229583</v>
      </c>
      <c r="I28" s="25">
        <v>250658</v>
      </c>
      <c r="J28" s="25">
        <v>272276</v>
      </c>
      <c r="K28" s="25">
        <v>275697</v>
      </c>
      <c r="L28" s="25">
        <v>289609</v>
      </c>
      <c r="M28" s="25">
        <v>297885</v>
      </c>
      <c r="N28" s="25">
        <v>323170</v>
      </c>
      <c r="O28" s="25">
        <v>356769</v>
      </c>
      <c r="P28" s="25">
        <v>406738</v>
      </c>
      <c r="Q28" s="25">
        <v>463287</v>
      </c>
      <c r="R28" s="25">
        <v>501480</v>
      </c>
      <c r="S28" s="25">
        <v>567598</v>
      </c>
      <c r="T28" s="25">
        <v>628329</v>
      </c>
      <c r="U28" s="25">
        <v>725852</v>
      </c>
      <c r="V28" s="25">
        <v>817329</v>
      </c>
      <c r="W28" s="25">
        <v>870307</v>
      </c>
      <c r="X28" s="25">
        <v>982822</v>
      </c>
      <c r="Y28" s="25">
        <v>1012806</v>
      </c>
      <c r="Z28" s="25">
        <v>1096911</v>
      </c>
      <c r="AA28" s="25">
        <v>1148884</v>
      </c>
      <c r="AB28" s="25">
        <v>1211288</v>
      </c>
      <c r="AC28" s="25">
        <v>1254860</v>
      </c>
      <c r="AD28" s="25">
        <v>1304165</v>
      </c>
      <c r="AE28" s="25">
        <v>1344888</v>
      </c>
      <c r="AF28" s="25">
        <v>1398007</v>
      </c>
      <c r="AG28" s="25">
        <v>1549248</v>
      </c>
    </row>
    <row r="29" spans="1:33" ht="12" customHeight="1">
      <c r="A29" s="86" t="s">
        <v>87</v>
      </c>
      <c r="B29" s="86">
        <v>226611</v>
      </c>
      <c r="C29" s="86">
        <v>257318</v>
      </c>
      <c r="D29" s="86">
        <v>312647</v>
      </c>
      <c r="E29" s="86">
        <v>359019</v>
      </c>
      <c r="F29" s="86">
        <v>407729</v>
      </c>
      <c r="G29" s="86">
        <v>474509</v>
      </c>
      <c r="H29" s="86">
        <v>537348</v>
      </c>
      <c r="I29" s="86">
        <v>569186</v>
      </c>
      <c r="J29" s="86">
        <v>614234</v>
      </c>
      <c r="K29" s="86">
        <v>649933</v>
      </c>
      <c r="L29" s="86">
        <v>688276</v>
      </c>
      <c r="M29" s="86">
        <v>720214</v>
      </c>
      <c r="N29" s="86">
        <v>759992</v>
      </c>
      <c r="O29" s="86">
        <v>816547</v>
      </c>
      <c r="P29" s="86">
        <v>911965</v>
      </c>
      <c r="Q29" s="86">
        <v>1039643</v>
      </c>
      <c r="R29" s="86">
        <v>1134278</v>
      </c>
      <c r="S29" s="86">
        <v>1263960</v>
      </c>
      <c r="T29" s="86">
        <v>1392166</v>
      </c>
      <c r="U29" s="86">
        <v>1543462</v>
      </c>
      <c r="V29" s="86">
        <v>1707777</v>
      </c>
      <c r="W29" s="86">
        <v>1825136</v>
      </c>
      <c r="X29" s="86">
        <v>2020794</v>
      </c>
      <c r="Y29" s="86">
        <v>2113369</v>
      </c>
      <c r="Z29" s="86">
        <v>2238084</v>
      </c>
      <c r="AA29" s="86">
        <v>2353042</v>
      </c>
      <c r="AB29" s="86">
        <v>2460686</v>
      </c>
      <c r="AC29" s="86">
        <v>2524403</v>
      </c>
      <c r="AD29" s="86">
        <v>2648220</v>
      </c>
      <c r="AE29" s="86">
        <v>2730872</v>
      </c>
      <c r="AF29" s="86">
        <v>2787105</v>
      </c>
      <c r="AG29" s="86">
        <v>2951725</v>
      </c>
    </row>
    <row r="30" spans="1:33" ht="12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3" s="88" customFormat="1" ht="12" customHeight="1">
      <c r="A31" s="87" t="s">
        <v>100</v>
      </c>
      <c r="Z31" s="89"/>
      <c r="AA31" s="89"/>
      <c r="AB31" s="89"/>
      <c r="AC31" s="89"/>
      <c r="AD31" s="89"/>
      <c r="AE31" s="89"/>
      <c r="AF31" s="89"/>
      <c r="AG31" s="89"/>
    </row>
    <row r="32" spans="1:33" s="88" customFormat="1" ht="12" customHeight="1">
      <c r="A32" s="87" t="s">
        <v>64</v>
      </c>
      <c r="Z32" s="89"/>
      <c r="AA32" s="89"/>
      <c r="AB32" s="89"/>
      <c r="AC32" s="89"/>
      <c r="AD32" s="89"/>
      <c r="AE32" s="89"/>
      <c r="AF32" s="89"/>
      <c r="AG32" s="89"/>
    </row>
    <row r="33" spans="1:33" ht="12" customHeight="1">
      <c r="A33" s="78" t="s">
        <v>4</v>
      </c>
      <c r="O33" s="79"/>
      <c r="P33" s="79"/>
      <c r="V33" s="66"/>
      <c r="X33" s="66"/>
      <c r="Y33" s="66"/>
      <c r="Z33" s="66"/>
      <c r="AA33" s="66"/>
      <c r="AB33" s="66"/>
      <c r="AC33" s="66"/>
      <c r="AD33" s="66"/>
      <c r="AE33" s="66"/>
      <c r="AF33" s="66"/>
      <c r="AG33" s="66" t="s">
        <v>5</v>
      </c>
    </row>
    <row r="34" spans="1:33" ht="12" customHeight="1">
      <c r="A34" s="11"/>
      <c r="B34" s="12">
        <v>1990</v>
      </c>
      <c r="C34" s="12">
        <v>1991</v>
      </c>
      <c r="D34" s="12">
        <v>1992</v>
      </c>
      <c r="E34" s="12">
        <v>1993</v>
      </c>
      <c r="F34" s="12">
        <v>1994</v>
      </c>
      <c r="G34" s="12">
        <v>1995</v>
      </c>
      <c r="H34" s="12">
        <v>1996</v>
      </c>
      <c r="I34" s="12">
        <v>1997</v>
      </c>
      <c r="J34" s="12">
        <v>1998</v>
      </c>
      <c r="K34" s="12">
        <v>1999</v>
      </c>
      <c r="L34" s="12">
        <v>2000</v>
      </c>
      <c r="M34" s="12">
        <v>2001</v>
      </c>
      <c r="N34" s="12">
        <v>2002</v>
      </c>
      <c r="O34" s="12">
        <v>2003</v>
      </c>
      <c r="P34" s="12">
        <v>2004</v>
      </c>
      <c r="Q34" s="12" t="s">
        <v>6</v>
      </c>
      <c r="R34" s="12" t="s">
        <v>7</v>
      </c>
      <c r="S34" s="12" t="s">
        <v>8</v>
      </c>
      <c r="T34" s="12" t="s">
        <v>9</v>
      </c>
      <c r="U34" s="12">
        <v>2009</v>
      </c>
      <c r="V34" s="13" t="s">
        <v>10</v>
      </c>
      <c r="W34" s="13" t="s">
        <v>11</v>
      </c>
      <c r="X34" s="13">
        <v>2012</v>
      </c>
      <c r="Y34" s="13">
        <v>2013</v>
      </c>
      <c r="Z34" s="13">
        <v>2014</v>
      </c>
      <c r="AA34" s="13">
        <v>2015</v>
      </c>
      <c r="AB34" s="13">
        <v>2016</v>
      </c>
      <c r="AC34" s="13">
        <v>2017</v>
      </c>
      <c r="AD34" s="13" t="str">
        <f t="shared" ref="AD34:AG34" si="0">AD4</f>
        <v>2018r</v>
      </c>
      <c r="AE34" s="13" t="str">
        <f t="shared" si="0"/>
        <v>2019r</v>
      </c>
      <c r="AF34" s="13" t="str">
        <f t="shared" si="0"/>
        <v>2020r</v>
      </c>
      <c r="AG34" s="13" t="str">
        <f t="shared" si="0"/>
        <v>2021p</v>
      </c>
    </row>
    <row r="35" spans="1:33" ht="12" customHeight="1">
      <c r="A35" s="27" t="s">
        <v>81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</row>
    <row r="36" spans="1:33" ht="12" customHeight="1">
      <c r="A36" s="23" t="s">
        <v>82</v>
      </c>
      <c r="B36" s="25">
        <v>252677</v>
      </c>
      <c r="C36" s="25">
        <v>258206</v>
      </c>
      <c r="D36" s="25">
        <v>272547</v>
      </c>
      <c r="E36" s="25">
        <v>293855</v>
      </c>
      <c r="F36" s="25">
        <v>300184</v>
      </c>
      <c r="G36" s="25">
        <v>333184</v>
      </c>
      <c r="H36" s="25">
        <v>348409</v>
      </c>
      <c r="I36" s="25">
        <v>367976</v>
      </c>
      <c r="J36" s="25">
        <v>404246</v>
      </c>
      <c r="K36" s="25">
        <v>415769</v>
      </c>
      <c r="L36" s="25">
        <v>421869</v>
      </c>
      <c r="M36" s="25">
        <v>432828</v>
      </c>
      <c r="N36" s="25">
        <v>452328</v>
      </c>
      <c r="O36" s="25">
        <v>467043</v>
      </c>
      <c r="P36" s="25">
        <v>478475</v>
      </c>
      <c r="Q36" s="25">
        <v>503753</v>
      </c>
      <c r="R36" s="25">
        <v>517589</v>
      </c>
      <c r="S36" s="25">
        <v>555483</v>
      </c>
      <c r="T36" s="25">
        <v>565747</v>
      </c>
      <c r="U36" s="25">
        <v>598381</v>
      </c>
      <c r="V36" s="25">
        <v>628287</v>
      </c>
      <c r="W36" s="25">
        <v>650919</v>
      </c>
      <c r="X36" s="25">
        <v>681549</v>
      </c>
      <c r="Y36" s="25">
        <v>686105</v>
      </c>
      <c r="Z36" s="25">
        <v>708807</v>
      </c>
      <c r="AA36" s="25">
        <v>715799</v>
      </c>
      <c r="AB36" s="25">
        <v>718298</v>
      </c>
      <c r="AC36" s="25">
        <v>721366</v>
      </c>
      <c r="AD36" s="25">
        <v>730680</v>
      </c>
      <c r="AE36" s="25">
        <v>743430</v>
      </c>
      <c r="AF36" s="25">
        <v>756633</v>
      </c>
      <c r="AG36" s="25">
        <v>759339</v>
      </c>
    </row>
    <row r="37" spans="1:33" ht="12" customHeight="1">
      <c r="A37" s="23" t="s">
        <v>83</v>
      </c>
      <c r="B37" s="25">
        <v>35776</v>
      </c>
      <c r="C37" s="25">
        <v>41064</v>
      </c>
      <c r="D37" s="25">
        <v>46787</v>
      </c>
      <c r="E37" s="25">
        <v>53206</v>
      </c>
      <c r="F37" s="25">
        <v>61366</v>
      </c>
      <c r="G37" s="25">
        <v>70107</v>
      </c>
      <c r="H37" s="25">
        <v>79272</v>
      </c>
      <c r="I37" s="25">
        <v>91554</v>
      </c>
      <c r="J37" s="25">
        <v>102129</v>
      </c>
      <c r="K37" s="25">
        <v>108204</v>
      </c>
      <c r="L37" s="25">
        <v>111766</v>
      </c>
      <c r="M37" s="25">
        <v>113447</v>
      </c>
      <c r="N37" s="25">
        <v>114773</v>
      </c>
      <c r="O37" s="25">
        <v>116278</v>
      </c>
      <c r="P37" s="25">
        <v>118541</v>
      </c>
      <c r="Q37" s="25">
        <v>121905</v>
      </c>
      <c r="R37" s="25">
        <v>125691</v>
      </c>
      <c r="S37" s="25">
        <v>130537</v>
      </c>
      <c r="T37" s="25">
        <v>136226</v>
      </c>
      <c r="U37" s="25">
        <v>141114</v>
      </c>
      <c r="V37" s="25">
        <v>146612</v>
      </c>
      <c r="W37" s="25">
        <v>153040</v>
      </c>
      <c r="X37" s="25">
        <v>164360</v>
      </c>
      <c r="Y37" s="25">
        <v>169502</v>
      </c>
      <c r="Z37" s="25">
        <v>168101</v>
      </c>
      <c r="AA37" s="25">
        <v>170249</v>
      </c>
      <c r="AB37" s="25">
        <v>172031</v>
      </c>
      <c r="AC37" s="25">
        <v>177500</v>
      </c>
      <c r="AD37" s="25">
        <v>183700</v>
      </c>
      <c r="AE37" s="25">
        <v>186569</v>
      </c>
      <c r="AF37" s="25">
        <v>189032</v>
      </c>
      <c r="AG37" s="25">
        <v>190434</v>
      </c>
    </row>
    <row r="38" spans="1:33" ht="12" customHeight="1">
      <c r="A38" s="23" t="s">
        <v>84</v>
      </c>
      <c r="B38" s="25">
        <v>115003</v>
      </c>
      <c r="C38" s="25">
        <v>124085</v>
      </c>
      <c r="D38" s="25">
        <v>141281</v>
      </c>
      <c r="E38" s="25">
        <v>150228</v>
      </c>
      <c r="F38" s="25">
        <v>176232</v>
      </c>
      <c r="G38" s="25">
        <v>177055</v>
      </c>
      <c r="H38" s="25">
        <v>207077</v>
      </c>
      <c r="I38" s="25">
        <v>190225</v>
      </c>
      <c r="J38" s="25">
        <v>172926</v>
      </c>
      <c r="K38" s="25">
        <v>176653</v>
      </c>
      <c r="L38" s="25">
        <v>185986</v>
      </c>
      <c r="M38" s="25">
        <v>190773</v>
      </c>
      <c r="N38" s="25">
        <v>181690</v>
      </c>
      <c r="O38" s="25">
        <v>192289</v>
      </c>
      <c r="P38" s="25">
        <v>209988</v>
      </c>
      <c r="Q38" s="25">
        <v>237293</v>
      </c>
      <c r="R38" s="25">
        <v>239710</v>
      </c>
      <c r="S38" s="25">
        <v>262015</v>
      </c>
      <c r="T38" s="25">
        <v>278285</v>
      </c>
      <c r="U38" s="25">
        <v>341976</v>
      </c>
      <c r="V38" s="25">
        <v>380710</v>
      </c>
      <c r="W38" s="25">
        <v>405560</v>
      </c>
      <c r="X38" s="25">
        <v>438987</v>
      </c>
      <c r="Y38" s="25">
        <v>478588</v>
      </c>
      <c r="Z38" s="25">
        <v>499066</v>
      </c>
      <c r="AA38" s="25">
        <v>556270</v>
      </c>
      <c r="AB38" s="25">
        <v>588705</v>
      </c>
      <c r="AC38" s="25">
        <v>582674</v>
      </c>
      <c r="AD38" s="25">
        <v>637395</v>
      </c>
      <c r="AE38" s="25">
        <v>647509</v>
      </c>
      <c r="AF38" s="25">
        <v>669524</v>
      </c>
      <c r="AG38" s="25">
        <v>678829</v>
      </c>
    </row>
    <row r="39" spans="1:33" ht="12" customHeight="1">
      <c r="A39" s="23" t="s">
        <v>85</v>
      </c>
      <c r="B39" s="25">
        <v>12158</v>
      </c>
      <c r="C39" s="25">
        <v>14647</v>
      </c>
      <c r="D39" s="25">
        <v>14716</v>
      </c>
      <c r="E39" s="25">
        <v>12424</v>
      </c>
      <c r="F39" s="25">
        <v>11155</v>
      </c>
      <c r="G39" s="25">
        <v>18317</v>
      </c>
      <c r="H39" s="25">
        <v>18312</v>
      </c>
      <c r="I39" s="25">
        <v>19183</v>
      </c>
      <c r="J39" s="25">
        <v>18647</v>
      </c>
      <c r="K39" s="25">
        <v>15955</v>
      </c>
      <c r="L39" s="25">
        <v>17310</v>
      </c>
      <c r="M39" s="25">
        <v>19437</v>
      </c>
      <c r="N39" s="25">
        <v>21283</v>
      </c>
      <c r="O39" s="25">
        <v>20453</v>
      </c>
      <c r="P39" s="25">
        <v>22538</v>
      </c>
      <c r="Q39" s="25">
        <v>26952</v>
      </c>
      <c r="R39" s="25">
        <v>29874</v>
      </c>
      <c r="S39" s="25">
        <v>32248</v>
      </c>
      <c r="T39" s="25">
        <v>31802</v>
      </c>
      <c r="U39" s="25">
        <v>62774</v>
      </c>
      <c r="V39" s="25">
        <v>62590</v>
      </c>
      <c r="W39" s="25">
        <v>65952</v>
      </c>
      <c r="X39" s="25">
        <v>64761</v>
      </c>
      <c r="Y39" s="25">
        <v>82571</v>
      </c>
      <c r="Z39" s="25">
        <v>85908</v>
      </c>
      <c r="AA39" s="25">
        <v>107878</v>
      </c>
      <c r="AB39" s="25">
        <v>118027</v>
      </c>
      <c r="AC39" s="25">
        <v>125813</v>
      </c>
      <c r="AD39" s="25">
        <v>145602</v>
      </c>
      <c r="AE39" s="25">
        <v>154192</v>
      </c>
      <c r="AF39" s="25">
        <v>176175</v>
      </c>
      <c r="AG39" s="25">
        <v>190230</v>
      </c>
    </row>
    <row r="40" spans="1:33" ht="12" customHeight="1">
      <c r="A40" s="23" t="s">
        <v>86</v>
      </c>
      <c r="B40" s="25">
        <v>1184</v>
      </c>
      <c r="C40" s="25">
        <v>2786</v>
      </c>
      <c r="D40" s="25">
        <v>4093</v>
      </c>
      <c r="E40" s="25">
        <v>4802</v>
      </c>
      <c r="F40" s="25">
        <v>5324</v>
      </c>
      <c r="G40" s="25">
        <v>6342</v>
      </c>
      <c r="H40" s="25">
        <v>10071</v>
      </c>
      <c r="I40" s="25">
        <v>13197</v>
      </c>
      <c r="J40" s="25">
        <v>12064</v>
      </c>
      <c r="K40" s="25">
        <v>12443</v>
      </c>
      <c r="L40" s="25">
        <v>14018</v>
      </c>
      <c r="M40" s="25">
        <v>17300</v>
      </c>
      <c r="N40" s="25">
        <v>32484</v>
      </c>
      <c r="O40" s="25">
        <v>43787</v>
      </c>
      <c r="P40" s="25">
        <v>45784</v>
      </c>
      <c r="Q40" s="25">
        <v>62336</v>
      </c>
      <c r="R40" s="25">
        <v>65194</v>
      </c>
      <c r="S40" s="25">
        <v>82450</v>
      </c>
      <c r="T40" s="25">
        <v>102313</v>
      </c>
      <c r="U40" s="25">
        <v>147658</v>
      </c>
      <c r="V40" s="25">
        <v>184927</v>
      </c>
      <c r="W40" s="25">
        <v>181892</v>
      </c>
      <c r="X40" s="25">
        <v>205124</v>
      </c>
      <c r="Y40" s="25">
        <v>196646</v>
      </c>
      <c r="Z40" s="25">
        <v>198656</v>
      </c>
      <c r="AA40" s="25">
        <v>195931</v>
      </c>
      <c r="AB40" s="25">
        <v>208932</v>
      </c>
      <c r="AC40" s="25">
        <v>215823</v>
      </c>
      <c r="AD40" s="25">
        <v>212526</v>
      </c>
      <c r="AE40" s="25">
        <v>219667</v>
      </c>
      <c r="AF40" s="25">
        <v>224183</v>
      </c>
      <c r="AG40" s="25">
        <v>303371</v>
      </c>
    </row>
    <row r="41" spans="1:33" ht="12" customHeight="1">
      <c r="A41" s="81" t="s">
        <v>87</v>
      </c>
      <c r="B41" s="81">
        <v>392358</v>
      </c>
      <c r="C41" s="81">
        <v>412250</v>
      </c>
      <c r="D41" s="81">
        <v>451848</v>
      </c>
      <c r="E41" s="81">
        <v>491605</v>
      </c>
      <c r="F41" s="81">
        <v>533191</v>
      </c>
      <c r="G41" s="81">
        <v>569923</v>
      </c>
      <c r="H41" s="81">
        <v>625825</v>
      </c>
      <c r="I41" s="81">
        <v>643174</v>
      </c>
      <c r="J41" s="81">
        <v>672801</v>
      </c>
      <c r="K41" s="81">
        <v>697070</v>
      </c>
      <c r="L41" s="81">
        <v>716303</v>
      </c>
      <c r="M41" s="81">
        <v>734912</v>
      </c>
      <c r="N41" s="81">
        <v>759992</v>
      </c>
      <c r="O41" s="81">
        <v>798944</v>
      </c>
      <c r="P41" s="81">
        <v>830075</v>
      </c>
      <c r="Q41" s="81">
        <v>896434</v>
      </c>
      <c r="R41" s="81">
        <v>916734</v>
      </c>
      <c r="S41" s="81">
        <v>995124</v>
      </c>
      <c r="T41" s="81">
        <v>1044146</v>
      </c>
      <c r="U41" s="81">
        <v>1152699</v>
      </c>
      <c r="V41" s="81">
        <v>1255683</v>
      </c>
      <c r="W41" s="81">
        <v>1302439</v>
      </c>
      <c r="X41" s="81">
        <v>1395850</v>
      </c>
      <c r="Y41" s="81">
        <v>1417379</v>
      </c>
      <c r="Z41" s="81">
        <v>1457177</v>
      </c>
      <c r="AA41" s="81">
        <v>1493837</v>
      </c>
      <c r="AB41" s="81">
        <v>1526168</v>
      </c>
      <c r="AC41" s="81">
        <v>1530150</v>
      </c>
      <c r="AD41" s="81">
        <v>1571045</v>
      </c>
      <c r="AE41" s="81">
        <v>1595583</v>
      </c>
      <c r="AF41" s="81">
        <v>1617485</v>
      </c>
      <c r="AG41" s="81">
        <v>1676996</v>
      </c>
    </row>
    <row r="42" spans="1:33" ht="12" customHeight="1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</row>
    <row r="43" spans="1:33" ht="12" customHeight="1">
      <c r="A43" s="27" t="s">
        <v>88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</row>
    <row r="44" spans="1:33" ht="12" customHeight="1">
      <c r="A44" s="23" t="s">
        <v>89</v>
      </c>
      <c r="B44" s="25">
        <v>48211</v>
      </c>
      <c r="C44" s="25">
        <v>50523</v>
      </c>
      <c r="D44" s="25">
        <v>57453</v>
      </c>
      <c r="E44" s="25">
        <v>64321</v>
      </c>
      <c r="F44" s="25">
        <v>58288</v>
      </c>
      <c r="G44" s="25">
        <v>64931</v>
      </c>
      <c r="H44" s="25">
        <v>87509</v>
      </c>
      <c r="I44" s="25">
        <v>82014</v>
      </c>
      <c r="J44" s="25">
        <v>80853</v>
      </c>
      <c r="K44" s="25">
        <v>84799</v>
      </c>
      <c r="L44" s="25">
        <v>87392</v>
      </c>
      <c r="M44" s="25">
        <v>106785</v>
      </c>
      <c r="N44" s="25">
        <v>112319</v>
      </c>
      <c r="O44" s="25">
        <v>125822</v>
      </c>
      <c r="P44" s="25">
        <v>138078</v>
      </c>
      <c r="Q44" s="25">
        <v>133201</v>
      </c>
      <c r="R44" s="25">
        <v>126603</v>
      </c>
      <c r="S44" s="25">
        <v>138072</v>
      </c>
      <c r="T44" s="25">
        <v>147170</v>
      </c>
      <c r="U44" s="25">
        <v>161351</v>
      </c>
      <c r="V44" s="25">
        <v>167140</v>
      </c>
      <c r="W44" s="25">
        <v>177340</v>
      </c>
      <c r="X44" s="25">
        <v>198766</v>
      </c>
      <c r="Y44" s="25">
        <v>212911</v>
      </c>
      <c r="Z44" s="25">
        <v>220622</v>
      </c>
      <c r="AA44" s="25">
        <v>234841</v>
      </c>
      <c r="AB44" s="25">
        <v>235823</v>
      </c>
      <c r="AC44" s="25">
        <v>230097</v>
      </c>
      <c r="AD44" s="25">
        <v>231536</v>
      </c>
      <c r="AE44" s="25">
        <v>239269</v>
      </c>
      <c r="AF44" s="25">
        <v>234589</v>
      </c>
      <c r="AG44" s="25">
        <v>238526</v>
      </c>
    </row>
    <row r="45" spans="1:33" ht="12" customHeight="1">
      <c r="A45" s="23" t="s">
        <v>90</v>
      </c>
      <c r="B45" s="25">
        <v>63714</v>
      </c>
      <c r="C45" s="25">
        <v>66884</v>
      </c>
      <c r="D45" s="25">
        <v>72458</v>
      </c>
      <c r="E45" s="25">
        <v>77512</v>
      </c>
      <c r="F45" s="25">
        <v>84964</v>
      </c>
      <c r="G45" s="25">
        <v>87826</v>
      </c>
      <c r="H45" s="25">
        <v>93359</v>
      </c>
      <c r="I45" s="25">
        <v>86015</v>
      </c>
      <c r="J45" s="25">
        <v>91929</v>
      </c>
      <c r="K45" s="25">
        <v>89774</v>
      </c>
      <c r="L45" s="25">
        <v>91807</v>
      </c>
      <c r="M45" s="25">
        <v>99186</v>
      </c>
      <c r="N45" s="25">
        <v>93580</v>
      </c>
      <c r="O45" s="25">
        <v>91157</v>
      </c>
      <c r="P45" s="25">
        <v>90688</v>
      </c>
      <c r="Q45" s="25">
        <v>86868</v>
      </c>
      <c r="R45" s="25">
        <v>88995</v>
      </c>
      <c r="S45" s="25">
        <v>96036</v>
      </c>
      <c r="T45" s="25">
        <v>99352</v>
      </c>
      <c r="U45" s="25">
        <v>105221</v>
      </c>
      <c r="V45" s="25">
        <v>113089</v>
      </c>
      <c r="W45" s="25">
        <v>126171</v>
      </c>
      <c r="X45" s="25">
        <v>126580</v>
      </c>
      <c r="Y45" s="25">
        <v>129176</v>
      </c>
      <c r="Z45" s="25">
        <v>140887</v>
      </c>
      <c r="AA45" s="25">
        <v>151070</v>
      </c>
      <c r="AB45" s="25">
        <v>159047</v>
      </c>
      <c r="AC45" s="25">
        <v>156081</v>
      </c>
      <c r="AD45" s="25">
        <v>170854</v>
      </c>
      <c r="AE45" s="25">
        <v>169683</v>
      </c>
      <c r="AF45" s="25">
        <v>172494</v>
      </c>
      <c r="AG45" s="25">
        <v>161742</v>
      </c>
    </row>
    <row r="46" spans="1:33" ht="12" customHeight="1">
      <c r="A46" s="23" t="s">
        <v>91</v>
      </c>
      <c r="B46" s="25">
        <v>44573</v>
      </c>
      <c r="C46" s="25">
        <v>46825</v>
      </c>
      <c r="D46" s="25">
        <v>51220</v>
      </c>
      <c r="E46" s="25">
        <v>55182</v>
      </c>
      <c r="F46" s="25">
        <v>61383</v>
      </c>
      <c r="G46" s="25">
        <v>64931</v>
      </c>
      <c r="H46" s="25">
        <v>71644</v>
      </c>
      <c r="I46" s="25">
        <v>71359</v>
      </c>
      <c r="J46" s="25">
        <v>70539</v>
      </c>
      <c r="K46" s="25">
        <v>66653</v>
      </c>
      <c r="L46" s="25">
        <v>67160</v>
      </c>
      <c r="M46" s="25">
        <v>71223</v>
      </c>
      <c r="N46" s="25">
        <v>73208</v>
      </c>
      <c r="O46" s="25">
        <v>74813</v>
      </c>
      <c r="P46" s="25">
        <v>64233</v>
      </c>
      <c r="Q46" s="25">
        <v>91821</v>
      </c>
      <c r="R46" s="25">
        <v>99621</v>
      </c>
      <c r="S46" s="25">
        <v>109445</v>
      </c>
      <c r="T46" s="25">
        <v>113525</v>
      </c>
      <c r="U46" s="25">
        <v>118631</v>
      </c>
      <c r="V46" s="25">
        <v>128575</v>
      </c>
      <c r="W46" s="25">
        <v>129871</v>
      </c>
      <c r="X46" s="25">
        <v>136717</v>
      </c>
      <c r="Y46" s="25">
        <v>133494</v>
      </c>
      <c r="Z46" s="25">
        <v>135064</v>
      </c>
      <c r="AA46" s="25">
        <v>138798</v>
      </c>
      <c r="AB46" s="25">
        <v>140702</v>
      </c>
      <c r="AC46" s="25">
        <v>138144</v>
      </c>
      <c r="AD46" s="25">
        <v>138695</v>
      </c>
      <c r="AE46" s="25">
        <v>142113</v>
      </c>
      <c r="AF46" s="25">
        <v>144915</v>
      </c>
      <c r="AG46" s="25">
        <v>144672</v>
      </c>
    </row>
    <row r="47" spans="1:33" ht="12" customHeight="1">
      <c r="A47" s="23" t="s">
        <v>92</v>
      </c>
      <c r="B47" s="25">
        <v>49411</v>
      </c>
      <c r="C47" s="25">
        <v>52046</v>
      </c>
      <c r="D47" s="25">
        <v>57905</v>
      </c>
      <c r="E47" s="25">
        <v>64879</v>
      </c>
      <c r="F47" s="25">
        <v>83891</v>
      </c>
      <c r="G47" s="25">
        <v>88520</v>
      </c>
      <c r="H47" s="25">
        <v>90213</v>
      </c>
      <c r="I47" s="25">
        <v>100959</v>
      </c>
      <c r="J47" s="25">
        <v>108663</v>
      </c>
      <c r="K47" s="25">
        <v>128539</v>
      </c>
      <c r="L47" s="25">
        <v>131126</v>
      </c>
      <c r="M47" s="25">
        <v>114791</v>
      </c>
      <c r="N47" s="25">
        <v>119896</v>
      </c>
      <c r="O47" s="25">
        <v>114814</v>
      </c>
      <c r="P47" s="25">
        <v>120039</v>
      </c>
      <c r="Q47" s="25">
        <v>125474</v>
      </c>
      <c r="R47" s="25">
        <v>139562</v>
      </c>
      <c r="S47" s="25">
        <v>147929</v>
      </c>
      <c r="T47" s="25">
        <v>163202</v>
      </c>
      <c r="U47" s="25">
        <v>175233</v>
      </c>
      <c r="V47" s="25">
        <v>191213</v>
      </c>
      <c r="W47" s="25">
        <v>191408</v>
      </c>
      <c r="X47" s="25">
        <v>197345</v>
      </c>
      <c r="Y47" s="25">
        <v>203022</v>
      </c>
      <c r="Z47" s="25">
        <v>197605</v>
      </c>
      <c r="AA47" s="25">
        <v>198511</v>
      </c>
      <c r="AB47" s="25">
        <v>192987</v>
      </c>
      <c r="AC47" s="25">
        <v>197067</v>
      </c>
      <c r="AD47" s="25">
        <v>203825</v>
      </c>
      <c r="AE47" s="25">
        <v>206458</v>
      </c>
      <c r="AF47" s="25">
        <v>201409</v>
      </c>
      <c r="AG47" s="25">
        <v>196345</v>
      </c>
    </row>
    <row r="48" spans="1:33" ht="12" customHeight="1">
      <c r="A48" s="23" t="s">
        <v>93</v>
      </c>
      <c r="B48" s="25">
        <v>1249</v>
      </c>
      <c r="C48" s="25">
        <v>1338</v>
      </c>
      <c r="D48" s="25">
        <v>1604</v>
      </c>
      <c r="E48" s="25">
        <v>1926</v>
      </c>
      <c r="F48" s="25">
        <v>2284</v>
      </c>
      <c r="G48" s="25">
        <v>2859</v>
      </c>
      <c r="H48" s="25">
        <v>3263</v>
      </c>
      <c r="I48" s="25">
        <v>3937</v>
      </c>
      <c r="J48" s="25">
        <v>4198</v>
      </c>
      <c r="K48" s="25">
        <v>5339</v>
      </c>
      <c r="L48" s="25">
        <v>5851</v>
      </c>
      <c r="M48" s="25">
        <v>6971</v>
      </c>
      <c r="N48" s="25">
        <v>5426</v>
      </c>
      <c r="O48" s="25">
        <v>5583</v>
      </c>
      <c r="P48" s="25">
        <v>6070</v>
      </c>
      <c r="Q48" s="25">
        <v>7259</v>
      </c>
      <c r="R48" s="25">
        <v>9167</v>
      </c>
      <c r="S48" s="25">
        <v>8984</v>
      </c>
      <c r="T48" s="25">
        <v>8978</v>
      </c>
      <c r="U48" s="25">
        <v>13828</v>
      </c>
      <c r="V48" s="25">
        <v>17694</v>
      </c>
      <c r="W48" s="25">
        <v>18404</v>
      </c>
      <c r="X48" s="25">
        <v>19823</v>
      </c>
      <c r="Y48" s="25">
        <v>19130</v>
      </c>
      <c r="Z48" s="25">
        <v>19209</v>
      </c>
      <c r="AA48" s="25">
        <v>20682</v>
      </c>
      <c r="AB48" s="25">
        <v>21918</v>
      </c>
      <c r="AC48" s="25">
        <v>22018</v>
      </c>
      <c r="AD48" s="25">
        <v>21097</v>
      </c>
      <c r="AE48" s="25">
        <v>21849</v>
      </c>
      <c r="AF48" s="25">
        <v>23940</v>
      </c>
      <c r="AG48" s="25">
        <v>24240</v>
      </c>
    </row>
    <row r="49" spans="1:33" ht="12" customHeight="1">
      <c r="A49" s="23" t="s">
        <v>94</v>
      </c>
      <c r="B49" s="25">
        <v>4619</v>
      </c>
      <c r="C49" s="25">
        <v>5047</v>
      </c>
      <c r="D49" s="25">
        <v>5718</v>
      </c>
      <c r="E49" s="25">
        <v>6297</v>
      </c>
      <c r="F49" s="25">
        <v>7009</v>
      </c>
      <c r="G49" s="25">
        <v>9185</v>
      </c>
      <c r="H49" s="25">
        <v>11294</v>
      </c>
      <c r="I49" s="25">
        <v>12352</v>
      </c>
      <c r="J49" s="25">
        <v>13447</v>
      </c>
      <c r="K49" s="25">
        <v>15746</v>
      </c>
      <c r="L49" s="25">
        <v>17318</v>
      </c>
      <c r="M49" s="25">
        <v>17121</v>
      </c>
      <c r="N49" s="25">
        <v>20162</v>
      </c>
      <c r="O49" s="25">
        <v>23637</v>
      </c>
      <c r="P49" s="25">
        <v>27182</v>
      </c>
      <c r="Q49" s="25">
        <v>28996</v>
      </c>
      <c r="R49" s="25">
        <v>24821</v>
      </c>
      <c r="S49" s="25">
        <v>26000</v>
      </c>
      <c r="T49" s="25">
        <v>30713</v>
      </c>
      <c r="U49" s="25">
        <v>37327</v>
      </c>
      <c r="V49" s="25">
        <v>33826</v>
      </c>
      <c r="W49" s="25">
        <v>39433</v>
      </c>
      <c r="X49" s="25">
        <v>45494</v>
      </c>
      <c r="Y49" s="25">
        <v>50455</v>
      </c>
      <c r="Z49" s="25">
        <v>45974</v>
      </c>
      <c r="AA49" s="25">
        <v>46553</v>
      </c>
      <c r="AB49" s="25">
        <v>48530</v>
      </c>
      <c r="AC49" s="25">
        <v>49734</v>
      </c>
      <c r="AD49" s="25">
        <v>52138</v>
      </c>
      <c r="AE49" s="25">
        <v>52456</v>
      </c>
      <c r="AF49" s="25">
        <v>49379</v>
      </c>
      <c r="AG49" s="25">
        <v>51576</v>
      </c>
    </row>
    <row r="50" spans="1:33" ht="12" customHeight="1">
      <c r="A50" s="23" t="s">
        <v>38</v>
      </c>
      <c r="B50" s="25">
        <v>38488</v>
      </c>
      <c r="C50" s="25">
        <v>41775</v>
      </c>
      <c r="D50" s="25">
        <v>46826</v>
      </c>
      <c r="E50" s="25">
        <v>50434</v>
      </c>
      <c r="F50" s="25">
        <v>55360</v>
      </c>
      <c r="G50" s="25">
        <v>59974</v>
      </c>
      <c r="H50" s="25">
        <v>66294</v>
      </c>
      <c r="I50" s="25">
        <v>72682</v>
      </c>
      <c r="J50" s="25">
        <v>75424</v>
      </c>
      <c r="K50" s="25">
        <v>72110</v>
      </c>
      <c r="L50" s="25">
        <v>73131</v>
      </c>
      <c r="M50" s="25">
        <v>80698</v>
      </c>
      <c r="N50" s="25">
        <v>95943</v>
      </c>
      <c r="O50" s="25">
        <v>105697</v>
      </c>
      <c r="P50" s="25">
        <v>113393</v>
      </c>
      <c r="Q50" s="25">
        <v>129879</v>
      </c>
      <c r="R50" s="25">
        <v>131834</v>
      </c>
      <c r="S50" s="25">
        <v>155032</v>
      </c>
      <c r="T50" s="25">
        <v>163734</v>
      </c>
      <c r="U50" s="25">
        <v>190236</v>
      </c>
      <c r="V50" s="25">
        <v>214218</v>
      </c>
      <c r="W50" s="25">
        <v>215684</v>
      </c>
      <c r="X50" s="25">
        <v>244347</v>
      </c>
      <c r="Y50" s="25">
        <v>246432</v>
      </c>
      <c r="Z50" s="25">
        <v>261793</v>
      </c>
      <c r="AA50" s="25">
        <v>266116</v>
      </c>
      <c r="AB50" s="25">
        <v>278809</v>
      </c>
      <c r="AC50" s="25">
        <v>292727</v>
      </c>
      <c r="AD50" s="25">
        <v>304930</v>
      </c>
      <c r="AE50" s="25">
        <v>317186</v>
      </c>
      <c r="AF50" s="25">
        <v>350172</v>
      </c>
      <c r="AG50" s="25">
        <v>428789</v>
      </c>
    </row>
    <row r="51" spans="1:33" ht="12" customHeight="1">
      <c r="A51" s="23" t="s">
        <v>95</v>
      </c>
      <c r="B51" s="25">
        <v>4228</v>
      </c>
      <c r="C51" s="25">
        <v>4439</v>
      </c>
      <c r="D51" s="25">
        <v>5171</v>
      </c>
      <c r="E51" s="25">
        <v>5587</v>
      </c>
      <c r="F51" s="25">
        <v>6424</v>
      </c>
      <c r="G51" s="25">
        <v>8079</v>
      </c>
      <c r="H51" s="25">
        <v>11777</v>
      </c>
      <c r="I51" s="25">
        <v>11032</v>
      </c>
      <c r="J51" s="25">
        <v>11010</v>
      </c>
      <c r="K51" s="25">
        <v>13896</v>
      </c>
      <c r="L51" s="25">
        <v>14903</v>
      </c>
      <c r="M51" s="25">
        <v>15032</v>
      </c>
      <c r="N51" s="25">
        <v>16357</v>
      </c>
      <c r="O51" s="25">
        <v>18144</v>
      </c>
      <c r="P51" s="25">
        <v>20865</v>
      </c>
      <c r="Q51" s="25">
        <v>23426</v>
      </c>
      <c r="R51" s="25">
        <v>25122</v>
      </c>
      <c r="S51" s="25">
        <v>27743</v>
      </c>
      <c r="T51" s="25">
        <v>29103</v>
      </c>
      <c r="U51" s="25">
        <v>27842</v>
      </c>
      <c r="V51" s="25">
        <v>28290</v>
      </c>
      <c r="W51" s="25">
        <v>27040</v>
      </c>
      <c r="X51" s="25">
        <v>29850</v>
      </c>
      <c r="Y51" s="25">
        <v>28934</v>
      </c>
      <c r="Z51" s="25">
        <v>27954</v>
      </c>
      <c r="AA51" s="25">
        <v>27996</v>
      </c>
      <c r="AB51" s="25">
        <v>29310</v>
      </c>
      <c r="AC51" s="25">
        <v>29658</v>
      </c>
      <c r="AD51" s="25">
        <v>30531</v>
      </c>
      <c r="AE51" s="25">
        <v>29348</v>
      </c>
      <c r="AF51" s="25">
        <v>27945</v>
      </c>
      <c r="AG51" s="25">
        <v>29077</v>
      </c>
    </row>
    <row r="52" spans="1:33" ht="12" customHeight="1">
      <c r="A52" s="23" t="s">
        <v>49</v>
      </c>
      <c r="B52" s="25">
        <v>134181</v>
      </c>
      <c r="C52" s="25">
        <v>139057</v>
      </c>
      <c r="D52" s="25">
        <v>148964</v>
      </c>
      <c r="E52" s="25">
        <v>160559</v>
      </c>
      <c r="F52" s="25">
        <v>168501</v>
      </c>
      <c r="G52" s="25">
        <v>177648</v>
      </c>
      <c r="H52" s="25">
        <v>184733</v>
      </c>
      <c r="I52" s="25">
        <v>196310</v>
      </c>
      <c r="J52" s="25">
        <v>210946</v>
      </c>
      <c r="K52" s="25">
        <v>213840</v>
      </c>
      <c r="L52" s="25">
        <v>220984</v>
      </c>
      <c r="M52" s="25">
        <v>216751</v>
      </c>
      <c r="N52" s="25">
        <v>217110</v>
      </c>
      <c r="O52" s="25">
        <v>231609</v>
      </c>
      <c r="P52" s="25">
        <v>241648</v>
      </c>
      <c r="Q52" s="25">
        <v>257638</v>
      </c>
      <c r="R52" s="25">
        <v>259029</v>
      </c>
      <c r="S52" s="25">
        <v>272906</v>
      </c>
      <c r="T52" s="25">
        <v>275163</v>
      </c>
      <c r="U52" s="25">
        <v>305284</v>
      </c>
      <c r="V52" s="25">
        <v>342370</v>
      </c>
      <c r="W52" s="25">
        <v>355097</v>
      </c>
      <c r="X52" s="25">
        <v>375383</v>
      </c>
      <c r="Y52" s="25">
        <v>375331</v>
      </c>
      <c r="Z52" s="25">
        <v>387527</v>
      </c>
      <c r="AA52" s="25">
        <v>389331</v>
      </c>
      <c r="AB52" s="25">
        <v>398935</v>
      </c>
      <c r="AC52" s="25">
        <v>398523</v>
      </c>
      <c r="AD52" s="25">
        <v>401102</v>
      </c>
      <c r="AE52" s="25">
        <v>403508</v>
      </c>
      <c r="AF52" s="25">
        <v>401946</v>
      </c>
      <c r="AG52" s="25">
        <v>402359</v>
      </c>
    </row>
    <row r="53" spans="1:33" ht="12" customHeight="1">
      <c r="A53" s="23" t="s">
        <v>96</v>
      </c>
      <c r="B53" s="25">
        <v>3376</v>
      </c>
      <c r="C53" s="25">
        <v>3891</v>
      </c>
      <c r="D53" s="25">
        <v>3949</v>
      </c>
      <c r="E53" s="25">
        <v>4338</v>
      </c>
      <c r="F53" s="25">
        <v>4229</v>
      </c>
      <c r="G53" s="25">
        <v>5315</v>
      </c>
      <c r="H53" s="25">
        <v>5933</v>
      </c>
      <c r="I53" s="25">
        <v>6732</v>
      </c>
      <c r="J53" s="25">
        <v>5820</v>
      </c>
      <c r="K53" s="25">
        <v>6371</v>
      </c>
      <c r="L53" s="25">
        <v>6665</v>
      </c>
      <c r="M53" s="25">
        <v>6429</v>
      </c>
      <c r="N53" s="25">
        <v>5991</v>
      </c>
      <c r="O53" s="25">
        <v>7668</v>
      </c>
      <c r="P53" s="25">
        <v>7864</v>
      </c>
      <c r="Q53" s="25">
        <v>12139</v>
      </c>
      <c r="R53" s="25">
        <v>12278</v>
      </c>
      <c r="S53" s="25">
        <v>13798</v>
      </c>
      <c r="T53" s="25">
        <v>14881</v>
      </c>
      <c r="U53" s="25">
        <v>19777</v>
      </c>
      <c r="V53" s="25">
        <v>20524</v>
      </c>
      <c r="W53" s="25">
        <v>22802</v>
      </c>
      <c r="X53" s="25">
        <v>24014</v>
      </c>
      <c r="Y53" s="25">
        <v>21579</v>
      </c>
      <c r="Z53" s="25">
        <v>23591</v>
      </c>
      <c r="AA53" s="25">
        <v>23971</v>
      </c>
      <c r="AB53" s="25">
        <v>24134</v>
      </c>
      <c r="AC53" s="25">
        <v>20834</v>
      </c>
      <c r="AD53" s="25">
        <v>22394</v>
      </c>
      <c r="AE53" s="25">
        <v>20774</v>
      </c>
      <c r="AF53" s="25">
        <v>20173</v>
      </c>
      <c r="AG53" s="25">
        <v>16803</v>
      </c>
    </row>
    <row r="54" spans="1:33" ht="12" customHeight="1">
      <c r="A54" s="81" t="s">
        <v>87</v>
      </c>
      <c r="B54" s="81">
        <v>392358</v>
      </c>
      <c r="C54" s="81">
        <v>412250</v>
      </c>
      <c r="D54" s="81">
        <v>451848</v>
      </c>
      <c r="E54" s="81">
        <v>491605</v>
      </c>
      <c r="F54" s="81">
        <v>533191</v>
      </c>
      <c r="G54" s="81">
        <v>569923</v>
      </c>
      <c r="H54" s="81">
        <v>625825</v>
      </c>
      <c r="I54" s="81">
        <v>643174</v>
      </c>
      <c r="J54" s="81">
        <v>672801</v>
      </c>
      <c r="K54" s="81">
        <v>697070</v>
      </c>
      <c r="L54" s="81">
        <v>716303</v>
      </c>
      <c r="M54" s="81">
        <v>734912</v>
      </c>
      <c r="N54" s="81">
        <v>759992</v>
      </c>
      <c r="O54" s="81">
        <v>798944</v>
      </c>
      <c r="P54" s="81">
        <v>830075</v>
      </c>
      <c r="Q54" s="81">
        <v>896434</v>
      </c>
      <c r="R54" s="81">
        <v>916734</v>
      </c>
      <c r="S54" s="81">
        <v>995124</v>
      </c>
      <c r="T54" s="81">
        <v>1044146</v>
      </c>
      <c r="U54" s="81">
        <v>1152699</v>
      </c>
      <c r="V54" s="81">
        <v>1255683</v>
      </c>
      <c r="W54" s="81">
        <v>1302439</v>
      </c>
      <c r="X54" s="81">
        <v>1395850</v>
      </c>
      <c r="Y54" s="81">
        <v>1417379</v>
      </c>
      <c r="Z54" s="81">
        <v>1457177</v>
      </c>
      <c r="AA54" s="81">
        <v>1493837</v>
      </c>
      <c r="AB54" s="81">
        <v>1526168</v>
      </c>
      <c r="AC54" s="81">
        <v>1530150</v>
      </c>
      <c r="AD54" s="81">
        <v>1571045</v>
      </c>
      <c r="AE54" s="81">
        <v>1595583</v>
      </c>
      <c r="AF54" s="81">
        <v>1617485</v>
      </c>
      <c r="AG54" s="81">
        <v>1676996</v>
      </c>
    </row>
    <row r="55" spans="1:33" ht="12" customHeight="1">
      <c r="A55" s="82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2" customHeight="1">
      <c r="A56" s="27" t="s">
        <v>97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</row>
    <row r="57" spans="1:33" ht="12" customHeight="1">
      <c r="A57" s="23" t="s">
        <v>98</v>
      </c>
      <c r="B57" s="25">
        <v>189781</v>
      </c>
      <c r="C57" s="25">
        <v>199875</v>
      </c>
      <c r="D57" s="25">
        <v>221556</v>
      </c>
      <c r="E57" s="25">
        <v>243371</v>
      </c>
      <c r="F57" s="25">
        <v>269185</v>
      </c>
      <c r="G57" s="25">
        <v>296653</v>
      </c>
      <c r="H57" s="25">
        <v>337348</v>
      </c>
      <c r="I57" s="25">
        <v>344525</v>
      </c>
      <c r="J57" s="25">
        <v>361342</v>
      </c>
      <c r="K57" s="25">
        <v>391414</v>
      </c>
      <c r="L57" s="25">
        <v>408490</v>
      </c>
      <c r="M57" s="25">
        <v>427287</v>
      </c>
      <c r="N57" s="25">
        <v>436822</v>
      </c>
      <c r="O57" s="25">
        <v>451842</v>
      </c>
      <c r="P57" s="25">
        <v>465659</v>
      </c>
      <c r="Q57" s="25">
        <v>506616</v>
      </c>
      <c r="R57" s="25">
        <v>525403</v>
      </c>
      <c r="S57" s="25">
        <v>569804</v>
      </c>
      <c r="T57" s="25">
        <v>598883</v>
      </c>
      <c r="U57" s="25">
        <v>643223</v>
      </c>
      <c r="V57" s="25">
        <v>693937</v>
      </c>
      <c r="W57" s="25">
        <v>731766</v>
      </c>
      <c r="X57" s="25">
        <v>778452</v>
      </c>
      <c r="Y57" s="25">
        <v>804280</v>
      </c>
      <c r="Z57" s="25">
        <v>817333</v>
      </c>
      <c r="AA57" s="25">
        <v>850271</v>
      </c>
      <c r="AB57" s="25">
        <v>864119</v>
      </c>
      <c r="AC57" s="25">
        <v>861053</v>
      </c>
      <c r="AD57" s="25">
        <v>895288</v>
      </c>
      <c r="AE57" s="25">
        <v>914222</v>
      </c>
      <c r="AF57" s="25">
        <v>915226</v>
      </c>
      <c r="AG57" s="25">
        <v>910141</v>
      </c>
    </row>
    <row r="58" spans="1:33" ht="12" customHeight="1">
      <c r="A58" s="23" t="s">
        <v>99</v>
      </c>
      <c r="B58" s="25">
        <v>208998</v>
      </c>
      <c r="C58" s="25">
        <v>218962</v>
      </c>
      <c r="D58" s="25">
        <v>236711</v>
      </c>
      <c r="E58" s="25">
        <v>254572</v>
      </c>
      <c r="F58" s="25">
        <v>269485</v>
      </c>
      <c r="G58" s="25">
        <v>276849</v>
      </c>
      <c r="H58" s="25">
        <v>290142</v>
      </c>
      <c r="I58" s="25">
        <v>300692</v>
      </c>
      <c r="J58" s="25">
        <v>313493</v>
      </c>
      <c r="K58" s="25">
        <v>306236</v>
      </c>
      <c r="L58" s="25">
        <v>308019</v>
      </c>
      <c r="M58" s="25">
        <v>307526</v>
      </c>
      <c r="N58" s="25">
        <v>323170</v>
      </c>
      <c r="O58" s="25">
        <v>347102</v>
      </c>
      <c r="P58" s="25">
        <v>364378</v>
      </c>
      <c r="Q58" s="25">
        <v>389882</v>
      </c>
      <c r="R58" s="25">
        <v>391708</v>
      </c>
      <c r="S58" s="25">
        <v>425697</v>
      </c>
      <c r="T58" s="25">
        <v>445742</v>
      </c>
      <c r="U58" s="25">
        <v>508298</v>
      </c>
      <c r="V58" s="25">
        <v>559721</v>
      </c>
      <c r="W58" s="25">
        <v>570027</v>
      </c>
      <c r="X58" s="25">
        <v>615863</v>
      </c>
      <c r="Y58" s="25">
        <v>613814</v>
      </c>
      <c r="Z58" s="25">
        <v>638952</v>
      </c>
      <c r="AA58" s="25">
        <v>644962</v>
      </c>
      <c r="AB58" s="25">
        <v>662542</v>
      </c>
      <c r="AC58" s="25">
        <v>668478</v>
      </c>
      <c r="AD58" s="25">
        <v>677529</v>
      </c>
      <c r="AE58" s="25">
        <v>684253</v>
      </c>
      <c r="AF58" s="25">
        <v>702551</v>
      </c>
      <c r="AG58" s="25">
        <v>757962</v>
      </c>
    </row>
    <row r="59" spans="1:33" ht="12" customHeight="1">
      <c r="A59" s="86" t="s">
        <v>87</v>
      </c>
      <c r="B59" s="86">
        <v>392358</v>
      </c>
      <c r="C59" s="86">
        <v>412250</v>
      </c>
      <c r="D59" s="86">
        <v>451848</v>
      </c>
      <c r="E59" s="86">
        <v>491605</v>
      </c>
      <c r="F59" s="86">
        <v>533191</v>
      </c>
      <c r="G59" s="86">
        <v>569923</v>
      </c>
      <c r="H59" s="86">
        <v>625825</v>
      </c>
      <c r="I59" s="86">
        <v>643174</v>
      </c>
      <c r="J59" s="86">
        <v>672801</v>
      </c>
      <c r="K59" s="86">
        <v>697070</v>
      </c>
      <c r="L59" s="86">
        <v>716303</v>
      </c>
      <c r="M59" s="86">
        <v>734912</v>
      </c>
      <c r="N59" s="86">
        <v>759992</v>
      </c>
      <c r="O59" s="86">
        <v>798944</v>
      </c>
      <c r="P59" s="86">
        <v>830075</v>
      </c>
      <c r="Q59" s="86">
        <v>896434</v>
      </c>
      <c r="R59" s="86">
        <v>916734</v>
      </c>
      <c r="S59" s="86">
        <v>995124</v>
      </c>
      <c r="T59" s="86">
        <v>1044146</v>
      </c>
      <c r="U59" s="86">
        <v>1152699</v>
      </c>
      <c r="V59" s="86">
        <v>1255683</v>
      </c>
      <c r="W59" s="86">
        <v>1302439</v>
      </c>
      <c r="X59" s="86">
        <v>1395850</v>
      </c>
      <c r="Y59" s="86">
        <v>1417379</v>
      </c>
      <c r="Z59" s="86">
        <v>1457177</v>
      </c>
      <c r="AA59" s="86">
        <v>1493837</v>
      </c>
      <c r="AB59" s="86">
        <v>1526168</v>
      </c>
      <c r="AC59" s="86">
        <v>1530150</v>
      </c>
      <c r="AD59" s="86">
        <v>1571045</v>
      </c>
      <c r="AE59" s="86">
        <v>1595583</v>
      </c>
      <c r="AF59" s="86">
        <v>1617485</v>
      </c>
      <c r="AG59" s="86">
        <v>1676996</v>
      </c>
    </row>
    <row r="60" spans="1:33" ht="12" customHeight="1">
      <c r="A60" s="78" t="s">
        <v>65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</row>
    <row r="61" spans="1:33" s="88" customFormat="1" ht="12" customHeight="1">
      <c r="B61" s="88">
        <v>0</v>
      </c>
      <c r="C61" s="88">
        <v>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88">
        <v>0</v>
      </c>
      <c r="J61" s="88">
        <v>0</v>
      </c>
      <c r="K61" s="88">
        <v>0</v>
      </c>
      <c r="Y61" s="89"/>
      <c r="Z61" s="89"/>
      <c r="AA61" s="89"/>
      <c r="AB61" s="89"/>
      <c r="AC61" s="89"/>
      <c r="AD61" s="89"/>
      <c r="AE61" s="89"/>
      <c r="AF61" s="89"/>
      <c r="AG61" s="89"/>
    </row>
    <row r="62" spans="1:33" s="88" customFormat="1" ht="12" customHeight="1">
      <c r="A62" s="90" t="s">
        <v>101</v>
      </c>
      <c r="Y62" s="89"/>
      <c r="Z62" s="89"/>
      <c r="AA62" s="89"/>
      <c r="AB62" s="89"/>
      <c r="AC62" s="89"/>
      <c r="AD62" s="89"/>
      <c r="AE62" s="89"/>
      <c r="AF62" s="89"/>
      <c r="AG62" s="89"/>
    </row>
    <row r="63" spans="1:33" ht="12" customHeight="1">
      <c r="A63" s="29" t="s">
        <v>67</v>
      </c>
    </row>
    <row r="64" spans="1:33" ht="12" customHeight="1">
      <c r="A64" s="78" t="s">
        <v>4</v>
      </c>
    </row>
    <row r="65" spans="1:33" ht="12" customHeight="1">
      <c r="A65" s="11"/>
      <c r="B65" s="12">
        <v>1990</v>
      </c>
      <c r="C65" s="12">
        <v>1991</v>
      </c>
      <c r="D65" s="12">
        <v>1992</v>
      </c>
      <c r="E65" s="12">
        <v>1993</v>
      </c>
      <c r="F65" s="12">
        <v>1994</v>
      </c>
      <c r="G65" s="12">
        <v>1995</v>
      </c>
      <c r="H65" s="12">
        <v>1996</v>
      </c>
      <c r="I65" s="12">
        <v>1997</v>
      </c>
      <c r="J65" s="12">
        <v>1998</v>
      </c>
      <c r="K65" s="12">
        <v>1999</v>
      </c>
      <c r="L65" s="12">
        <v>2000</v>
      </c>
      <c r="M65" s="12">
        <v>2001</v>
      </c>
      <c r="N65" s="12">
        <v>2002</v>
      </c>
      <c r="O65" s="12">
        <v>2003</v>
      </c>
      <c r="P65" s="12">
        <v>2004</v>
      </c>
      <c r="Q65" s="12" t="s">
        <v>6</v>
      </c>
      <c r="R65" s="12" t="s">
        <v>7</v>
      </c>
      <c r="S65" s="12" t="s">
        <v>8</v>
      </c>
      <c r="T65" s="12" t="s">
        <v>9</v>
      </c>
      <c r="U65" s="12">
        <v>2009</v>
      </c>
      <c r="V65" s="13" t="s">
        <v>10</v>
      </c>
      <c r="W65" s="13" t="s">
        <v>11</v>
      </c>
      <c r="X65" s="13">
        <v>2012</v>
      </c>
      <c r="Y65" s="13">
        <v>2013</v>
      </c>
      <c r="Z65" s="13">
        <v>2014</v>
      </c>
      <c r="AA65" s="13">
        <v>2015</v>
      </c>
      <c r="AB65" s="13">
        <v>2016</v>
      </c>
      <c r="AC65" s="13">
        <v>2017</v>
      </c>
      <c r="AD65" s="13" t="str">
        <f t="shared" ref="AD65:AG65" si="1">AD4</f>
        <v>2018r</v>
      </c>
      <c r="AE65" s="13" t="str">
        <f t="shared" si="1"/>
        <v>2019r</v>
      </c>
      <c r="AF65" s="13" t="str">
        <f t="shared" si="1"/>
        <v>2020r</v>
      </c>
      <c r="AG65" s="13" t="str">
        <f t="shared" si="1"/>
        <v>2021p</v>
      </c>
    </row>
    <row r="66" spans="1:33" ht="12" customHeight="1">
      <c r="A66" s="27" t="s">
        <v>81</v>
      </c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</row>
    <row r="67" spans="1:33" ht="12" customHeight="1">
      <c r="A67" s="23" t="s">
        <v>82</v>
      </c>
      <c r="B67" s="92">
        <v>55.861454519729037</v>
      </c>
      <c r="C67" s="92">
        <v>57.08379759820307</v>
      </c>
      <c r="D67" s="92">
        <v>60.254284501512174</v>
      </c>
      <c r="E67" s="92">
        <v>64.965025379812872</v>
      </c>
      <c r="F67" s="92">
        <v>66.364231265807106</v>
      </c>
      <c r="G67" s="92">
        <v>73.659822076015629</v>
      </c>
      <c r="H67" s="92">
        <v>77.025742381634558</v>
      </c>
      <c r="I67" s="92">
        <v>81.351585575069421</v>
      </c>
      <c r="J67" s="92">
        <v>89.370103111016789</v>
      </c>
      <c r="K67" s="92">
        <v>91.917590774835958</v>
      </c>
      <c r="L67" s="92">
        <v>93.266169682177534</v>
      </c>
      <c r="M67" s="92">
        <v>95.688969066694966</v>
      </c>
      <c r="N67" s="92">
        <v>100</v>
      </c>
      <c r="O67" s="92">
        <v>103.25317026582481</v>
      </c>
      <c r="P67" s="92">
        <v>105.78053978528855</v>
      </c>
      <c r="Q67" s="92">
        <v>111.36896234590829</v>
      </c>
      <c r="R67" s="92">
        <v>114.42780460197027</v>
      </c>
      <c r="S67" s="92">
        <v>122.80535363718366</v>
      </c>
      <c r="T67" s="92">
        <v>125.07450345766792</v>
      </c>
      <c r="U67" s="92">
        <v>132.28917953343594</v>
      </c>
      <c r="V67" s="92">
        <v>138.90075343556006</v>
      </c>
      <c r="W67" s="92">
        <v>143.9042022603067</v>
      </c>
      <c r="X67" s="92">
        <v>150.67583700323661</v>
      </c>
      <c r="Y67" s="92">
        <v>151.68307069206418</v>
      </c>
      <c r="Z67" s="92">
        <v>156.70199501246884</v>
      </c>
      <c r="AA67" s="92">
        <v>158.24777595019543</v>
      </c>
      <c r="AB67" s="92">
        <v>158.80025114518668</v>
      </c>
      <c r="AC67" s="92">
        <v>159.47852001202668</v>
      </c>
      <c r="AD67" s="92">
        <f>+AC67*AD36/AC36</f>
        <v>161.5376452485807</v>
      </c>
      <c r="AE67" s="92">
        <f>+AD67*AE36/AD36</f>
        <v>164.35639624343401</v>
      </c>
      <c r="AF67" s="92">
        <f>+AE67*AF36/AE36</f>
        <v>167.27529580304559</v>
      </c>
      <c r="AG67" s="92">
        <f>+AF67*AG36/AF36</f>
        <v>167.8735342494827</v>
      </c>
    </row>
    <row r="68" spans="1:33" ht="12" customHeight="1">
      <c r="A68" s="23" t="s">
        <v>83</v>
      </c>
      <c r="B68" s="92">
        <v>31.171094246904762</v>
      </c>
      <c r="C68" s="92">
        <v>35.778449635367203</v>
      </c>
      <c r="D68" s="92">
        <v>40.764814024204298</v>
      </c>
      <c r="E68" s="92">
        <v>46.357592813640835</v>
      </c>
      <c r="F68" s="92">
        <v>53.467278889634315</v>
      </c>
      <c r="G68" s="92">
        <v>61.083181584518996</v>
      </c>
      <c r="H68" s="92">
        <v>69.068509144136684</v>
      </c>
      <c r="I68" s="92">
        <v>79.769632230576875</v>
      </c>
      <c r="J68" s="92">
        <v>88.983471722443426</v>
      </c>
      <c r="K68" s="92">
        <v>94.276528451813576</v>
      </c>
      <c r="L68" s="92">
        <v>97.380045829594067</v>
      </c>
      <c r="M68" s="92">
        <v>98.844676012651064</v>
      </c>
      <c r="N68" s="92">
        <v>100</v>
      </c>
      <c r="O68" s="92">
        <v>101.31128401279047</v>
      </c>
      <c r="P68" s="92">
        <v>103.28300209979699</v>
      </c>
      <c r="Q68" s="92">
        <v>106.21400503602763</v>
      </c>
      <c r="R68" s="92">
        <v>109.51269026687461</v>
      </c>
      <c r="S68" s="92">
        <v>113.73493765955406</v>
      </c>
      <c r="T68" s="92">
        <v>118.69167835640785</v>
      </c>
      <c r="U68" s="92">
        <v>122.95051972153728</v>
      </c>
      <c r="V68" s="92">
        <v>127.74084497224956</v>
      </c>
      <c r="W68" s="92">
        <v>133.3414653272111</v>
      </c>
      <c r="X68" s="92">
        <v>143.20441218753538</v>
      </c>
      <c r="Y68" s="92">
        <v>147.68455995748127</v>
      </c>
      <c r="Z68" s="92">
        <v>146.46388959075739</v>
      </c>
      <c r="AA68" s="92">
        <v>148.33540989605569</v>
      </c>
      <c r="AB68" s="92">
        <v>149.88803987000426</v>
      </c>
      <c r="AC68" s="92">
        <v>154.65309785402491</v>
      </c>
      <c r="AD68" s="92">
        <f t="shared" ref="AD68:AG72" si="2">+AC68*AD37/AC37</f>
        <v>160.05506521568662</v>
      </c>
      <c r="AE68" s="92">
        <f t="shared" si="2"/>
        <v>162.55478204804265</v>
      </c>
      <c r="AF68" s="92">
        <f t="shared" si="2"/>
        <v>164.70075714671569</v>
      </c>
      <c r="AG68" s="92">
        <f t="shared" si="2"/>
        <v>165.92229879849791</v>
      </c>
    </row>
    <row r="69" spans="1:33" ht="12" customHeight="1">
      <c r="A69" s="23" t="s">
        <v>84</v>
      </c>
      <c r="B69" s="92">
        <v>63.296273873080494</v>
      </c>
      <c r="C69" s="92">
        <v>68.294897903021607</v>
      </c>
      <c r="D69" s="92">
        <v>77.75937035610103</v>
      </c>
      <c r="E69" s="92">
        <v>82.683692002861989</v>
      </c>
      <c r="F69" s="92">
        <v>96.995982167427997</v>
      </c>
      <c r="G69" s="92">
        <v>97.448951510815093</v>
      </c>
      <c r="H69" s="92">
        <v>113.97270075403156</v>
      </c>
      <c r="I69" s="92">
        <v>104.69756178105563</v>
      </c>
      <c r="J69" s="92">
        <v>95.176399361549883</v>
      </c>
      <c r="K69" s="92">
        <v>97.227695525345368</v>
      </c>
      <c r="L69" s="92">
        <v>102.3644669491992</v>
      </c>
      <c r="M69" s="92">
        <v>104.99917441796467</v>
      </c>
      <c r="N69" s="92">
        <v>100</v>
      </c>
      <c r="O69" s="92">
        <v>105.83356266167648</v>
      </c>
      <c r="P69" s="92">
        <v>115.57488029060488</v>
      </c>
      <c r="Q69" s="92">
        <v>130.60322527381805</v>
      </c>
      <c r="R69" s="92">
        <v>131.93351312675438</v>
      </c>
      <c r="S69" s="92">
        <v>144.2099179921845</v>
      </c>
      <c r="T69" s="92">
        <v>153.1647311354505</v>
      </c>
      <c r="U69" s="92">
        <v>188.21949474379437</v>
      </c>
      <c r="V69" s="92">
        <v>209.53822444823598</v>
      </c>
      <c r="W69" s="92">
        <v>223.21536683361768</v>
      </c>
      <c r="X69" s="92">
        <v>241.61318729704439</v>
      </c>
      <c r="Y69" s="92">
        <v>263.40910341790959</v>
      </c>
      <c r="Z69" s="92">
        <v>274.67994936430176</v>
      </c>
      <c r="AA69" s="92">
        <v>306.16434586383389</v>
      </c>
      <c r="AB69" s="92">
        <v>324.01618140789247</v>
      </c>
      <c r="AC69" s="92">
        <v>320.69679123782259</v>
      </c>
      <c r="AD69" s="92">
        <f t="shared" si="2"/>
        <v>350.81457427486373</v>
      </c>
      <c r="AE69" s="92">
        <f t="shared" si="2"/>
        <v>356.38119874511528</v>
      </c>
      <c r="AF69" s="92">
        <f t="shared" si="2"/>
        <v>368.497991083714</v>
      </c>
      <c r="AG69" s="92">
        <f t="shared" si="2"/>
        <v>373.61935164290821</v>
      </c>
    </row>
    <row r="70" spans="1:33" ht="12" customHeight="1">
      <c r="A70" s="23" t="s">
        <v>85</v>
      </c>
      <c r="B70" s="92">
        <v>57.125405253018869</v>
      </c>
      <c r="C70" s="92">
        <v>68.820185124277629</v>
      </c>
      <c r="D70" s="92">
        <v>69.144387539350689</v>
      </c>
      <c r="E70" s="92">
        <v>58.375229056054152</v>
      </c>
      <c r="F70" s="92">
        <v>52.412723770145206</v>
      </c>
      <c r="G70" s="92">
        <v>86.063994737584011</v>
      </c>
      <c r="H70" s="92">
        <v>86.040501808955526</v>
      </c>
      <c r="I70" s="92">
        <v>90.132969976037231</v>
      </c>
      <c r="J70" s="92">
        <v>87.614528027063869</v>
      </c>
      <c r="K70" s="92">
        <v>74.965935253488709</v>
      </c>
      <c r="L70" s="92">
        <v>81.332518911807554</v>
      </c>
      <c r="M70" s="92">
        <v>91.326410750364147</v>
      </c>
      <c r="N70" s="92">
        <v>100</v>
      </c>
      <c r="O70" s="92">
        <v>96.100173847671854</v>
      </c>
      <c r="P70" s="92">
        <v>105.8967250857492</v>
      </c>
      <c r="Q70" s="92">
        <v>126.63628247897383</v>
      </c>
      <c r="R70" s="92">
        <v>140.36554996945921</v>
      </c>
      <c r="S70" s="92">
        <v>151.51999248226284</v>
      </c>
      <c r="T70" s="92">
        <v>149.42442324860215</v>
      </c>
      <c r="U70" s="92">
        <v>294.94902034487615</v>
      </c>
      <c r="V70" s="92">
        <v>294.08448057134797</v>
      </c>
      <c r="W70" s="92">
        <v>309.88112578113981</v>
      </c>
      <c r="X70" s="92">
        <v>304.28511018183519</v>
      </c>
      <c r="Y70" s="92">
        <v>387.96692195649098</v>
      </c>
      <c r="Z70" s="92">
        <v>403.64610252314043</v>
      </c>
      <c r="AA70" s="92">
        <v>506.87403091669398</v>
      </c>
      <c r="AB70" s="92">
        <v>554.55997744678848</v>
      </c>
      <c r="AC70" s="92">
        <v>591.14316590706187</v>
      </c>
      <c r="AD70" s="92">
        <f t="shared" si="2"/>
        <v>684.12347883287111</v>
      </c>
      <c r="AE70" s="92">
        <f t="shared" si="2"/>
        <v>724.48433021660458</v>
      </c>
      <c r="AF70" s="92">
        <f t="shared" si="2"/>
        <v>827.77334022459218</v>
      </c>
      <c r="AG70" s="92">
        <f t="shared" si="2"/>
        <v>893.8119625992573</v>
      </c>
    </row>
    <row r="71" spans="1:33" ht="12" customHeight="1">
      <c r="A71" s="23" t="s">
        <v>86</v>
      </c>
      <c r="B71" s="92">
        <v>3.6448713212658541</v>
      </c>
      <c r="C71" s="92">
        <v>8.5765299839921187</v>
      </c>
      <c r="D71" s="92">
        <v>12.600049255017854</v>
      </c>
      <c r="E71" s="92">
        <v>14.78266223371506</v>
      </c>
      <c r="F71" s="92">
        <v>16.389607191232606</v>
      </c>
      <c r="G71" s="92">
        <v>19.523457702253417</v>
      </c>
      <c r="H71" s="92">
        <v>31.002955301071296</v>
      </c>
      <c r="I71" s="92">
        <v>40.626154414480972</v>
      </c>
      <c r="J71" s="92">
        <v>37.138283462627754</v>
      </c>
      <c r="K71" s="92">
        <v>38.305011698066743</v>
      </c>
      <c r="L71" s="92">
        <v>43.15355251816279</v>
      </c>
      <c r="M71" s="92">
        <v>53.256988055658169</v>
      </c>
      <c r="N71" s="92">
        <v>100</v>
      </c>
      <c r="O71" s="92">
        <v>134.79559167590199</v>
      </c>
      <c r="P71" s="92">
        <v>140.94323359192219</v>
      </c>
      <c r="Q71" s="92">
        <v>191.89754956286174</v>
      </c>
      <c r="R71" s="92">
        <v>200.69572712720108</v>
      </c>
      <c r="S71" s="92">
        <v>253.81726388375816</v>
      </c>
      <c r="T71" s="92">
        <v>314.96429011205515</v>
      </c>
      <c r="U71" s="92">
        <v>454.55608915158234</v>
      </c>
      <c r="V71" s="92">
        <v>569.28641792882649</v>
      </c>
      <c r="W71" s="92">
        <v>559.94335672946681</v>
      </c>
      <c r="X71" s="92">
        <v>631.46164265484549</v>
      </c>
      <c r="Y71" s="92">
        <v>605.36264006895703</v>
      </c>
      <c r="Z71" s="92">
        <v>611.55030168698431</v>
      </c>
      <c r="AA71" s="92">
        <v>603.16155645856418</v>
      </c>
      <c r="AB71" s="92">
        <v>643.18433690432209</v>
      </c>
      <c r="AC71" s="92">
        <v>664.39785740672323</v>
      </c>
      <c r="AD71" s="92">
        <f t="shared" si="2"/>
        <v>654.24824528998886</v>
      </c>
      <c r="AE71" s="92">
        <f t="shared" si="2"/>
        <v>676.23137544637348</v>
      </c>
      <c r="AF71" s="92">
        <f t="shared" si="2"/>
        <v>690.13360423593144</v>
      </c>
      <c r="AG71" s="92">
        <f t="shared" si="2"/>
        <v>933.90900135451284</v>
      </c>
    </row>
    <row r="72" spans="1:33" ht="12" customHeight="1">
      <c r="A72" s="81" t="s">
        <v>87</v>
      </c>
      <c r="B72" s="93">
        <v>51.626596069432296</v>
      </c>
      <c r="C72" s="93">
        <v>54.243992042021475</v>
      </c>
      <c r="D72" s="93">
        <v>59.454310045368878</v>
      </c>
      <c r="E72" s="93">
        <v>64.685549321571784</v>
      </c>
      <c r="F72" s="93">
        <v>70.157449025779201</v>
      </c>
      <c r="G72" s="93">
        <v>74.990657796397841</v>
      </c>
      <c r="H72" s="93">
        <v>82.346261539595133</v>
      </c>
      <c r="I72" s="93">
        <v>84.629048726828685</v>
      </c>
      <c r="J72" s="93">
        <v>88.527379235570876</v>
      </c>
      <c r="K72" s="93">
        <v>91.720702323182323</v>
      </c>
      <c r="L72" s="93">
        <v>94.251386856703732</v>
      </c>
      <c r="M72" s="93">
        <v>96.699965262792233</v>
      </c>
      <c r="N72" s="93">
        <v>100</v>
      </c>
      <c r="O72" s="93">
        <v>105.12531710860114</v>
      </c>
      <c r="P72" s="93">
        <v>109.22154443730986</v>
      </c>
      <c r="Q72" s="93">
        <v>117.9530837166707</v>
      </c>
      <c r="R72" s="93">
        <v>120.62416446488911</v>
      </c>
      <c r="S72" s="93">
        <v>130.93874672364973</v>
      </c>
      <c r="T72" s="93">
        <v>137.38907777976613</v>
      </c>
      <c r="U72" s="93">
        <v>151.67251760544849</v>
      </c>
      <c r="V72" s="93">
        <v>165.22318655985856</v>
      </c>
      <c r="W72" s="93">
        <v>171.37535658270093</v>
      </c>
      <c r="X72" s="93">
        <v>183.66640701481074</v>
      </c>
      <c r="Y72" s="93">
        <v>186.49919999157893</v>
      </c>
      <c r="Z72" s="93">
        <v>191.73583406141125</v>
      </c>
      <c r="AA72" s="93">
        <v>196.55956904809534</v>
      </c>
      <c r="AB72" s="93">
        <v>200.81369277571352</v>
      </c>
      <c r="AC72" s="93">
        <v>201.33764565942809</v>
      </c>
      <c r="AD72" s="93">
        <f t="shared" si="2"/>
        <v>206.71862335393013</v>
      </c>
      <c r="AE72" s="93">
        <f t="shared" si="2"/>
        <v>209.94734155096378</v>
      </c>
      <c r="AF72" s="93">
        <f t="shared" si="2"/>
        <v>212.82921399172633</v>
      </c>
      <c r="AG72" s="93">
        <f t="shared" si="2"/>
        <v>220.65969115464384</v>
      </c>
    </row>
    <row r="73" spans="1:33" ht="12" customHeight="1">
      <c r="A73" s="82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</row>
    <row r="74" spans="1:33" ht="12" customHeight="1">
      <c r="A74" s="27" t="s">
        <v>88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</row>
    <row r="75" spans="1:33" ht="12" customHeight="1">
      <c r="A75" s="23" t="s">
        <v>89</v>
      </c>
      <c r="B75" s="92">
        <v>42.923281012117272</v>
      </c>
      <c r="C75" s="92">
        <v>44.981703896936402</v>
      </c>
      <c r="D75" s="92">
        <v>51.151630623492018</v>
      </c>
      <c r="E75" s="92">
        <v>57.266357428395914</v>
      </c>
      <c r="F75" s="92">
        <v>51.895048923156374</v>
      </c>
      <c r="G75" s="92">
        <v>57.809453431743528</v>
      </c>
      <c r="H75" s="92">
        <v>77.911128126140738</v>
      </c>
      <c r="I75" s="92">
        <v>73.018812489427447</v>
      </c>
      <c r="J75" s="92">
        <v>71.985149440433062</v>
      </c>
      <c r="K75" s="92">
        <v>75.498357357170207</v>
      </c>
      <c r="L75" s="92">
        <v>77.806960532056024</v>
      </c>
      <c r="M75" s="92">
        <v>95.072961831925141</v>
      </c>
      <c r="N75" s="92">
        <v>100</v>
      </c>
      <c r="O75" s="92">
        <v>112.02200874295534</v>
      </c>
      <c r="P75" s="92">
        <v>122.93378680365744</v>
      </c>
      <c r="Q75" s="92">
        <v>118.59168974082746</v>
      </c>
      <c r="R75" s="92">
        <v>112.71734969150366</v>
      </c>
      <c r="S75" s="92">
        <v>122.92844487575564</v>
      </c>
      <c r="T75" s="92">
        <v>131.02858821748768</v>
      </c>
      <c r="U75" s="92">
        <v>143.65423481334412</v>
      </c>
      <c r="V75" s="92">
        <v>148.80830491724461</v>
      </c>
      <c r="W75" s="92">
        <v>157.88958235027019</v>
      </c>
      <c r="X75" s="92">
        <v>176.96560688752567</v>
      </c>
      <c r="Y75" s="92">
        <v>189.55920191597141</v>
      </c>
      <c r="Z75" s="92">
        <v>196.42446959107536</v>
      </c>
      <c r="AA75" s="92">
        <v>209.08394839697641</v>
      </c>
      <c r="AB75" s="92">
        <v>209.95824393023435</v>
      </c>
      <c r="AC75" s="92">
        <v>204.86026406930253</v>
      </c>
      <c r="AD75" s="92">
        <f t="shared" ref="AD75:AG85" si="3">+AC75*AD44/AC44</f>
        <v>206.1414364444127</v>
      </c>
      <c r="AE75" s="92">
        <f t="shared" si="3"/>
        <v>213.02629118848984</v>
      </c>
      <c r="AF75" s="92">
        <f t="shared" si="3"/>
        <v>208.85958742510164</v>
      </c>
      <c r="AG75" s="92">
        <f t="shared" si="3"/>
        <v>212.36478244998614</v>
      </c>
    </row>
    <row r="76" spans="1:33" ht="12" customHeight="1">
      <c r="A76" s="23" t="s">
        <v>90</v>
      </c>
      <c r="B76" s="92">
        <v>68.085060910450949</v>
      </c>
      <c r="C76" s="92">
        <v>71.472536866851883</v>
      </c>
      <c r="D76" s="92">
        <v>77.428937807223761</v>
      </c>
      <c r="E76" s="92">
        <v>82.829664458217565</v>
      </c>
      <c r="F76" s="92">
        <v>90.792904466766402</v>
      </c>
      <c r="G76" s="92">
        <v>93.851250267151102</v>
      </c>
      <c r="H76" s="92">
        <v>99.763838427014321</v>
      </c>
      <c r="I76" s="92">
        <v>91.916007693951713</v>
      </c>
      <c r="J76" s="92">
        <v>98.235734131224632</v>
      </c>
      <c r="K76" s="92">
        <v>95.932891643513585</v>
      </c>
      <c r="L76" s="92">
        <v>98.105364394101315</v>
      </c>
      <c r="M76" s="92">
        <v>105.99059628125669</v>
      </c>
      <c r="N76" s="92">
        <v>100</v>
      </c>
      <c r="O76" s="92">
        <v>97.410771532378718</v>
      </c>
      <c r="P76" s="92">
        <v>96.909596067535816</v>
      </c>
      <c r="Q76" s="92">
        <v>92.827527249412285</v>
      </c>
      <c r="R76" s="92">
        <v>95.100448813849127</v>
      </c>
      <c r="S76" s="92">
        <v>102.62449241290877</v>
      </c>
      <c r="T76" s="92">
        <v>106.16798461209662</v>
      </c>
      <c r="U76" s="92">
        <v>112.43962385125029</v>
      </c>
      <c r="V76" s="92">
        <v>120.84740329130159</v>
      </c>
      <c r="W76" s="92">
        <v>134.82688608677071</v>
      </c>
      <c r="X76" s="92">
        <v>135.26394528745465</v>
      </c>
      <c r="Y76" s="92">
        <v>138.03804231673439</v>
      </c>
      <c r="Z76" s="92">
        <v>150.55246847617019</v>
      </c>
      <c r="AA76" s="92">
        <v>161.43406710835657</v>
      </c>
      <c r="AB76" s="92">
        <v>169.95832442829672</v>
      </c>
      <c r="AC76" s="92">
        <v>166.78884377003641</v>
      </c>
      <c r="AD76" s="92">
        <f t="shared" si="3"/>
        <v>182.57533661038693</v>
      </c>
      <c r="AE76" s="92">
        <f t="shared" si="3"/>
        <v>181.32400085488362</v>
      </c>
      <c r="AF76" s="92">
        <f t="shared" si="3"/>
        <v>184.32784783073316</v>
      </c>
      <c r="AG76" s="92">
        <f t="shared" si="3"/>
        <v>172.83821329343886</v>
      </c>
    </row>
    <row r="77" spans="1:33" ht="12" customHeight="1">
      <c r="A77" s="23" t="s">
        <v>91</v>
      </c>
      <c r="B77" s="92">
        <v>60.885422358212217</v>
      </c>
      <c r="C77" s="92">
        <v>63.961588897388268</v>
      </c>
      <c r="D77" s="92">
        <v>69.965031144137257</v>
      </c>
      <c r="E77" s="92">
        <v>75.377007977270253</v>
      </c>
      <c r="F77" s="92">
        <v>83.84739372746148</v>
      </c>
      <c r="G77" s="92">
        <v>88.693858594689104</v>
      </c>
      <c r="H77" s="92">
        <v>97.863621462135285</v>
      </c>
      <c r="I77" s="92">
        <v>97.474319746475786</v>
      </c>
      <c r="J77" s="92">
        <v>96.35422358212216</v>
      </c>
      <c r="K77" s="92">
        <v>91.0460605398317</v>
      </c>
      <c r="L77" s="92">
        <v>91.73860780242596</v>
      </c>
      <c r="M77" s="92">
        <v>97.288547699704949</v>
      </c>
      <c r="N77" s="92">
        <v>100</v>
      </c>
      <c r="O77" s="92">
        <v>102.19238334608239</v>
      </c>
      <c r="P77" s="92">
        <v>87.740410884056388</v>
      </c>
      <c r="Q77" s="92">
        <v>125.4248169598951</v>
      </c>
      <c r="R77" s="92">
        <v>136.07939023057591</v>
      </c>
      <c r="S77" s="92">
        <v>149.49868866790516</v>
      </c>
      <c r="T77" s="92">
        <v>155.0718500710305</v>
      </c>
      <c r="U77" s="92">
        <v>162.04649765053</v>
      </c>
      <c r="V77" s="92">
        <v>175.6297125997159</v>
      </c>
      <c r="W77" s="92">
        <v>177.40001092776748</v>
      </c>
      <c r="X77" s="92">
        <v>186.75144792918809</v>
      </c>
      <c r="Y77" s="92">
        <v>182.34892361490549</v>
      </c>
      <c r="Z77" s="92">
        <v>184.49349797836302</v>
      </c>
      <c r="AA77" s="92">
        <v>189.59403343896844</v>
      </c>
      <c r="AB77" s="92">
        <v>192.19484209376026</v>
      </c>
      <c r="AC77" s="92">
        <v>188.7006884493498</v>
      </c>
      <c r="AD77" s="92">
        <f t="shared" si="3"/>
        <v>189.45333843295816</v>
      </c>
      <c r="AE77" s="92">
        <f t="shared" si="3"/>
        <v>194.12222707900779</v>
      </c>
      <c r="AF77" s="92">
        <f t="shared" si="3"/>
        <v>197.94967763086004</v>
      </c>
      <c r="AG77" s="92">
        <f t="shared" si="3"/>
        <v>197.61774669435039</v>
      </c>
    </row>
    <row r="78" spans="1:33" ht="12" customHeight="1">
      <c r="A78" s="23" t="s">
        <v>92</v>
      </c>
      <c r="B78" s="92">
        <v>41.211550010008686</v>
      </c>
      <c r="C78" s="92">
        <v>43.409288049643038</v>
      </c>
      <c r="D78" s="92">
        <v>48.29602322012412</v>
      </c>
      <c r="E78" s="92">
        <v>54.112731033562433</v>
      </c>
      <c r="F78" s="92">
        <v>69.969807166210728</v>
      </c>
      <c r="G78" s="92">
        <v>73.830653232801765</v>
      </c>
      <c r="H78" s="92">
        <v>75.242710348969112</v>
      </c>
      <c r="I78" s="92">
        <v>84.205478081003548</v>
      </c>
      <c r="J78" s="92">
        <v>90.631046907319686</v>
      </c>
      <c r="K78" s="92">
        <v>107.20874758123708</v>
      </c>
      <c r="L78" s="92">
        <v>109.36645092413426</v>
      </c>
      <c r="M78" s="92">
        <v>95.742143190765333</v>
      </c>
      <c r="N78" s="92">
        <v>100</v>
      </c>
      <c r="O78" s="92">
        <v>95.761326482951887</v>
      </c>
      <c r="P78" s="92">
        <v>100.11927003402948</v>
      </c>
      <c r="Q78" s="92">
        <v>104.65236538333221</v>
      </c>
      <c r="R78" s="92">
        <v>116.40254887569226</v>
      </c>
      <c r="S78" s="92">
        <v>123.38109695069059</v>
      </c>
      <c r="T78" s="92">
        <v>136.11963701874959</v>
      </c>
      <c r="U78" s="92">
        <v>146.15416694468539</v>
      </c>
      <c r="V78" s="92">
        <v>159.48238473343565</v>
      </c>
      <c r="W78" s="92">
        <v>159.64502568893042</v>
      </c>
      <c r="X78" s="92">
        <v>164.59681724160941</v>
      </c>
      <c r="Y78" s="92">
        <v>169.33175418696206</v>
      </c>
      <c r="Z78" s="92">
        <v>164.81367184893577</v>
      </c>
      <c r="AA78" s="92">
        <v>165.56932674984989</v>
      </c>
      <c r="AB78" s="92">
        <v>160.96200040034699</v>
      </c>
      <c r="AC78" s="92">
        <v>164.36494962300662</v>
      </c>
      <c r="AD78" s="92">
        <f t="shared" si="3"/>
        <v>170.00150130112766</v>
      </c>
      <c r="AE78" s="92">
        <f t="shared" si="3"/>
        <v>172.19757122839798</v>
      </c>
      <c r="AF78" s="92">
        <f t="shared" si="3"/>
        <v>167.98642156535666</v>
      </c>
      <c r="AG78" s="92">
        <f t="shared" si="3"/>
        <v>163.76276105958499</v>
      </c>
    </row>
    <row r="79" spans="1:33" ht="12" customHeight="1">
      <c r="A79" s="23" t="s">
        <v>93</v>
      </c>
      <c r="B79" s="92">
        <v>23.018798378179138</v>
      </c>
      <c r="C79" s="92">
        <v>24.659049023221527</v>
      </c>
      <c r="D79" s="92">
        <v>29.561371175820128</v>
      </c>
      <c r="E79" s="92">
        <v>35.495761150018431</v>
      </c>
      <c r="F79" s="92">
        <v>42.093623295245116</v>
      </c>
      <c r="G79" s="92">
        <v>52.69074824917066</v>
      </c>
      <c r="H79" s="92">
        <v>60.136380390711388</v>
      </c>
      <c r="I79" s="92">
        <v>72.558053814964978</v>
      </c>
      <c r="J79" s="92">
        <v>77.368227054920752</v>
      </c>
      <c r="K79" s="92">
        <v>98.396608920014742</v>
      </c>
      <c r="L79" s="92">
        <v>107.83265757464062</v>
      </c>
      <c r="M79" s="92">
        <v>128.47401400663472</v>
      </c>
      <c r="N79" s="92">
        <v>100</v>
      </c>
      <c r="O79" s="92">
        <v>102.89347585698489</v>
      </c>
      <c r="P79" s="92">
        <v>111.86877994839661</v>
      </c>
      <c r="Q79" s="92">
        <v>133.78179137486177</v>
      </c>
      <c r="R79" s="92">
        <v>168.94581643936601</v>
      </c>
      <c r="S79" s="92">
        <v>165.5731662366384</v>
      </c>
      <c r="T79" s="92">
        <v>165.462587541467</v>
      </c>
      <c r="U79" s="92">
        <v>254.8470328050129</v>
      </c>
      <c r="V79" s="92">
        <v>326.09657206044966</v>
      </c>
      <c r="W79" s="92">
        <v>339.18171765573163</v>
      </c>
      <c r="X79" s="92">
        <v>365.33357906376705</v>
      </c>
      <c r="Y79" s="92">
        <v>352.56173977147068</v>
      </c>
      <c r="Z79" s="92">
        <v>354.01769259122739</v>
      </c>
      <c r="AA79" s="92">
        <v>381.16476225580539</v>
      </c>
      <c r="AB79" s="92">
        <v>403.94397346111316</v>
      </c>
      <c r="AC79" s="92">
        <v>405.78695171396976</v>
      </c>
      <c r="AD79" s="92">
        <f t="shared" si="3"/>
        <v>388.81312200516032</v>
      </c>
      <c r="AE79" s="92">
        <f t="shared" si="3"/>
        <v>402.67231846664208</v>
      </c>
      <c r="AF79" s="92">
        <f t="shared" si="3"/>
        <v>441.20899373387391</v>
      </c>
      <c r="AG79" s="92">
        <f t="shared" si="3"/>
        <v>446.73792849244376</v>
      </c>
    </row>
    <row r="80" spans="1:33" ht="12" customHeight="1">
      <c r="A80" s="23" t="s">
        <v>94</v>
      </c>
      <c r="B80" s="92">
        <v>22.909433587937706</v>
      </c>
      <c r="C80" s="92">
        <v>25.032238865191946</v>
      </c>
      <c r="D80" s="92">
        <v>28.360281718083527</v>
      </c>
      <c r="E80" s="92">
        <v>31.232020632873727</v>
      </c>
      <c r="F80" s="92">
        <v>34.763416327745269</v>
      </c>
      <c r="G80" s="92">
        <v>45.55599642892571</v>
      </c>
      <c r="H80" s="92">
        <v>56.016268227358402</v>
      </c>
      <c r="I80" s="92">
        <v>61.263763515524261</v>
      </c>
      <c r="J80" s="92">
        <v>66.694772344013501</v>
      </c>
      <c r="K80" s="92">
        <v>78.097410971133826</v>
      </c>
      <c r="L80" s="92">
        <v>85.894256522170423</v>
      </c>
      <c r="M80" s="92">
        <v>84.917170915583768</v>
      </c>
      <c r="N80" s="92">
        <v>100</v>
      </c>
      <c r="O80" s="92">
        <v>117.23539331415535</v>
      </c>
      <c r="P80" s="92">
        <v>134.81797440730088</v>
      </c>
      <c r="Q80" s="92">
        <v>143.81509770856067</v>
      </c>
      <c r="R80" s="92">
        <v>123.10782660450353</v>
      </c>
      <c r="S80" s="92">
        <v>128.95546076778098</v>
      </c>
      <c r="T80" s="92">
        <v>152.33111794464835</v>
      </c>
      <c r="U80" s="92">
        <v>185.13540323380616</v>
      </c>
      <c r="V80" s="92">
        <v>167.77105445888304</v>
      </c>
      <c r="W80" s="92">
        <v>195.58079555599645</v>
      </c>
      <c r="X80" s="92">
        <v>225.64229739113185</v>
      </c>
      <c r="Y80" s="92">
        <v>250.24799127070727</v>
      </c>
      <c r="Z80" s="92">
        <v>228.02301358992165</v>
      </c>
      <c r="AA80" s="92">
        <v>230.89475250471185</v>
      </c>
      <c r="AB80" s="92">
        <v>240.70032734847734</v>
      </c>
      <c r="AC80" s="92">
        <v>246.67195714710843</v>
      </c>
      <c r="AD80" s="92">
        <f t="shared" si="3"/>
        <v>258.59537744271404</v>
      </c>
      <c r="AE80" s="92">
        <f t="shared" si="3"/>
        <v>260.17260192441228</v>
      </c>
      <c r="AF80" s="92">
        <f t="shared" si="3"/>
        <v>244.9112191250868</v>
      </c>
      <c r="AG80" s="92">
        <f t="shared" si="3"/>
        <v>255.80795555996428</v>
      </c>
    </row>
    <row r="81" spans="1:33" ht="12" customHeight="1">
      <c r="A81" s="23" t="s">
        <v>38</v>
      </c>
      <c r="B81" s="92">
        <v>40.115485236025549</v>
      </c>
      <c r="C81" s="92">
        <v>43.541477752415489</v>
      </c>
      <c r="D81" s="92">
        <v>48.806061932605814</v>
      </c>
      <c r="E81" s="92">
        <v>52.566628102102278</v>
      </c>
      <c r="F81" s="92">
        <v>57.700926591830559</v>
      </c>
      <c r="G81" s="92">
        <v>62.510031998165566</v>
      </c>
      <c r="H81" s="92">
        <v>69.097276507926566</v>
      </c>
      <c r="I81" s="92">
        <v>75.755396433298927</v>
      </c>
      <c r="J81" s="92">
        <v>78.613343339274351</v>
      </c>
      <c r="K81" s="92">
        <v>75.159209113744609</v>
      </c>
      <c r="L81" s="92">
        <v>76.223382633438604</v>
      </c>
      <c r="M81" s="92">
        <v>84.110357191248966</v>
      </c>
      <c r="N81" s="92">
        <v>100</v>
      </c>
      <c r="O81" s="92">
        <v>110.1664529981343</v>
      </c>
      <c r="P81" s="92">
        <v>118.18788238850149</v>
      </c>
      <c r="Q81" s="92">
        <v>135.37100153215971</v>
      </c>
      <c r="R81" s="92">
        <v>137.40866973098611</v>
      </c>
      <c r="S81" s="92">
        <v>161.5876093096943</v>
      </c>
      <c r="T81" s="92">
        <v>170.65757793690005</v>
      </c>
      <c r="U81" s="92">
        <v>198.28022888590104</v>
      </c>
      <c r="V81" s="92">
        <v>223.27632031518718</v>
      </c>
      <c r="W81" s="92">
        <v>224.80431089292603</v>
      </c>
      <c r="X81" s="92">
        <v>254.67934085863484</v>
      </c>
      <c r="Y81" s="92">
        <v>256.85250617554175</v>
      </c>
      <c r="Z81" s="92">
        <v>272.86305410504156</v>
      </c>
      <c r="AA81" s="92">
        <v>277.36885442398096</v>
      </c>
      <c r="AB81" s="92">
        <v>290.59858457625887</v>
      </c>
      <c r="AC81" s="92">
        <v>305.10511449506481</v>
      </c>
      <c r="AD81" s="92">
        <f t="shared" si="3"/>
        <v>317.82412474073152</v>
      </c>
      <c r="AE81" s="92">
        <f t="shared" si="3"/>
        <v>330.59837611915412</v>
      </c>
      <c r="AF81" s="92">
        <f t="shared" si="3"/>
        <v>364.97920640380232</v>
      </c>
      <c r="AG81" s="92">
        <f t="shared" si="3"/>
        <v>446.92056742023914</v>
      </c>
    </row>
    <row r="82" spans="1:33" ht="12" customHeight="1">
      <c r="A82" s="23" t="s">
        <v>95</v>
      </c>
      <c r="B82" s="92">
        <v>25.848260683499422</v>
      </c>
      <c r="C82" s="92">
        <v>27.138228281469711</v>
      </c>
      <c r="D82" s="92">
        <v>31.61337653603962</v>
      </c>
      <c r="E82" s="92">
        <v>34.156630188909951</v>
      </c>
      <c r="F82" s="92">
        <v>39.273705447209153</v>
      </c>
      <c r="G82" s="92">
        <v>49.391697744085107</v>
      </c>
      <c r="H82" s="92">
        <v>71.999755456379532</v>
      </c>
      <c r="I82" s="92">
        <v>67.445130525157424</v>
      </c>
      <c r="J82" s="92">
        <v>67.310631533899866</v>
      </c>
      <c r="K82" s="92">
        <v>84.954453750687776</v>
      </c>
      <c r="L82" s="92">
        <v>91.110839395977251</v>
      </c>
      <c r="M82" s="92">
        <v>91.899492571987523</v>
      </c>
      <c r="N82" s="92">
        <v>100</v>
      </c>
      <c r="O82" s="92">
        <v>110.92498624442135</v>
      </c>
      <c r="P82" s="92">
        <v>127.56006602677752</v>
      </c>
      <c r="Q82" s="92">
        <v>143.2169713272605</v>
      </c>
      <c r="R82" s="92">
        <v>153.58562083511646</v>
      </c>
      <c r="S82" s="92">
        <v>169.60934156630185</v>
      </c>
      <c r="T82" s="92">
        <v>177.92382466222409</v>
      </c>
      <c r="U82" s="92">
        <v>170.21458702696088</v>
      </c>
      <c r="V82" s="92">
        <v>172.95347557620585</v>
      </c>
      <c r="W82" s="92">
        <v>165.31148743657144</v>
      </c>
      <c r="X82" s="92">
        <v>182.49067677446956</v>
      </c>
      <c r="Y82" s="92">
        <v>176.89062786574544</v>
      </c>
      <c r="Z82" s="92">
        <v>170.89930916427207</v>
      </c>
      <c r="AA82" s="92">
        <v>171.15607996576378</v>
      </c>
      <c r="AB82" s="92">
        <v>179.18933789814747</v>
      </c>
      <c r="AC82" s="92">
        <v>181.31686739622168</v>
      </c>
      <c r="AD82" s="92">
        <f t="shared" si="3"/>
        <v>186.65403191294234</v>
      </c>
      <c r="AE82" s="92">
        <f t="shared" si="3"/>
        <v>179.42165433759234</v>
      </c>
      <c r="AF82" s="92">
        <f t="shared" si="3"/>
        <v>170.8442868496667</v>
      </c>
      <c r="AG82" s="92">
        <f t="shared" si="3"/>
        <v>177.76487130891962</v>
      </c>
    </row>
    <row r="83" spans="1:33" ht="12" customHeight="1">
      <c r="A83" s="23" t="s">
        <v>49</v>
      </c>
      <c r="B83" s="92">
        <v>61.803233383998908</v>
      </c>
      <c r="C83" s="92">
        <v>64.049099534798046</v>
      </c>
      <c r="D83" s="92">
        <v>68.612224218138294</v>
      </c>
      <c r="E83" s="92">
        <v>73.952834968449196</v>
      </c>
      <c r="F83" s="92">
        <v>77.610888489705701</v>
      </c>
      <c r="G83" s="92">
        <v>81.823960204504644</v>
      </c>
      <c r="H83" s="92">
        <v>85.087282944129711</v>
      </c>
      <c r="I83" s="92">
        <v>90.419602966238315</v>
      </c>
      <c r="J83" s="92">
        <v>97.160886186725634</v>
      </c>
      <c r="K83" s="92">
        <v>98.493851043249975</v>
      </c>
      <c r="L83" s="92">
        <v>101.78434894753812</v>
      </c>
      <c r="M83" s="92">
        <v>99.834646031965363</v>
      </c>
      <c r="N83" s="92">
        <v>100</v>
      </c>
      <c r="O83" s="92">
        <v>106.67818156694763</v>
      </c>
      <c r="P83" s="92">
        <v>111.30210492377137</v>
      </c>
      <c r="Q83" s="92">
        <v>118.66703514347566</v>
      </c>
      <c r="R83" s="92">
        <v>119.30772419510848</v>
      </c>
      <c r="S83" s="92">
        <v>125.69941504306574</v>
      </c>
      <c r="T83" s="92">
        <v>126.73898024043115</v>
      </c>
      <c r="U83" s="92">
        <v>140.6125926949473</v>
      </c>
      <c r="V83" s="92">
        <v>157.69425636773988</v>
      </c>
      <c r="W83" s="92">
        <v>163.55626180277281</v>
      </c>
      <c r="X83" s="92">
        <v>172.89991248675787</v>
      </c>
      <c r="Y83" s="92">
        <v>172.87596149417348</v>
      </c>
      <c r="Z83" s="92">
        <v>178.49339044723874</v>
      </c>
      <c r="AA83" s="92">
        <v>179.32430565151307</v>
      </c>
      <c r="AB83" s="92">
        <v>183.74786974344804</v>
      </c>
      <c r="AC83" s="92">
        <v>183.55810418681776</v>
      </c>
      <c r="AD83" s="92">
        <f t="shared" si="3"/>
        <v>184.74598129980194</v>
      </c>
      <c r="AE83" s="92">
        <f t="shared" si="3"/>
        <v>185.8541753028419</v>
      </c>
      <c r="AF83" s="92">
        <f t="shared" si="3"/>
        <v>185.13472433328729</v>
      </c>
      <c r="AG83" s="92">
        <f t="shared" si="3"/>
        <v>185.32495048592881</v>
      </c>
    </row>
    <row r="84" spans="1:33" ht="12" customHeight="1">
      <c r="A84" s="23" t="s">
        <v>96</v>
      </c>
      <c r="B84" s="92">
        <v>56.351193456851938</v>
      </c>
      <c r="C84" s="92">
        <v>64.947421131697538</v>
      </c>
      <c r="D84" s="92">
        <v>65.915539976631607</v>
      </c>
      <c r="E84" s="92">
        <v>72.408612919379053</v>
      </c>
      <c r="F84" s="92">
        <v>70.589217159071936</v>
      </c>
      <c r="G84" s="92">
        <v>88.716407945251191</v>
      </c>
      <c r="H84" s="92">
        <v>99.031881155065918</v>
      </c>
      <c r="I84" s="92">
        <v>112.36855282924385</v>
      </c>
      <c r="J84" s="92">
        <v>97.145718577866788</v>
      </c>
      <c r="K84" s="92">
        <v>106.34284760474043</v>
      </c>
      <c r="L84" s="92">
        <v>111.25020864630278</v>
      </c>
      <c r="M84" s="92">
        <v>107.31096644967451</v>
      </c>
      <c r="N84" s="92">
        <v>100</v>
      </c>
      <c r="O84" s="92">
        <v>127.99198798197295</v>
      </c>
      <c r="P84" s="92">
        <v>131.26356200968118</v>
      </c>
      <c r="Q84" s="92">
        <v>202.62059756301116</v>
      </c>
      <c r="R84" s="92">
        <v>204.94074445000834</v>
      </c>
      <c r="S84" s="92">
        <v>230.31213486897013</v>
      </c>
      <c r="T84" s="92">
        <v>248.3892505424804</v>
      </c>
      <c r="U84" s="92">
        <v>330.11183441829417</v>
      </c>
      <c r="V84" s="92">
        <v>342.58053747287607</v>
      </c>
      <c r="W84" s="92">
        <v>380.60423969287274</v>
      </c>
      <c r="X84" s="92">
        <v>400.83458521115017</v>
      </c>
      <c r="Y84" s="92">
        <v>360.19028542814232</v>
      </c>
      <c r="Z84" s="92">
        <v>393.77399432482071</v>
      </c>
      <c r="AA84" s="92">
        <v>400.11684192956113</v>
      </c>
      <c r="AB84" s="92">
        <v>402.83758971791036</v>
      </c>
      <c r="AC84" s="92">
        <v>347.75496578200648</v>
      </c>
      <c r="AD84" s="92">
        <f t="shared" si="3"/>
        <v>373.79402436988835</v>
      </c>
      <c r="AE84" s="92">
        <f t="shared" si="3"/>
        <v>346.75346352862647</v>
      </c>
      <c r="AF84" s="92">
        <f t="shared" si="3"/>
        <v>336.72174929060276</v>
      </c>
      <c r="AG84" s="92">
        <f t="shared" si="3"/>
        <v>280.47070605908874</v>
      </c>
    </row>
    <row r="85" spans="1:33" ht="12" customHeight="1">
      <c r="A85" s="81" t="s">
        <v>87</v>
      </c>
      <c r="B85" s="93">
        <v>51.626596069432296</v>
      </c>
      <c r="C85" s="93">
        <v>54.243992042021475</v>
      </c>
      <c r="D85" s="93">
        <v>59.454310045368878</v>
      </c>
      <c r="E85" s="93">
        <v>64.685549321571784</v>
      </c>
      <c r="F85" s="93">
        <v>70.157449025779201</v>
      </c>
      <c r="G85" s="93">
        <v>74.990657796397841</v>
      </c>
      <c r="H85" s="93">
        <v>82.346261539595133</v>
      </c>
      <c r="I85" s="93">
        <v>84.629048726828685</v>
      </c>
      <c r="J85" s="93">
        <v>88.527379235570876</v>
      </c>
      <c r="K85" s="93">
        <v>91.720702323182323</v>
      </c>
      <c r="L85" s="93">
        <v>94.251386856703732</v>
      </c>
      <c r="M85" s="93">
        <v>96.699965262792233</v>
      </c>
      <c r="N85" s="93">
        <v>100</v>
      </c>
      <c r="O85" s="93">
        <v>105.12531710860114</v>
      </c>
      <c r="P85" s="93">
        <v>109.22154443730986</v>
      </c>
      <c r="Q85" s="93">
        <v>117.9530837166707</v>
      </c>
      <c r="R85" s="93">
        <v>120.62416446488911</v>
      </c>
      <c r="S85" s="93">
        <v>130.93861514331729</v>
      </c>
      <c r="T85" s="93">
        <v>137.38894619943366</v>
      </c>
      <c r="U85" s="93">
        <v>151.67238602511603</v>
      </c>
      <c r="V85" s="93">
        <v>165.22305497952607</v>
      </c>
      <c r="W85" s="93">
        <v>171.37522500236841</v>
      </c>
      <c r="X85" s="93">
        <v>183.66626599752919</v>
      </c>
      <c r="Y85" s="93">
        <v>186.49905679930646</v>
      </c>
      <c r="Z85" s="93">
        <v>191.73568684850207</v>
      </c>
      <c r="AA85" s="93">
        <v>196.55941813156934</v>
      </c>
      <c r="AB85" s="93">
        <v>200.81353859291269</v>
      </c>
      <c r="AC85" s="93">
        <v>201.33749107434133</v>
      </c>
      <c r="AD85" s="93">
        <f t="shared" si="3"/>
        <v>206.718464637381</v>
      </c>
      <c r="AE85" s="93">
        <f t="shared" si="3"/>
        <v>209.94718035543622</v>
      </c>
      <c r="AF85" s="93">
        <f t="shared" si="3"/>
        <v>212.82905058352512</v>
      </c>
      <c r="AG85" s="93">
        <f t="shared" si="3"/>
        <v>220.6595217342784</v>
      </c>
    </row>
    <row r="86" spans="1:33" ht="12" customHeight="1">
      <c r="A86" s="82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</row>
    <row r="87" spans="1:33" ht="12" customHeight="1">
      <c r="A87" s="27" t="s">
        <v>97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</row>
    <row r="88" spans="1:33" ht="12" customHeight="1">
      <c r="A88" s="23" t="s">
        <v>98</v>
      </c>
      <c r="B88" s="92">
        <v>43.445842929156491</v>
      </c>
      <c r="C88" s="92">
        <v>45.756623979561461</v>
      </c>
      <c r="D88" s="92">
        <v>50.719972895138056</v>
      </c>
      <c r="E88" s="92">
        <v>55.713997921350106</v>
      </c>
      <c r="F88" s="92">
        <v>61.623498816451544</v>
      </c>
      <c r="G88" s="92">
        <v>67.911643644321927</v>
      </c>
      <c r="H88" s="92">
        <v>77.227795303350092</v>
      </c>
      <c r="I88" s="92">
        <v>78.870798631937021</v>
      </c>
      <c r="J88" s="92">
        <v>82.720650516686419</v>
      </c>
      <c r="K88" s="92">
        <v>89.604919166159206</v>
      </c>
      <c r="L88" s="92">
        <v>93.514062936390559</v>
      </c>
      <c r="M88" s="92">
        <v>97.817188694708605</v>
      </c>
      <c r="N88" s="92">
        <v>100</v>
      </c>
      <c r="O88" s="92">
        <v>103.43847150555604</v>
      </c>
      <c r="P88" s="92">
        <v>106.60154479398932</v>
      </c>
      <c r="Q88" s="92">
        <v>115.97767511709576</v>
      </c>
      <c r="R88" s="92">
        <v>120.27851161342608</v>
      </c>
      <c r="S88" s="92">
        <v>130.4430637651034</v>
      </c>
      <c r="T88" s="92">
        <v>137.10000869919554</v>
      </c>
      <c r="U88" s="92">
        <v>147.25059635274778</v>
      </c>
      <c r="V88" s="92">
        <v>158.860359597273</v>
      </c>
      <c r="W88" s="92">
        <v>167.52040877062049</v>
      </c>
      <c r="X88" s="92">
        <v>178.20805728649194</v>
      </c>
      <c r="Y88" s="92">
        <v>184.12076314837617</v>
      </c>
      <c r="Z88" s="92">
        <v>187.10893682094758</v>
      </c>
      <c r="AA88" s="92">
        <v>194.64930795610101</v>
      </c>
      <c r="AB88" s="92">
        <v>197.8194779566962</v>
      </c>
      <c r="AC88" s="92">
        <v>197.11759023126112</v>
      </c>
      <c r="AD88" s="92">
        <f t="shared" ref="AD88:AG90" si="4">+AC88*AD57/AC57</f>
        <v>204.95487864622191</v>
      </c>
      <c r="AE88" s="92">
        <f t="shared" si="4"/>
        <v>209.2893672937717</v>
      </c>
      <c r="AF88" s="92">
        <f t="shared" si="4"/>
        <v>209.51920919733882</v>
      </c>
      <c r="AG88" s="92">
        <f t="shared" si="4"/>
        <v>208.35511947658298</v>
      </c>
    </row>
    <row r="89" spans="1:33" ht="12" customHeight="1">
      <c r="A89" s="23" t="s">
        <v>99</v>
      </c>
      <c r="B89" s="92">
        <v>64.671225670699627</v>
      </c>
      <c r="C89" s="92">
        <v>67.754432651545628</v>
      </c>
      <c r="D89" s="92">
        <v>73.246588482841858</v>
      </c>
      <c r="E89" s="92">
        <v>78.773400996379635</v>
      </c>
      <c r="F89" s="92">
        <v>83.388000123773892</v>
      </c>
      <c r="G89" s="92">
        <v>85.666676981155447</v>
      </c>
      <c r="H89" s="92">
        <v>89.779991954698787</v>
      </c>
      <c r="I89" s="92">
        <v>93.044527647987152</v>
      </c>
      <c r="J89" s="92">
        <v>97.005600767397993</v>
      </c>
      <c r="K89" s="92">
        <v>94.760033418943607</v>
      </c>
      <c r="L89" s="92">
        <v>95.311755422842481</v>
      </c>
      <c r="M89" s="92">
        <v>95.159204134047101</v>
      </c>
      <c r="N89" s="92">
        <v>100</v>
      </c>
      <c r="O89" s="92">
        <v>107.40539035182721</v>
      </c>
      <c r="P89" s="92">
        <v>112.75118358758549</v>
      </c>
      <c r="Q89" s="92">
        <v>120.64300522944582</v>
      </c>
      <c r="R89" s="92">
        <v>121.20803292384814</v>
      </c>
      <c r="S89" s="92">
        <v>131.72540768016833</v>
      </c>
      <c r="T89" s="92">
        <v>137.92802549741623</v>
      </c>
      <c r="U89" s="92">
        <v>157.28502026797042</v>
      </c>
      <c r="V89" s="92">
        <v>173.1970789367825</v>
      </c>
      <c r="W89" s="92">
        <v>176.38611257233035</v>
      </c>
      <c r="X89" s="92">
        <v>190.56935977968251</v>
      </c>
      <c r="Y89" s="92">
        <v>189.93532815545996</v>
      </c>
      <c r="Z89" s="92">
        <v>197.71389671070952</v>
      </c>
      <c r="AA89" s="92">
        <v>199.57359903456384</v>
      </c>
      <c r="AB89" s="92">
        <v>205.01346040783488</v>
      </c>
      <c r="AC89" s="92">
        <v>206.85026456663672</v>
      </c>
      <c r="AD89" s="92">
        <f t="shared" si="4"/>
        <v>209.65095770028154</v>
      </c>
      <c r="AE89" s="92">
        <f t="shared" si="4"/>
        <v>211.73159637342573</v>
      </c>
      <c r="AF89" s="92">
        <f t="shared" si="4"/>
        <v>217.39363183463809</v>
      </c>
      <c r="AG89" s="92">
        <f t="shared" si="4"/>
        <v>234.53971593897944</v>
      </c>
    </row>
    <row r="90" spans="1:33" ht="12" customHeight="1">
      <c r="A90" s="86" t="s">
        <v>87</v>
      </c>
      <c r="B90" s="97">
        <v>51.626596069432296</v>
      </c>
      <c r="C90" s="97">
        <v>54.243992042021475</v>
      </c>
      <c r="D90" s="97">
        <v>59.454310045368878</v>
      </c>
      <c r="E90" s="97">
        <v>64.685549321571784</v>
      </c>
      <c r="F90" s="97">
        <v>70.157449025779201</v>
      </c>
      <c r="G90" s="97">
        <v>74.990657796397841</v>
      </c>
      <c r="H90" s="97">
        <v>82.346261539595133</v>
      </c>
      <c r="I90" s="97">
        <v>84.629048726828685</v>
      </c>
      <c r="J90" s="97">
        <v>88.527379235570876</v>
      </c>
      <c r="K90" s="97">
        <v>91.720702323182323</v>
      </c>
      <c r="L90" s="97">
        <v>94.251386856703732</v>
      </c>
      <c r="M90" s="97">
        <v>96.699965262792233</v>
      </c>
      <c r="N90" s="97">
        <v>100</v>
      </c>
      <c r="O90" s="97">
        <v>105.12531710860114</v>
      </c>
      <c r="P90" s="97">
        <v>109.22154443730986</v>
      </c>
      <c r="Q90" s="97">
        <v>117.9530837166707</v>
      </c>
      <c r="R90" s="97">
        <v>120.62416446488911</v>
      </c>
      <c r="S90" s="97">
        <v>130.93861514331729</v>
      </c>
      <c r="T90" s="97">
        <v>137.38894619943366</v>
      </c>
      <c r="U90" s="97">
        <v>151.67238602511603</v>
      </c>
      <c r="V90" s="97">
        <v>165.22305497952607</v>
      </c>
      <c r="W90" s="97">
        <v>171.37522500236841</v>
      </c>
      <c r="X90" s="97">
        <v>183.66626599752919</v>
      </c>
      <c r="Y90" s="97">
        <v>186.49905679930646</v>
      </c>
      <c r="Z90" s="97">
        <v>191.73568684850207</v>
      </c>
      <c r="AA90" s="97">
        <v>196.55941813156934</v>
      </c>
      <c r="AB90" s="97">
        <v>200.81353859291269</v>
      </c>
      <c r="AC90" s="97">
        <v>201.33749107434133</v>
      </c>
      <c r="AD90" s="97">
        <f t="shared" si="4"/>
        <v>206.718464637381</v>
      </c>
      <c r="AE90" s="97">
        <f t="shared" si="4"/>
        <v>209.94718035543622</v>
      </c>
      <c r="AF90" s="97">
        <f t="shared" si="4"/>
        <v>212.82905058352512</v>
      </c>
      <c r="AG90" s="97">
        <f t="shared" si="4"/>
        <v>220.6595217342784</v>
      </c>
    </row>
    <row r="92" spans="1:33" s="29" customFormat="1" ht="12" customHeight="1">
      <c r="A92" s="29" t="s">
        <v>102</v>
      </c>
    </row>
    <row r="93" spans="1:33" s="29" customFormat="1" ht="12" customHeight="1">
      <c r="A93" s="29" t="s">
        <v>64</v>
      </c>
    </row>
    <row r="94" spans="1:33" ht="12" customHeight="1">
      <c r="A94" s="78" t="s">
        <v>4</v>
      </c>
      <c r="X94" s="10"/>
      <c r="Y94" s="10"/>
      <c r="Z94" s="10"/>
      <c r="AA94" s="10"/>
      <c r="AB94" s="10"/>
      <c r="AC94" s="10"/>
      <c r="AD94" s="10"/>
      <c r="AE94" s="10"/>
      <c r="AF94" s="10"/>
      <c r="AG94" s="10" t="s">
        <v>69</v>
      </c>
    </row>
    <row r="95" spans="1:33" ht="12" customHeight="1">
      <c r="A95" s="11"/>
      <c r="B95" s="12">
        <v>1990</v>
      </c>
      <c r="C95" s="12">
        <v>1991</v>
      </c>
      <c r="D95" s="12">
        <v>1992</v>
      </c>
      <c r="E95" s="12">
        <v>1993</v>
      </c>
      <c r="F95" s="12">
        <v>1994</v>
      </c>
      <c r="G95" s="12">
        <v>1995</v>
      </c>
      <c r="H95" s="12">
        <v>1996</v>
      </c>
      <c r="I95" s="12">
        <v>1997</v>
      </c>
      <c r="J95" s="12">
        <v>1998</v>
      </c>
      <c r="K95" s="12">
        <v>1999</v>
      </c>
      <c r="L95" s="12">
        <v>2000</v>
      </c>
      <c r="M95" s="12">
        <v>2001</v>
      </c>
      <c r="N95" s="12">
        <v>2002</v>
      </c>
      <c r="O95" s="12">
        <v>2003</v>
      </c>
      <c r="P95" s="12">
        <v>2004</v>
      </c>
      <c r="Q95" s="12" t="s">
        <v>6</v>
      </c>
      <c r="R95" s="12" t="s">
        <v>7</v>
      </c>
      <c r="S95" s="12" t="s">
        <v>8</v>
      </c>
      <c r="T95" s="12" t="s">
        <v>9</v>
      </c>
      <c r="U95" s="12">
        <v>2009</v>
      </c>
      <c r="V95" s="13" t="s">
        <v>10</v>
      </c>
      <c r="W95" s="13" t="s">
        <v>11</v>
      </c>
      <c r="X95" s="13">
        <v>2012</v>
      </c>
      <c r="Y95" s="13">
        <v>2013</v>
      </c>
      <c r="Z95" s="13">
        <v>2014</v>
      </c>
      <c r="AA95" s="13">
        <v>2015</v>
      </c>
      <c r="AB95" s="13">
        <v>2016</v>
      </c>
      <c r="AC95" s="13">
        <v>2017</v>
      </c>
      <c r="AD95" s="13" t="str">
        <f t="shared" ref="AD95:AG95" si="5">AD4</f>
        <v>2018r</v>
      </c>
      <c r="AE95" s="13" t="str">
        <f t="shared" si="5"/>
        <v>2019r</v>
      </c>
      <c r="AF95" s="13" t="str">
        <f t="shared" si="5"/>
        <v>2020r</v>
      </c>
      <c r="AG95" s="13" t="str">
        <f t="shared" si="5"/>
        <v>2021p</v>
      </c>
    </row>
    <row r="96" spans="1:33" ht="12" customHeight="1">
      <c r="A96" s="27" t="s">
        <v>81</v>
      </c>
      <c r="B96" s="98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</row>
    <row r="97" spans="1:33" ht="12" customHeight="1">
      <c r="A97" s="23" t="s">
        <v>82</v>
      </c>
      <c r="B97" s="99"/>
      <c r="C97" s="92">
        <v>2.1881690854331737</v>
      </c>
      <c r="D97" s="92">
        <v>5.5540924688039865</v>
      </c>
      <c r="E97" s="92">
        <v>7.8181010981592181</v>
      </c>
      <c r="F97" s="92">
        <v>2.1537833285123753</v>
      </c>
      <c r="G97" s="92">
        <v>10.993257468752503</v>
      </c>
      <c r="H97" s="92">
        <v>4.5695471571263795</v>
      </c>
      <c r="I97" s="92">
        <v>5.6161006173778532</v>
      </c>
      <c r="J97" s="92">
        <v>9.8566210839837254</v>
      </c>
      <c r="K97" s="92">
        <v>2.8504920271319918</v>
      </c>
      <c r="L97" s="92">
        <v>1.4671608513381074</v>
      </c>
      <c r="M97" s="92">
        <v>2.5977258343229863</v>
      </c>
      <c r="N97" s="92">
        <v>4.5052538190690115</v>
      </c>
      <c r="O97" s="92">
        <v>3.2531702658247923</v>
      </c>
      <c r="P97" s="92">
        <v>2.4477403579541885</v>
      </c>
      <c r="Q97" s="92">
        <v>5.2830346413083191</v>
      </c>
      <c r="R97" s="92">
        <v>2.7465841394493111</v>
      </c>
      <c r="S97" s="92">
        <v>7.3212529632585017</v>
      </c>
      <c r="T97" s="92">
        <v>1.8477613176280698</v>
      </c>
      <c r="U97" s="92">
        <v>5.7683027925910437</v>
      </c>
      <c r="V97" s="92">
        <v>4.9978191152459743</v>
      </c>
      <c r="W97" s="92">
        <v>3.6021754389315817</v>
      </c>
      <c r="X97" s="92">
        <v>4.7056546206210044</v>
      </c>
      <c r="Y97" s="92">
        <v>0.66847724815090714</v>
      </c>
      <c r="Z97" s="92">
        <v>3.3088229935651157</v>
      </c>
      <c r="AA97" s="92">
        <v>0.98644623994965741</v>
      </c>
      <c r="AB97" s="92">
        <v>0.34912035361882943</v>
      </c>
      <c r="AC97" s="92">
        <v>0.42712077717048658</v>
      </c>
      <c r="AD97" s="92">
        <f t="shared" ref="AD97:AG102" si="6">+AD36/AC36*100-100</f>
        <v>1.2911614908382063</v>
      </c>
      <c r="AE97" s="92">
        <f t="shared" si="6"/>
        <v>1.7449499096731813</v>
      </c>
      <c r="AF97" s="92">
        <f t="shared" si="6"/>
        <v>1.775957386707546</v>
      </c>
      <c r="AG97" s="92">
        <f t="shared" si="6"/>
        <v>0.35763705786028765</v>
      </c>
    </row>
    <row r="98" spans="1:33" ht="12" customHeight="1">
      <c r="A98" s="23" t="s">
        <v>83</v>
      </c>
      <c r="B98" s="99"/>
      <c r="C98" s="92">
        <v>14.780858676207515</v>
      </c>
      <c r="D98" s="92">
        <v>13.936781609195407</v>
      </c>
      <c r="E98" s="92">
        <v>13.719622972193136</v>
      </c>
      <c r="F98" s="92">
        <v>15.336616171108531</v>
      </c>
      <c r="G98" s="92">
        <v>14.244043933122569</v>
      </c>
      <c r="H98" s="92">
        <v>13.072874320681251</v>
      </c>
      <c r="I98" s="92">
        <v>15.493490765970336</v>
      </c>
      <c r="J98" s="92">
        <v>11.550560325054064</v>
      </c>
      <c r="K98" s="92">
        <v>5.9483594277825063</v>
      </c>
      <c r="L98" s="92">
        <v>3.2919300580385169</v>
      </c>
      <c r="M98" s="92">
        <v>1.504035216434346</v>
      </c>
      <c r="N98" s="92">
        <v>1.1688277345368334</v>
      </c>
      <c r="O98" s="92">
        <v>1.3112840127904519</v>
      </c>
      <c r="P98" s="92">
        <v>1.9461979050207248</v>
      </c>
      <c r="Q98" s="92">
        <v>2.8378366978513867</v>
      </c>
      <c r="R98" s="92">
        <v>3.1056970591854451</v>
      </c>
      <c r="S98" s="92">
        <v>3.8554868685904324</v>
      </c>
      <c r="T98" s="92">
        <v>4.3581513287420393</v>
      </c>
      <c r="U98" s="92">
        <v>3.5881549777575543</v>
      </c>
      <c r="V98" s="92">
        <v>3.8961407089303606</v>
      </c>
      <c r="W98" s="92">
        <v>4.3843614438108744</v>
      </c>
      <c r="X98" s="92">
        <v>7.396759017250389</v>
      </c>
      <c r="Y98" s="92">
        <v>3.128498418106588</v>
      </c>
      <c r="Z98" s="92">
        <v>-0.82653891989474459</v>
      </c>
      <c r="AA98" s="92">
        <v>1.2778032254418434</v>
      </c>
      <c r="AB98" s="92">
        <v>1.0467021832727426</v>
      </c>
      <c r="AC98" s="92">
        <v>3.179078189396094</v>
      </c>
      <c r="AD98" s="92">
        <f t="shared" si="6"/>
        <v>3.492957746478865</v>
      </c>
      <c r="AE98" s="92">
        <f t="shared" si="6"/>
        <v>1.5617855198693604</v>
      </c>
      <c r="AF98" s="92">
        <f t="shared" si="6"/>
        <v>1.320155009674707</v>
      </c>
      <c r="AG98" s="92">
        <f t="shared" si="6"/>
        <v>0.74167336747217405</v>
      </c>
    </row>
    <row r="99" spans="1:33" ht="12" customHeight="1">
      <c r="A99" s="23" t="s">
        <v>84</v>
      </c>
      <c r="B99" s="99"/>
      <c r="C99" s="92">
        <v>7.8971852908185127</v>
      </c>
      <c r="D99" s="92">
        <v>13.858242333884036</v>
      </c>
      <c r="E99" s="92">
        <v>6.3327694452898839</v>
      </c>
      <c r="F99" s="92">
        <v>17.309689272306088</v>
      </c>
      <c r="G99" s="92">
        <v>0.46699804802759104</v>
      </c>
      <c r="H99" s="92">
        <v>16.956313010081601</v>
      </c>
      <c r="I99" s="92">
        <v>-8.1380356099421931</v>
      </c>
      <c r="J99" s="92">
        <v>-9.0939676698646394</v>
      </c>
      <c r="K99" s="92">
        <v>2.1552571620230765</v>
      </c>
      <c r="L99" s="92">
        <v>5.2832388920652278</v>
      </c>
      <c r="M99" s="92">
        <v>2.5738496445969048</v>
      </c>
      <c r="N99" s="92">
        <v>-4.761155928773988</v>
      </c>
      <c r="O99" s="92">
        <v>5.8335626616764671</v>
      </c>
      <c r="P99" s="92">
        <v>9.2043746652174576</v>
      </c>
      <c r="Q99" s="92">
        <v>13.003123988037402</v>
      </c>
      <c r="R99" s="92">
        <v>1.0185719764173484</v>
      </c>
      <c r="S99" s="92">
        <v>9.3049935338534056</v>
      </c>
      <c r="T99" s="92">
        <v>6.2095681544949883</v>
      </c>
      <c r="U99" s="92">
        <v>22.886968395709431</v>
      </c>
      <c r="V99" s="92">
        <v>11.326525838070495</v>
      </c>
      <c r="W99" s="92">
        <v>6.5272779806151675</v>
      </c>
      <c r="X99" s="92">
        <v>8.2421836473024968</v>
      </c>
      <c r="Y99" s="92">
        <v>9.0209960659427395</v>
      </c>
      <c r="Z99" s="92">
        <v>4.2788369119158887</v>
      </c>
      <c r="AA99" s="92">
        <v>11.462211410915586</v>
      </c>
      <c r="AB99" s="92">
        <v>5.8308015891563372</v>
      </c>
      <c r="AC99" s="92">
        <v>-1.0244519750978895</v>
      </c>
      <c r="AD99" s="92">
        <f t="shared" si="6"/>
        <v>9.3913577746733239</v>
      </c>
      <c r="AE99" s="92">
        <f t="shared" si="6"/>
        <v>1.5867711544646568</v>
      </c>
      <c r="AF99" s="92">
        <f t="shared" si="6"/>
        <v>3.3999527419695994</v>
      </c>
      <c r="AG99" s="92">
        <f t="shared" si="6"/>
        <v>1.3897933457202498</v>
      </c>
    </row>
    <row r="100" spans="1:33" ht="12" customHeight="1">
      <c r="A100" s="23" t="s">
        <v>85</v>
      </c>
      <c r="B100" s="99"/>
      <c r="C100" s="92">
        <v>20.47211712452706</v>
      </c>
      <c r="D100" s="92">
        <v>0.47108622926197086</v>
      </c>
      <c r="E100" s="92">
        <v>-15.574884479478129</v>
      </c>
      <c r="F100" s="92">
        <v>-10.21410173857052</v>
      </c>
      <c r="G100" s="92">
        <v>64.204392649036294</v>
      </c>
      <c r="H100" s="92">
        <v>-2.7297046459580088E-2</v>
      </c>
      <c r="I100" s="92">
        <v>4.7564438619484406</v>
      </c>
      <c r="J100" s="92">
        <v>-2.7941406453630862</v>
      </c>
      <c r="K100" s="92">
        <v>-14.436638601383606</v>
      </c>
      <c r="L100" s="92">
        <v>8.4926355374490754</v>
      </c>
      <c r="M100" s="92">
        <v>12.287694974003458</v>
      </c>
      <c r="N100" s="92">
        <v>9.4973504141585607</v>
      </c>
      <c r="O100" s="92">
        <v>-3.8998261523281457</v>
      </c>
      <c r="P100" s="92">
        <v>10.194103554490781</v>
      </c>
      <c r="Q100" s="92">
        <v>19.584701393202579</v>
      </c>
      <c r="R100" s="92">
        <v>10.841495992876233</v>
      </c>
      <c r="S100" s="92">
        <v>7.9467095132891501</v>
      </c>
      <c r="T100" s="92">
        <v>-1.3830315058298197</v>
      </c>
      <c r="U100" s="92">
        <v>97.390101251493604</v>
      </c>
      <c r="V100" s="92">
        <v>-0.29311498391054158</v>
      </c>
      <c r="W100" s="92">
        <v>5.3714650902700214</v>
      </c>
      <c r="X100" s="92">
        <v>-1.8058588064046575</v>
      </c>
      <c r="Y100" s="92">
        <v>27.501119500934209</v>
      </c>
      <c r="Z100" s="92">
        <v>4.0413704569400863</v>
      </c>
      <c r="AA100" s="92">
        <v>25.573869721096983</v>
      </c>
      <c r="AB100" s="92">
        <v>9.4078496078903839</v>
      </c>
      <c r="AC100" s="92">
        <v>6.5967956484533232</v>
      </c>
      <c r="AD100" s="92">
        <f t="shared" si="6"/>
        <v>15.728899239347285</v>
      </c>
      <c r="AE100" s="92">
        <f t="shared" si="6"/>
        <v>5.8996442356560976</v>
      </c>
      <c r="AF100" s="92">
        <f t="shared" si="6"/>
        <v>14.256900487703646</v>
      </c>
      <c r="AG100" s="92">
        <f t="shared" si="6"/>
        <v>7.977862920391658</v>
      </c>
    </row>
    <row r="101" spans="1:33" ht="12" customHeight="1">
      <c r="A101" s="23" t="s">
        <v>86</v>
      </c>
      <c r="B101" s="99"/>
      <c r="C101" s="92">
        <v>135.30405405405403</v>
      </c>
      <c r="D101" s="92">
        <v>46.913137114142131</v>
      </c>
      <c r="E101" s="92">
        <v>17.322257512826766</v>
      </c>
      <c r="F101" s="92">
        <v>10.870470637234476</v>
      </c>
      <c r="G101" s="92">
        <v>19.120961682945151</v>
      </c>
      <c r="H101" s="92">
        <v>58.798486281929996</v>
      </c>
      <c r="I101" s="92">
        <v>31.039618707179045</v>
      </c>
      <c r="J101" s="92">
        <v>-8.5852845343638649</v>
      </c>
      <c r="K101" s="92">
        <v>3.1415782493368738</v>
      </c>
      <c r="L101" s="92">
        <v>12.657719199549945</v>
      </c>
      <c r="M101" s="92">
        <v>23.412755029248117</v>
      </c>
      <c r="N101" s="92">
        <v>87.76878612716763</v>
      </c>
      <c r="O101" s="92">
        <v>34.795591675901989</v>
      </c>
      <c r="P101" s="92">
        <v>4.5607143672779671</v>
      </c>
      <c r="Q101" s="92">
        <v>36.15236763934999</v>
      </c>
      <c r="R101" s="92">
        <v>4.5848305954825435</v>
      </c>
      <c r="S101" s="92">
        <v>26.468693438046458</v>
      </c>
      <c r="T101" s="92">
        <v>24.090964220739835</v>
      </c>
      <c r="U101" s="92">
        <v>44.319881149023104</v>
      </c>
      <c r="V101" s="92">
        <v>25.240081810670617</v>
      </c>
      <c r="W101" s="92">
        <v>-1.6411881445110765</v>
      </c>
      <c r="X101" s="92">
        <v>12.7724143997537</v>
      </c>
      <c r="Y101" s="92">
        <v>-4.1331097287494458</v>
      </c>
      <c r="Z101" s="92">
        <v>1.0221413097647485</v>
      </c>
      <c r="AA101" s="92">
        <v>-1.3717179445876297</v>
      </c>
      <c r="AB101" s="92">
        <v>6.6354992318724584</v>
      </c>
      <c r="AC101" s="92">
        <v>3.2982022859112021</v>
      </c>
      <c r="AD101" s="92">
        <f t="shared" si="6"/>
        <v>-1.5276407055781789</v>
      </c>
      <c r="AE101" s="92">
        <f t="shared" si="6"/>
        <v>3.3600594750759853</v>
      </c>
      <c r="AF101" s="92">
        <f t="shared" si="6"/>
        <v>2.0558390654945811</v>
      </c>
      <c r="AG101" s="92">
        <f t="shared" si="6"/>
        <v>35.322928143525587</v>
      </c>
    </row>
    <row r="102" spans="1:33" ht="12" customHeight="1">
      <c r="A102" s="81" t="s">
        <v>87</v>
      </c>
      <c r="B102" s="93"/>
      <c r="C102" s="93">
        <v>5.0698596689757665</v>
      </c>
      <c r="D102" s="93">
        <v>9.6053365676167317</v>
      </c>
      <c r="E102" s="93">
        <v>8.798755333652025</v>
      </c>
      <c r="F102" s="93">
        <v>8.4592304797550923</v>
      </c>
      <c r="G102" s="93">
        <v>6.8890885255002559</v>
      </c>
      <c r="H102" s="93">
        <v>9.8086934550807712</v>
      </c>
      <c r="I102" s="93">
        <v>2.7721807214476968</v>
      </c>
      <c r="J102" s="93">
        <v>4.6063740138749409</v>
      </c>
      <c r="K102" s="93">
        <v>3.6071587289555112</v>
      </c>
      <c r="L102" s="93">
        <v>2.759120317902088</v>
      </c>
      <c r="M102" s="93">
        <v>2.5979229460158564</v>
      </c>
      <c r="N102" s="93">
        <v>3.4126534877645156</v>
      </c>
      <c r="O102" s="93">
        <v>5.1253171086011378</v>
      </c>
      <c r="P102" s="93">
        <v>3.8965184042936585</v>
      </c>
      <c r="Q102" s="93">
        <v>7.9943378610366551</v>
      </c>
      <c r="R102" s="93">
        <v>2.2645281191922635</v>
      </c>
      <c r="S102" s="93">
        <v>8.5510082532119611</v>
      </c>
      <c r="T102" s="93">
        <v>4.9262202499386945</v>
      </c>
      <c r="U102" s="93">
        <v>10.39634304014956</v>
      </c>
      <c r="V102" s="93">
        <v>8.9341623442026048</v>
      </c>
      <c r="W102" s="93">
        <v>3.7235512466124163</v>
      </c>
      <c r="X102" s="93">
        <v>7.1720057522847611</v>
      </c>
      <c r="Y102" s="93">
        <v>1.5423577031915983</v>
      </c>
      <c r="Z102" s="93">
        <v>2.8078587307981877</v>
      </c>
      <c r="AA102" s="93">
        <v>2.5158234037457419</v>
      </c>
      <c r="AB102" s="93">
        <v>2.1642923558594447</v>
      </c>
      <c r="AC102" s="93">
        <v>0.26091491893423324</v>
      </c>
      <c r="AD102" s="93">
        <f t="shared" si="6"/>
        <v>2.672613796033076</v>
      </c>
      <c r="AE102" s="93">
        <f t="shared" si="6"/>
        <v>1.5618903341406423</v>
      </c>
      <c r="AF102" s="93">
        <f t="shared" si="6"/>
        <v>1.372664411691531</v>
      </c>
      <c r="AG102" s="93">
        <f t="shared" si="6"/>
        <v>3.6792304101738154</v>
      </c>
    </row>
    <row r="103" spans="1:33" ht="12" customHeight="1">
      <c r="A103" s="82"/>
      <c r="B103" s="100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</row>
    <row r="104" spans="1:33" ht="12" customHeight="1">
      <c r="A104" s="27" t="s">
        <v>88</v>
      </c>
      <c r="B104" s="100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</row>
    <row r="105" spans="1:33" ht="12" customHeight="1">
      <c r="A105" s="23" t="s">
        <v>89</v>
      </c>
      <c r="B105" s="99"/>
      <c r="C105" s="92">
        <v>4.7955860695691825</v>
      </c>
      <c r="D105" s="92">
        <v>13.71652514696278</v>
      </c>
      <c r="E105" s="92">
        <v>11.954119019024262</v>
      </c>
      <c r="F105" s="92">
        <v>-9.379518353259428</v>
      </c>
      <c r="G105" s="92">
        <v>11.396856986000543</v>
      </c>
      <c r="H105" s="92">
        <v>34.772296745776288</v>
      </c>
      <c r="I105" s="92">
        <v>-6.279354123575871</v>
      </c>
      <c r="J105" s="92">
        <v>-1.4156119686882676</v>
      </c>
      <c r="K105" s="92">
        <v>4.8804620731450967</v>
      </c>
      <c r="L105" s="92">
        <v>3.0578190780551608</v>
      </c>
      <c r="M105" s="92">
        <v>22.190818381545213</v>
      </c>
      <c r="N105" s="92">
        <v>5.1823758018448132</v>
      </c>
      <c r="O105" s="92">
        <v>12.022008742955336</v>
      </c>
      <c r="P105" s="92">
        <v>9.7407448617888832</v>
      </c>
      <c r="Q105" s="92">
        <v>-3.5320615883775872</v>
      </c>
      <c r="R105" s="92">
        <v>-4.9534162656436536</v>
      </c>
      <c r="S105" s="92">
        <v>9.0590270372739923</v>
      </c>
      <c r="T105" s="92">
        <v>6.5893157193348344</v>
      </c>
      <c r="U105" s="92">
        <v>9.6357953387239235</v>
      </c>
      <c r="V105" s="92">
        <v>3.5878302582568438</v>
      </c>
      <c r="W105" s="92">
        <v>6.1026684216824094</v>
      </c>
      <c r="X105" s="92">
        <v>12.08187662117966</v>
      </c>
      <c r="Y105" s="92">
        <v>7.1164082388335999</v>
      </c>
      <c r="Z105" s="92">
        <v>3.6217010863694128</v>
      </c>
      <c r="AA105" s="92">
        <v>6.4449601580984535</v>
      </c>
      <c r="AB105" s="92">
        <v>0.41815526249675372</v>
      </c>
      <c r="AC105" s="92">
        <v>-2.4280922556323929</v>
      </c>
      <c r="AD105" s="92">
        <f t="shared" ref="AD105:AG115" si="7">+AD44/AC44*100-100</f>
        <v>0.62538842314327781</v>
      </c>
      <c r="AE105" s="92">
        <f t="shared" si="7"/>
        <v>3.3398693939603419</v>
      </c>
      <c r="AF105" s="92">
        <f t="shared" si="7"/>
        <v>-1.9559575206148736</v>
      </c>
      <c r="AG105" s="92">
        <f t="shared" si="7"/>
        <v>1.6782543085992927</v>
      </c>
    </row>
    <row r="106" spans="1:33" ht="12" customHeight="1">
      <c r="A106" s="23" t="s">
        <v>90</v>
      </c>
      <c r="B106" s="99"/>
      <c r="C106" s="92">
        <v>4.975358633895226</v>
      </c>
      <c r="D106" s="92">
        <v>8.333831708629873</v>
      </c>
      <c r="E106" s="92">
        <v>6.9750752159871894</v>
      </c>
      <c r="F106" s="92">
        <v>9.6139952523480332</v>
      </c>
      <c r="G106" s="92">
        <v>3.3684854762016698</v>
      </c>
      <c r="H106" s="92">
        <v>6.2999567326304202</v>
      </c>
      <c r="I106" s="92">
        <v>-7.8664081663256837</v>
      </c>
      <c r="J106" s="92">
        <v>6.8755449630878473</v>
      </c>
      <c r="K106" s="92">
        <v>-2.3442004155380829</v>
      </c>
      <c r="L106" s="92">
        <v>2.2645754895626737</v>
      </c>
      <c r="M106" s="92">
        <v>8.0375134793643213</v>
      </c>
      <c r="N106" s="92">
        <v>-5.6520073397455235</v>
      </c>
      <c r="O106" s="92">
        <v>-2.5892284676212824</v>
      </c>
      <c r="P106" s="92">
        <v>-0.51449696677161683</v>
      </c>
      <c r="Q106" s="92">
        <v>-4.2122441778405033</v>
      </c>
      <c r="R106" s="92">
        <v>2.4485426163834774</v>
      </c>
      <c r="S106" s="92">
        <v>7.9116804314849105</v>
      </c>
      <c r="T106" s="92">
        <v>3.4528718397267824</v>
      </c>
      <c r="U106" s="92">
        <v>5.9072791690152116</v>
      </c>
      <c r="V106" s="92">
        <v>7.4775947767080595</v>
      </c>
      <c r="W106" s="92">
        <v>11.567880165179645</v>
      </c>
      <c r="X106" s="92">
        <v>0.32416323877910713</v>
      </c>
      <c r="Y106" s="92">
        <v>2.0508769157844995</v>
      </c>
      <c r="Z106" s="92">
        <v>9.0659255589273613</v>
      </c>
      <c r="AA106" s="92">
        <v>7.2277782904029522</v>
      </c>
      <c r="AB106" s="92">
        <v>5.28033362017608</v>
      </c>
      <c r="AC106" s="92">
        <v>-1.8648575578288131</v>
      </c>
      <c r="AD106" s="92">
        <f t="shared" si="7"/>
        <v>9.4649572978133136</v>
      </c>
      <c r="AE106" s="92">
        <f t="shared" si="7"/>
        <v>-0.68538050031020248</v>
      </c>
      <c r="AF106" s="92">
        <f t="shared" si="7"/>
        <v>1.6566185180601423</v>
      </c>
      <c r="AG106" s="92">
        <f t="shared" si="7"/>
        <v>-6.2332602873143514</v>
      </c>
    </row>
    <row r="107" spans="1:33" ht="12" customHeight="1">
      <c r="A107" s="23" t="s">
        <v>91</v>
      </c>
      <c r="B107" s="99"/>
      <c r="C107" s="92">
        <v>5.0523859735714467</v>
      </c>
      <c r="D107" s="92">
        <v>9.3860117458622483</v>
      </c>
      <c r="E107" s="92">
        <v>7.7352596641936771</v>
      </c>
      <c r="F107" s="92">
        <v>11.237360008698488</v>
      </c>
      <c r="G107" s="92">
        <v>5.7801019826336386</v>
      </c>
      <c r="H107" s="92">
        <v>10.338667200566761</v>
      </c>
      <c r="I107" s="92">
        <v>-0.39780023449277735</v>
      </c>
      <c r="J107" s="92">
        <v>-1.1491192421418503</v>
      </c>
      <c r="K107" s="92">
        <v>-5.5090092005840745</v>
      </c>
      <c r="L107" s="92">
        <v>0.76065593446656976</v>
      </c>
      <c r="M107" s="92">
        <v>6.0497319833234116</v>
      </c>
      <c r="N107" s="92">
        <v>2.787021046572022</v>
      </c>
      <c r="O107" s="92">
        <v>2.1923833460824085</v>
      </c>
      <c r="P107" s="92">
        <v>-14.141927205164876</v>
      </c>
      <c r="Q107" s="92">
        <v>42.949885572836394</v>
      </c>
      <c r="R107" s="92">
        <v>8.4947887738099155</v>
      </c>
      <c r="S107" s="92">
        <v>9.8613746097710333</v>
      </c>
      <c r="T107" s="92">
        <v>3.727899858376361</v>
      </c>
      <c r="U107" s="92">
        <v>4.4976877339792907</v>
      </c>
      <c r="V107" s="92">
        <v>8.3822946784567307</v>
      </c>
      <c r="W107" s="92">
        <v>1.0079720007777553</v>
      </c>
      <c r="X107" s="92">
        <v>5.2713846817226369</v>
      </c>
      <c r="Y107" s="92">
        <v>-2.3574244607473815</v>
      </c>
      <c r="Z107" s="92">
        <v>1.1760828202016569</v>
      </c>
      <c r="AA107" s="92">
        <v>2.7646152934905075</v>
      </c>
      <c r="AB107" s="92">
        <v>1.3717776913211992</v>
      </c>
      <c r="AC107" s="92">
        <v>-1.8180267515742514</v>
      </c>
      <c r="AD107" s="92">
        <f t="shared" si="7"/>
        <v>0.39885916145472322</v>
      </c>
      <c r="AE107" s="92">
        <f t="shared" si="7"/>
        <v>2.4644003028227388</v>
      </c>
      <c r="AF107" s="92">
        <f t="shared" si="7"/>
        <v>1.9716704312765216</v>
      </c>
      <c r="AG107" s="92">
        <f t="shared" si="7"/>
        <v>-0.1676845047096549</v>
      </c>
    </row>
    <row r="108" spans="1:33" ht="12" customHeight="1">
      <c r="A108" s="23" t="s">
        <v>92</v>
      </c>
      <c r="B108" s="99"/>
      <c r="C108" s="92">
        <v>5.3328206269859066</v>
      </c>
      <c r="D108" s="92">
        <v>11.257349267955277</v>
      </c>
      <c r="E108" s="92">
        <v>12.043864951213195</v>
      </c>
      <c r="F108" s="92">
        <v>29.303780884415602</v>
      </c>
      <c r="G108" s="92">
        <v>5.5178743846181249</v>
      </c>
      <c r="H108" s="92">
        <v>1.9125621328513347</v>
      </c>
      <c r="I108" s="92">
        <v>11.911808719364174</v>
      </c>
      <c r="J108" s="92">
        <v>7.6308204320565807</v>
      </c>
      <c r="K108" s="92">
        <v>18.291414740988188</v>
      </c>
      <c r="L108" s="92">
        <v>2.0126187382817591</v>
      </c>
      <c r="M108" s="92">
        <v>-12.457483641688157</v>
      </c>
      <c r="N108" s="92">
        <v>4.4472127605822891</v>
      </c>
      <c r="O108" s="92">
        <v>-4.2386735170481131</v>
      </c>
      <c r="P108" s="92">
        <v>4.5508387478878802</v>
      </c>
      <c r="Q108" s="92">
        <v>4.5276951657378106</v>
      </c>
      <c r="R108" s="92">
        <v>11.227824091046742</v>
      </c>
      <c r="S108" s="92">
        <v>5.9951849357274796</v>
      </c>
      <c r="T108" s="92">
        <v>10.324547587018102</v>
      </c>
      <c r="U108" s="92">
        <v>7.3718459332606159</v>
      </c>
      <c r="V108" s="92">
        <v>9.1192868923090913</v>
      </c>
      <c r="W108" s="92">
        <v>0.10198051387719431</v>
      </c>
      <c r="X108" s="92">
        <v>3.1017512329683257</v>
      </c>
      <c r="Y108" s="92">
        <v>2.8766880336466727</v>
      </c>
      <c r="Z108" s="92">
        <v>-2.6681837436336906</v>
      </c>
      <c r="AA108" s="92">
        <v>0.45849042281318475</v>
      </c>
      <c r="AB108" s="92">
        <v>-2.7827173305257702</v>
      </c>
      <c r="AC108" s="92">
        <v>2.1141320399819676</v>
      </c>
      <c r="AD108" s="92">
        <f t="shared" si="7"/>
        <v>3.4292905458549683</v>
      </c>
      <c r="AE108" s="92">
        <f t="shared" si="7"/>
        <v>1.2917944314976069</v>
      </c>
      <c r="AF108" s="92">
        <f t="shared" si="7"/>
        <v>-2.4455337163006448</v>
      </c>
      <c r="AG108" s="92">
        <f t="shared" si="7"/>
        <v>-2.5142868491477515</v>
      </c>
    </row>
    <row r="109" spans="1:33" ht="12" customHeight="1">
      <c r="A109" s="23" t="s">
        <v>93</v>
      </c>
      <c r="B109" s="99"/>
      <c r="C109" s="92">
        <v>7.1257005604483652</v>
      </c>
      <c r="D109" s="92">
        <v>19.880418535127049</v>
      </c>
      <c r="E109" s="92">
        <v>20.074812967581039</v>
      </c>
      <c r="F109" s="92">
        <v>18.58774662512981</v>
      </c>
      <c r="G109" s="92">
        <v>25.1751313485114</v>
      </c>
      <c r="H109" s="92">
        <v>14.130814970269341</v>
      </c>
      <c r="I109" s="92">
        <v>20.65583818571865</v>
      </c>
      <c r="J109" s="92">
        <v>6.6294132588265171</v>
      </c>
      <c r="K109" s="92">
        <v>27.179609337779894</v>
      </c>
      <c r="L109" s="92">
        <v>9.5898108259973753</v>
      </c>
      <c r="M109" s="92">
        <v>19.142027003930949</v>
      </c>
      <c r="N109" s="92">
        <v>-22.16324774063979</v>
      </c>
      <c r="O109" s="92">
        <v>2.8934758569848924</v>
      </c>
      <c r="P109" s="92">
        <v>8.7229088303779463</v>
      </c>
      <c r="Q109" s="92">
        <v>19.588138385502461</v>
      </c>
      <c r="R109" s="92">
        <v>26.284612205537954</v>
      </c>
      <c r="S109" s="92">
        <v>-1.9962910439620458</v>
      </c>
      <c r="T109" s="92">
        <v>-6.6785396260016228E-2</v>
      </c>
      <c r="U109" s="92">
        <v>54.020940075740697</v>
      </c>
      <c r="V109" s="92">
        <v>27.957766849869842</v>
      </c>
      <c r="W109" s="92">
        <v>4.0126596586413541</v>
      </c>
      <c r="X109" s="92">
        <v>7.7102803738317647</v>
      </c>
      <c r="Y109" s="92">
        <v>-3.4959390606870784</v>
      </c>
      <c r="Z109" s="92">
        <v>0.41296393099842987</v>
      </c>
      <c r="AA109" s="92">
        <v>7.6682804935186653</v>
      </c>
      <c r="AB109" s="92">
        <v>5.9762111981433179</v>
      </c>
      <c r="AC109" s="92">
        <v>0.45624600784744018</v>
      </c>
      <c r="AD109" s="92">
        <f t="shared" si="7"/>
        <v>-4.1829412299028093</v>
      </c>
      <c r="AE109" s="92">
        <f t="shared" si="7"/>
        <v>3.5644878418732446</v>
      </c>
      <c r="AF109" s="92">
        <f t="shared" si="7"/>
        <v>9.57023204723329</v>
      </c>
      <c r="AG109" s="92">
        <f t="shared" si="7"/>
        <v>1.2531328320801975</v>
      </c>
    </row>
    <row r="110" spans="1:33" ht="12" customHeight="1">
      <c r="A110" s="23" t="s">
        <v>94</v>
      </c>
      <c r="B110" s="99"/>
      <c r="C110" s="92">
        <v>9.2660749079887381</v>
      </c>
      <c r="D110" s="92">
        <v>13.295026748563515</v>
      </c>
      <c r="E110" s="92">
        <v>10.125918153200431</v>
      </c>
      <c r="F110" s="92">
        <v>11.306971573765281</v>
      </c>
      <c r="G110" s="92">
        <v>31.045798259380774</v>
      </c>
      <c r="H110" s="92">
        <v>22.961350027218288</v>
      </c>
      <c r="I110" s="92">
        <v>9.3678059146449471</v>
      </c>
      <c r="J110" s="92">
        <v>8.8649611398963657</v>
      </c>
      <c r="K110" s="92">
        <v>17.096750204506577</v>
      </c>
      <c r="L110" s="92">
        <v>9.9834878699352174</v>
      </c>
      <c r="M110" s="92">
        <v>-1.1375447511260006</v>
      </c>
      <c r="N110" s="92">
        <v>17.761812978213882</v>
      </c>
      <c r="O110" s="92">
        <v>17.235393314155331</v>
      </c>
      <c r="P110" s="92">
        <v>14.997673139569329</v>
      </c>
      <c r="Q110" s="92">
        <v>6.673533956294591</v>
      </c>
      <c r="R110" s="92">
        <v>-14.398537729341982</v>
      </c>
      <c r="S110" s="92">
        <v>4.7500100721163534</v>
      </c>
      <c r="T110" s="92">
        <v>18.126923076923077</v>
      </c>
      <c r="U110" s="92">
        <v>21.534854947416406</v>
      </c>
      <c r="V110" s="92">
        <v>-9.3792696975379783</v>
      </c>
      <c r="W110" s="92">
        <v>16.576006622124993</v>
      </c>
      <c r="X110" s="92">
        <v>15.370375066568613</v>
      </c>
      <c r="Y110" s="92">
        <v>10.904734690288834</v>
      </c>
      <c r="Z110" s="92">
        <v>-8.8811812506193633</v>
      </c>
      <c r="AA110" s="92">
        <v>1.2594074911906716</v>
      </c>
      <c r="AB110" s="92">
        <v>4.2467724958649313</v>
      </c>
      <c r="AC110" s="92">
        <v>2.4809396249742406</v>
      </c>
      <c r="AD110" s="92">
        <f t="shared" si="7"/>
        <v>4.8337153657457748</v>
      </c>
      <c r="AE110" s="92">
        <f t="shared" si="7"/>
        <v>0.60991982814837797</v>
      </c>
      <c r="AF110" s="92">
        <f t="shared" si="7"/>
        <v>-5.8658685374409032</v>
      </c>
      <c r="AG110" s="92">
        <f t="shared" si="7"/>
        <v>4.4492598068004696</v>
      </c>
    </row>
    <row r="111" spans="1:33" ht="12" customHeight="1">
      <c r="A111" s="23" t="s">
        <v>38</v>
      </c>
      <c r="B111" s="99"/>
      <c r="C111" s="92">
        <v>8.5403242569112479</v>
      </c>
      <c r="D111" s="92">
        <v>12.090963494913225</v>
      </c>
      <c r="E111" s="92">
        <v>7.7051210865758435</v>
      </c>
      <c r="F111" s="92">
        <v>9.7672205258357394</v>
      </c>
      <c r="G111" s="92">
        <v>8.3345375722543338</v>
      </c>
      <c r="H111" s="92">
        <v>10.537899756561188</v>
      </c>
      <c r="I111" s="92">
        <v>9.635864482456924</v>
      </c>
      <c r="J111" s="92">
        <v>3.7725984425304802</v>
      </c>
      <c r="K111" s="92">
        <v>-4.3938268985999116</v>
      </c>
      <c r="L111" s="92">
        <v>1.4158923866315405</v>
      </c>
      <c r="M111" s="92">
        <v>10.347185188223861</v>
      </c>
      <c r="N111" s="92">
        <v>18.891422340082784</v>
      </c>
      <c r="O111" s="92">
        <v>10.166452998134304</v>
      </c>
      <c r="P111" s="92">
        <v>7.2811905730531663</v>
      </c>
      <c r="Q111" s="92">
        <v>14.538816329050292</v>
      </c>
      <c r="R111" s="92">
        <v>1.5052471916168173</v>
      </c>
      <c r="S111" s="92">
        <v>17.596371194077392</v>
      </c>
      <c r="T111" s="92">
        <v>5.6130347283141617</v>
      </c>
      <c r="U111" s="92">
        <v>16.186009014621277</v>
      </c>
      <c r="V111" s="92">
        <v>12.606446729325668</v>
      </c>
      <c r="W111" s="92">
        <v>0.68434958780308364</v>
      </c>
      <c r="X111" s="92">
        <v>13.289349233137358</v>
      </c>
      <c r="Y111" s="92">
        <v>0.85329469975077643</v>
      </c>
      <c r="Z111" s="92">
        <v>6.233362550318148</v>
      </c>
      <c r="AA111" s="92">
        <v>1.6513046567326057</v>
      </c>
      <c r="AB111" s="92">
        <v>4.7697244810533732</v>
      </c>
      <c r="AC111" s="92">
        <v>4.9919478926433385</v>
      </c>
      <c r="AD111" s="92">
        <f t="shared" si="7"/>
        <v>4.1687305919850104</v>
      </c>
      <c r="AE111" s="92">
        <f t="shared" si="7"/>
        <v>4.0192831141573606</v>
      </c>
      <c r="AF111" s="92">
        <f t="shared" si="7"/>
        <v>10.39957627385823</v>
      </c>
      <c r="AG111" s="92">
        <f t="shared" si="7"/>
        <v>22.450966953382917</v>
      </c>
    </row>
    <row r="112" spans="1:33" ht="12" customHeight="1">
      <c r="A112" s="23" t="s">
        <v>95</v>
      </c>
      <c r="B112" s="99"/>
      <c r="C112" s="92">
        <v>4.9905392620624269</v>
      </c>
      <c r="D112" s="92">
        <v>16.490200495607127</v>
      </c>
      <c r="E112" s="92">
        <v>8.0448655965964093</v>
      </c>
      <c r="F112" s="92">
        <v>14.981206371934846</v>
      </c>
      <c r="G112" s="92">
        <v>25.76276463262765</v>
      </c>
      <c r="H112" s="92">
        <v>45.77299170689443</v>
      </c>
      <c r="I112" s="92">
        <v>-6.3258894455294268</v>
      </c>
      <c r="J112" s="92">
        <v>-0.19941986947063128</v>
      </c>
      <c r="K112" s="92">
        <v>26.212534059945497</v>
      </c>
      <c r="L112" s="92">
        <v>7.2466896948762241</v>
      </c>
      <c r="M112" s="92">
        <v>0.86559753069852263</v>
      </c>
      <c r="N112" s="92">
        <v>8.8145290047897902</v>
      </c>
      <c r="O112" s="92">
        <v>10.924986244421348</v>
      </c>
      <c r="P112" s="92">
        <v>14.996693121693113</v>
      </c>
      <c r="Q112" s="92">
        <v>12.27414330218069</v>
      </c>
      <c r="R112" s="92">
        <v>7.2398190045248896</v>
      </c>
      <c r="S112" s="92">
        <v>10.433086537696028</v>
      </c>
      <c r="T112" s="92">
        <v>4.9021374761200889</v>
      </c>
      <c r="U112" s="92">
        <v>-4.3328866439885871</v>
      </c>
      <c r="V112" s="92">
        <v>1.6090798074851023</v>
      </c>
      <c r="W112" s="92">
        <v>-4.4185224460940304</v>
      </c>
      <c r="X112" s="92">
        <v>10.392011834319533</v>
      </c>
      <c r="Y112" s="92">
        <v>-3.0686767169179205</v>
      </c>
      <c r="Z112" s="92">
        <v>-3.3870187322872738</v>
      </c>
      <c r="AA112" s="92">
        <v>0.15024683408458372</v>
      </c>
      <c r="AB112" s="92">
        <v>4.693527646806686</v>
      </c>
      <c r="AC112" s="92">
        <v>1.1873080859774916</v>
      </c>
      <c r="AD112" s="92">
        <f t="shared" si="7"/>
        <v>2.9435565446085405</v>
      </c>
      <c r="AE112" s="92">
        <f t="shared" si="7"/>
        <v>-3.8747502538403609</v>
      </c>
      <c r="AF112" s="92">
        <f t="shared" si="7"/>
        <v>-4.7805642633228871</v>
      </c>
      <c r="AG112" s="92">
        <f t="shared" si="7"/>
        <v>4.0508140991232722</v>
      </c>
    </row>
    <row r="113" spans="1:33" ht="12" customHeight="1">
      <c r="A113" s="23" t="s">
        <v>49</v>
      </c>
      <c r="B113" s="99"/>
      <c r="C113" s="92">
        <v>3.6338974966649573</v>
      </c>
      <c r="D113" s="92">
        <v>7.1244166061399312</v>
      </c>
      <c r="E113" s="92">
        <v>7.7837598345908958</v>
      </c>
      <c r="F113" s="92">
        <v>4.9464682764591288</v>
      </c>
      <c r="G113" s="92">
        <v>5.4284544305374993</v>
      </c>
      <c r="H113" s="92">
        <v>3.9882239034495228</v>
      </c>
      <c r="I113" s="92">
        <v>6.2668824736241078</v>
      </c>
      <c r="J113" s="92">
        <v>7.4555549895573279</v>
      </c>
      <c r="K113" s="92">
        <v>1.3719150872735213</v>
      </c>
      <c r="L113" s="92">
        <v>3.3408155630377792</v>
      </c>
      <c r="M113" s="92">
        <v>-1.9155232958042205</v>
      </c>
      <c r="N113" s="92">
        <v>0.16562784024063149</v>
      </c>
      <c r="O113" s="92">
        <v>6.678181566947643</v>
      </c>
      <c r="P113" s="92">
        <v>4.3344602325470873</v>
      </c>
      <c r="Q113" s="92">
        <v>6.617062835198297</v>
      </c>
      <c r="R113" s="92">
        <v>0.5399048277039924</v>
      </c>
      <c r="S113" s="92">
        <v>5.3573152040891046</v>
      </c>
      <c r="T113" s="92">
        <v>0.82702468981995025</v>
      </c>
      <c r="U113" s="92">
        <v>10.946602559210362</v>
      </c>
      <c r="V113" s="92">
        <v>12.148032651563796</v>
      </c>
      <c r="W113" s="92">
        <v>3.7173233636124507</v>
      </c>
      <c r="X113" s="92">
        <v>5.71280523349958</v>
      </c>
      <c r="Y113" s="92">
        <v>-1.3852518627643917E-2</v>
      </c>
      <c r="Z113" s="92">
        <v>3.2493985308967126</v>
      </c>
      <c r="AA113" s="92">
        <v>0.46551595114662803</v>
      </c>
      <c r="AB113" s="92">
        <v>2.4667956057955962</v>
      </c>
      <c r="AC113" s="92">
        <v>-0.10327496960658777</v>
      </c>
      <c r="AD113" s="92">
        <f t="shared" si="7"/>
        <v>0.64713956283577545</v>
      </c>
      <c r="AE113" s="92">
        <f t="shared" si="7"/>
        <v>0.59984742035692307</v>
      </c>
      <c r="AF113" s="92">
        <f t="shared" si="7"/>
        <v>-0.38710508837495183</v>
      </c>
      <c r="AG113" s="92">
        <f t="shared" si="7"/>
        <v>0.10275012066296085</v>
      </c>
    </row>
    <row r="114" spans="1:33" ht="12" customHeight="1">
      <c r="A114" s="23" t="s">
        <v>96</v>
      </c>
      <c r="B114" s="99"/>
      <c r="C114" s="92">
        <v>15.254739336492889</v>
      </c>
      <c r="D114" s="92">
        <v>1.4906193780519033</v>
      </c>
      <c r="E114" s="92">
        <v>9.8505950873638994</v>
      </c>
      <c r="F114" s="92">
        <v>-2.5126786537574901</v>
      </c>
      <c r="G114" s="92">
        <v>25.679829746985106</v>
      </c>
      <c r="H114" s="92">
        <v>11.627469426152402</v>
      </c>
      <c r="I114" s="92">
        <v>13.467048710601716</v>
      </c>
      <c r="J114" s="92">
        <v>-13.547237076648841</v>
      </c>
      <c r="K114" s="92">
        <v>9.4673539518900469</v>
      </c>
      <c r="L114" s="92">
        <v>4.6146601789357931</v>
      </c>
      <c r="M114" s="92">
        <v>-3.5408852213053166</v>
      </c>
      <c r="N114" s="92">
        <v>-6.8128791413905674</v>
      </c>
      <c r="O114" s="92">
        <v>27.991987981972954</v>
      </c>
      <c r="P114" s="92">
        <v>2.5560772039645343</v>
      </c>
      <c r="Q114" s="92">
        <v>54.361648016276689</v>
      </c>
      <c r="R114" s="92">
        <v>1.145069610346809</v>
      </c>
      <c r="S114" s="92">
        <v>12.379866427756966</v>
      </c>
      <c r="T114" s="92">
        <v>7.8489636179156435</v>
      </c>
      <c r="U114" s="92">
        <v>32.901014716752911</v>
      </c>
      <c r="V114" s="92">
        <v>3.7771148303584994</v>
      </c>
      <c r="W114" s="92">
        <v>11.099200935490146</v>
      </c>
      <c r="X114" s="92">
        <v>5.3153232172616498</v>
      </c>
      <c r="Y114" s="92">
        <v>-10.139918380944451</v>
      </c>
      <c r="Z114" s="92">
        <v>9.3238796978543945</v>
      </c>
      <c r="AA114" s="92">
        <v>1.6107837734729173</v>
      </c>
      <c r="AB114" s="92">
        <v>0.67998831921904923</v>
      </c>
      <c r="AC114" s="92">
        <v>-13.673655423883318</v>
      </c>
      <c r="AD114" s="92">
        <f t="shared" si="7"/>
        <v>7.4877603916674786</v>
      </c>
      <c r="AE114" s="92">
        <f t="shared" si="7"/>
        <v>-7.2340805572921312</v>
      </c>
      <c r="AF114" s="92">
        <f t="shared" si="7"/>
        <v>-2.893039376143264</v>
      </c>
      <c r="AG114" s="92">
        <f t="shared" si="7"/>
        <v>-16.705497447082735</v>
      </c>
    </row>
    <row r="115" spans="1:33" ht="12" customHeight="1">
      <c r="A115" s="81" t="s">
        <v>87</v>
      </c>
      <c r="B115" s="93"/>
      <c r="C115" s="93">
        <v>5.0698596689757665</v>
      </c>
      <c r="D115" s="93">
        <v>9.6053365676167317</v>
      </c>
      <c r="E115" s="93">
        <v>8.798755333652025</v>
      </c>
      <c r="F115" s="93">
        <v>8.4592304797550923</v>
      </c>
      <c r="G115" s="93">
        <v>6.8890885255002559</v>
      </c>
      <c r="H115" s="93">
        <v>9.8086934550807712</v>
      </c>
      <c r="I115" s="93">
        <v>2.7721807214476968</v>
      </c>
      <c r="J115" s="93">
        <v>4.6063740138749409</v>
      </c>
      <c r="K115" s="93">
        <v>3.6071587289555112</v>
      </c>
      <c r="L115" s="93">
        <v>2.759120317902088</v>
      </c>
      <c r="M115" s="93">
        <v>2.5979229460158564</v>
      </c>
      <c r="N115" s="93">
        <v>3.4126534877645156</v>
      </c>
      <c r="O115" s="93">
        <v>5.1253171086011378</v>
      </c>
      <c r="P115" s="93">
        <v>3.8965184042936585</v>
      </c>
      <c r="Q115" s="93">
        <v>7.9943378610366551</v>
      </c>
      <c r="R115" s="93">
        <v>2.2645281191922635</v>
      </c>
      <c r="S115" s="93">
        <v>8.5508991703154891</v>
      </c>
      <c r="T115" s="93">
        <v>4.9262252003018858</v>
      </c>
      <c r="U115" s="93">
        <v>10.396352996949659</v>
      </c>
      <c r="V115" s="93">
        <v>8.9341700948557303</v>
      </c>
      <c r="W115" s="93">
        <v>3.7235542119740614</v>
      </c>
      <c r="X115" s="93">
        <v>7.1720057522847611</v>
      </c>
      <c r="Y115" s="93">
        <v>1.5423577031915983</v>
      </c>
      <c r="Z115" s="93">
        <v>2.8078587307981877</v>
      </c>
      <c r="AA115" s="93">
        <v>2.5158234037457419</v>
      </c>
      <c r="AB115" s="93">
        <v>2.1642923558594447</v>
      </c>
      <c r="AC115" s="93">
        <v>0.26091491893423324</v>
      </c>
      <c r="AD115" s="93">
        <f t="shared" si="7"/>
        <v>2.672613796033076</v>
      </c>
      <c r="AE115" s="93">
        <f t="shared" si="7"/>
        <v>1.5618903341406423</v>
      </c>
      <c r="AF115" s="93">
        <f t="shared" si="7"/>
        <v>1.372664411691531</v>
      </c>
      <c r="AG115" s="93">
        <f t="shared" si="7"/>
        <v>3.6792304101738154</v>
      </c>
    </row>
    <row r="116" spans="1:33" ht="12" customHeight="1">
      <c r="A116" s="82"/>
      <c r="B116" s="101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</row>
    <row r="117" spans="1:33" ht="12" customHeight="1">
      <c r="A117" s="27" t="s">
        <v>97</v>
      </c>
      <c r="B117" s="102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</row>
    <row r="118" spans="1:33" ht="12" customHeight="1">
      <c r="A118" s="23" t="s">
        <v>98</v>
      </c>
      <c r="B118" s="99"/>
      <c r="C118" s="92">
        <v>5.3187621521648651</v>
      </c>
      <c r="D118" s="92">
        <v>10.847279549718579</v>
      </c>
      <c r="E118" s="92">
        <v>9.8462691148061907</v>
      </c>
      <c r="F118" s="92">
        <v>10.60685126822834</v>
      </c>
      <c r="G118" s="92">
        <v>10.204134702899495</v>
      </c>
      <c r="H118" s="92">
        <v>13.71804768534281</v>
      </c>
      <c r="I118" s="92">
        <v>2.1274766709747723</v>
      </c>
      <c r="J118" s="92">
        <v>4.8812132646397259</v>
      </c>
      <c r="K118" s="92">
        <v>8.3223096125000637</v>
      </c>
      <c r="L118" s="92">
        <v>4.3626441568262777</v>
      </c>
      <c r="M118" s="92">
        <v>4.6015814340620409</v>
      </c>
      <c r="N118" s="92">
        <v>2.231521202376868</v>
      </c>
      <c r="O118" s="92">
        <v>3.4384715055560235</v>
      </c>
      <c r="P118" s="92">
        <v>3.0579273285794528</v>
      </c>
      <c r="Q118" s="92">
        <v>8.7954919801829305</v>
      </c>
      <c r="R118" s="92">
        <v>3.7083313594517477</v>
      </c>
      <c r="S118" s="92">
        <v>8.4508463027428462</v>
      </c>
      <c r="T118" s="92">
        <v>5.1033337779306578</v>
      </c>
      <c r="U118" s="92">
        <v>7.4037833767196588</v>
      </c>
      <c r="V118" s="92">
        <v>7.8843573690617461</v>
      </c>
      <c r="W118" s="92">
        <v>5.4513594173534443</v>
      </c>
      <c r="X118" s="92">
        <v>6.3799083313518281</v>
      </c>
      <c r="Y118" s="92">
        <v>3.3178667406596531</v>
      </c>
      <c r="Z118" s="92">
        <v>1.6229422589148186</v>
      </c>
      <c r="AA118" s="92">
        <v>4.0299363906755303</v>
      </c>
      <c r="AB118" s="92">
        <v>1.628657216346312</v>
      </c>
      <c r="AC118" s="92">
        <v>-0.35481224229533836</v>
      </c>
      <c r="AD118" s="92">
        <f t="shared" ref="AD118:AG120" si="8">+AD57/AC57*100-100</f>
        <v>3.97594573156357</v>
      </c>
      <c r="AE118" s="92">
        <f t="shared" si="8"/>
        <v>2.1148501934573005</v>
      </c>
      <c r="AF118" s="92">
        <f t="shared" si="8"/>
        <v>0.10982015309191695</v>
      </c>
      <c r="AG118" s="92">
        <f t="shared" si="8"/>
        <v>-0.55560047463686146</v>
      </c>
    </row>
    <row r="119" spans="1:33" ht="12" customHeight="1">
      <c r="A119" s="23" t="s">
        <v>99</v>
      </c>
      <c r="B119" s="99"/>
      <c r="C119" s="92">
        <v>4.767509736935267</v>
      </c>
      <c r="D119" s="92">
        <v>8.1059727258611076</v>
      </c>
      <c r="E119" s="92">
        <v>7.5454879578895913</v>
      </c>
      <c r="F119" s="92">
        <v>5.8580676586584559</v>
      </c>
      <c r="G119" s="92">
        <v>2.7326196263242934</v>
      </c>
      <c r="H119" s="92">
        <v>4.8015344104547921</v>
      </c>
      <c r="I119" s="92">
        <v>3.6361505745462495</v>
      </c>
      <c r="J119" s="92">
        <v>4.2571801045588273</v>
      </c>
      <c r="K119" s="92">
        <v>-2.314884223890175</v>
      </c>
      <c r="L119" s="92">
        <v>0.58223069789313797</v>
      </c>
      <c r="M119" s="92">
        <v>-0.16005506153841509</v>
      </c>
      <c r="N119" s="92">
        <v>5.0870495502819182</v>
      </c>
      <c r="O119" s="92">
        <v>7.405390351827208</v>
      </c>
      <c r="P119" s="92">
        <v>4.977211309643863</v>
      </c>
      <c r="Q119" s="92">
        <v>6.9993248769135334</v>
      </c>
      <c r="R119" s="92">
        <v>0.46834683314438053</v>
      </c>
      <c r="S119" s="92">
        <v>8.6771268393803496</v>
      </c>
      <c r="T119" s="92">
        <v>4.7087482411198636</v>
      </c>
      <c r="U119" s="92">
        <v>14.034127365157431</v>
      </c>
      <c r="V119" s="92">
        <v>10.116703193795757</v>
      </c>
      <c r="W119" s="92">
        <v>1.8412744921130439</v>
      </c>
      <c r="X119" s="92">
        <v>8.0410226182268616</v>
      </c>
      <c r="Y119" s="92">
        <v>-0.33270386433346744</v>
      </c>
      <c r="Z119" s="92">
        <v>4.0953774270381587</v>
      </c>
      <c r="AA119" s="92">
        <v>0.94060273698180197</v>
      </c>
      <c r="AB119" s="92">
        <v>2.7257419816981496</v>
      </c>
      <c r="AC119" s="92">
        <v>0.89594320058199628</v>
      </c>
      <c r="AD119" s="92">
        <f t="shared" si="8"/>
        <v>1.3539712600863396</v>
      </c>
      <c r="AE119" s="92">
        <f t="shared" si="8"/>
        <v>0.99242984433138304</v>
      </c>
      <c r="AF119" s="92">
        <f t="shared" si="8"/>
        <v>2.6741570734801314</v>
      </c>
      <c r="AG119" s="92">
        <f t="shared" si="8"/>
        <v>7.8871142450868348</v>
      </c>
    </row>
    <row r="120" spans="1:33" ht="12" customHeight="1">
      <c r="A120" s="86" t="s">
        <v>87</v>
      </c>
      <c r="B120" s="97"/>
      <c r="C120" s="97">
        <v>5.0698596689757665</v>
      </c>
      <c r="D120" s="97">
        <v>9.6053365676167317</v>
      </c>
      <c r="E120" s="97">
        <v>8.798755333652025</v>
      </c>
      <c r="F120" s="97">
        <v>8.4592304797550923</v>
      </c>
      <c r="G120" s="97">
        <v>6.8890885255002559</v>
      </c>
      <c r="H120" s="97">
        <v>9.8086934550807712</v>
      </c>
      <c r="I120" s="97">
        <v>2.7721807214476968</v>
      </c>
      <c r="J120" s="97">
        <v>4.6063740138749409</v>
      </c>
      <c r="K120" s="97">
        <v>3.6071587289555112</v>
      </c>
      <c r="L120" s="97">
        <v>2.759120317902088</v>
      </c>
      <c r="M120" s="97">
        <v>2.5979229460158564</v>
      </c>
      <c r="N120" s="97">
        <v>3.4126534877645156</v>
      </c>
      <c r="O120" s="97">
        <v>5.1253171086011378</v>
      </c>
      <c r="P120" s="97">
        <v>3.8965184042936585</v>
      </c>
      <c r="Q120" s="97">
        <v>7.9943378610366551</v>
      </c>
      <c r="R120" s="97">
        <v>2.2645281191922635</v>
      </c>
      <c r="S120" s="97">
        <v>8.5508991703154891</v>
      </c>
      <c r="T120" s="97">
        <v>4.9262252003018858</v>
      </c>
      <c r="U120" s="97">
        <v>10.396352996949659</v>
      </c>
      <c r="V120" s="97">
        <v>8.9341700948557303</v>
      </c>
      <c r="W120" s="97">
        <v>3.7235542119740614</v>
      </c>
      <c r="X120" s="97">
        <v>7.1720057522847611</v>
      </c>
      <c r="Y120" s="97">
        <v>1.5423577031915983</v>
      </c>
      <c r="Z120" s="97">
        <v>2.8078587307981877</v>
      </c>
      <c r="AA120" s="97">
        <v>2.5158234037457419</v>
      </c>
      <c r="AB120" s="97">
        <v>2.1642923558594447</v>
      </c>
      <c r="AC120" s="97">
        <v>0.26091491893423324</v>
      </c>
      <c r="AD120" s="97">
        <f t="shared" si="8"/>
        <v>2.672613796033076</v>
      </c>
      <c r="AE120" s="97">
        <f t="shared" si="8"/>
        <v>1.5618903341406423</v>
      </c>
      <c r="AF120" s="97">
        <f t="shared" si="8"/>
        <v>1.372664411691531</v>
      </c>
      <c r="AG120" s="97">
        <f t="shared" si="8"/>
        <v>3.6792304101738154</v>
      </c>
    </row>
    <row r="123" spans="1:33" ht="12" customHeight="1"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</row>
    <row r="124" spans="1:33" ht="12" customHeight="1"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</row>
    <row r="125" spans="1:33" ht="12" customHeight="1"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</row>
    <row r="126" spans="1:33" ht="12" customHeight="1"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</row>
    <row r="127" spans="1:33" ht="12" customHeight="1"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</row>
    <row r="128" spans="1:33" ht="12" customHeight="1"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</row>
    <row r="129" spans="2:24" ht="12" customHeight="1"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</row>
    <row r="130" spans="2:24" ht="12" customHeight="1"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</row>
    <row r="131" spans="2:24" ht="12" customHeight="1"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</row>
    <row r="132" spans="2:24" ht="12" customHeight="1"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</row>
    <row r="133" spans="2:24" ht="12" customHeight="1"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</row>
    <row r="134" spans="2:24" ht="12" customHeight="1"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</row>
    <row r="135" spans="2:24" ht="12" customHeight="1"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</row>
    <row r="136" spans="2:24" ht="12" customHeight="1"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</row>
    <row r="137" spans="2:24" ht="12" customHeight="1"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</row>
    <row r="138" spans="2:24" ht="12" customHeight="1"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</row>
    <row r="139" spans="2:24" ht="12" customHeight="1"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</row>
    <row r="140" spans="2:24" ht="12" customHeight="1"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</row>
    <row r="141" spans="2:24" ht="12" customHeight="1"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</row>
    <row r="142" spans="2:24" ht="12" customHeight="1"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</row>
    <row r="143" spans="2:24" ht="12" customHeight="1"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</row>
    <row r="144" spans="2:24" ht="12" customHeight="1"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</row>
    <row r="145" spans="2:33" ht="12" customHeight="1"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</row>
    <row r="146" spans="2:33" ht="12" customHeight="1"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</row>
    <row r="149" spans="2:33" ht="12" customHeight="1"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</row>
    <row r="150" spans="2:33" ht="12" customHeight="1"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</row>
    <row r="151" spans="2:33" ht="12" customHeight="1"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</row>
    <row r="152" spans="2:33" ht="12" customHeight="1"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</row>
    <row r="153" spans="2:33" ht="12" customHeight="1"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</row>
    <row r="154" spans="2:33" ht="12" customHeight="1"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</row>
    <row r="155" spans="2:33" ht="12" customHeight="1"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</row>
    <row r="156" spans="2:33" ht="12" customHeight="1"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</row>
    <row r="157" spans="2:33" ht="12" customHeight="1"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</row>
    <row r="158" spans="2:33" ht="12" customHeight="1"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</row>
    <row r="159" spans="2:33" ht="12" customHeight="1"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</row>
    <row r="160" spans="2:33" ht="12" customHeight="1"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</row>
    <row r="161" spans="2:33" ht="12" customHeight="1"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</row>
    <row r="162" spans="2:33" ht="12" customHeight="1"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</row>
    <row r="163" spans="2:33" ht="12" customHeight="1"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</row>
    <row r="164" spans="2:33" ht="12" customHeight="1"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</row>
    <row r="165" spans="2:33" ht="12" customHeight="1"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</row>
    <row r="166" spans="2:33" ht="12" customHeight="1"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</row>
    <row r="167" spans="2:33" ht="12" customHeight="1"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</row>
    <row r="168" spans="2:33" ht="12" customHeight="1"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</row>
    <row r="169" spans="2:33" ht="12" customHeight="1"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</row>
    <row r="170" spans="2:33" ht="12" customHeight="1"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</row>
    <row r="171" spans="2:33" ht="12" customHeight="1"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</row>
    <row r="172" spans="2:33" ht="12" customHeight="1"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61" max="2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8D93F-02FC-422D-87DE-D3DB5C9F69CE}">
  <dimension ref="A1:AG65"/>
  <sheetViews>
    <sheetView zoomScaleNormal="100" zoomScaleSheetLayoutView="70" workbookViewId="0">
      <pane xSplit="1" topLeftCell="B1" activePane="topRight" state="frozen"/>
      <selection activeCell="AJ30" sqref="AJ30"/>
      <selection pane="topRight" activeCell="AJ30" sqref="AJ30"/>
    </sheetView>
  </sheetViews>
  <sheetFormatPr defaultColWidth="9.125" defaultRowHeight="13.5"/>
  <cols>
    <col min="1" max="1" width="22.25" style="114" customWidth="1"/>
    <col min="2" max="25" width="7.625" style="114" hidden="1" customWidth="1"/>
    <col min="26" max="33" width="7.625" style="114" customWidth="1"/>
    <col min="34" max="16384" width="9.125" style="14"/>
  </cols>
  <sheetData>
    <row r="1" spans="1:33" ht="15" customHeight="1">
      <c r="A1" s="104" t="s">
        <v>103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6"/>
      <c r="S1" s="106"/>
      <c r="T1" s="106"/>
      <c r="U1" s="106"/>
      <c r="V1" s="106"/>
      <c r="W1" s="106"/>
      <c r="X1" s="106"/>
      <c r="Y1" s="106"/>
      <c r="Z1" s="107"/>
      <c r="AA1" s="107"/>
      <c r="AB1" s="107"/>
      <c r="AC1" s="107"/>
      <c r="AD1" s="107"/>
      <c r="AE1" s="107"/>
      <c r="AF1" s="107"/>
      <c r="AG1" s="107"/>
    </row>
    <row r="2" spans="1:33" ht="15" customHeight="1">
      <c r="A2" s="104" t="s">
        <v>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6"/>
      <c r="S2" s="106"/>
      <c r="T2" s="106"/>
      <c r="U2" s="106"/>
      <c r="V2" s="106"/>
      <c r="W2" s="106"/>
      <c r="X2" s="106"/>
      <c r="Y2" s="106"/>
      <c r="Z2" s="107"/>
      <c r="AA2" s="107"/>
      <c r="AB2" s="107"/>
      <c r="AC2" s="107"/>
      <c r="AD2" s="107"/>
      <c r="AE2" s="107"/>
      <c r="AF2" s="107"/>
      <c r="AG2" s="107"/>
    </row>
    <row r="3" spans="1:33" s="8" customFormat="1" ht="15" customHeight="1">
      <c r="A3" s="108" t="s">
        <v>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9"/>
      <c r="P3" s="109"/>
      <c r="Q3" s="108"/>
      <c r="R3" s="109"/>
      <c r="S3" s="108"/>
      <c r="T3" s="108"/>
      <c r="U3" s="108"/>
      <c r="V3" s="109"/>
      <c r="X3" s="9"/>
      <c r="Y3" s="9"/>
      <c r="Z3" s="9"/>
      <c r="AA3" s="9"/>
      <c r="AB3" s="9"/>
      <c r="AC3" s="9"/>
      <c r="AD3" s="9"/>
      <c r="AE3" s="9"/>
      <c r="AF3" s="9"/>
      <c r="AG3" s="9" t="s">
        <v>5</v>
      </c>
    </row>
    <row r="4" spans="1:33" s="8" customFormat="1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tr">
        <f>Table38!W4</f>
        <v>2011</v>
      </c>
      <c r="X4" s="13">
        <f>Table38!X4</f>
        <v>2012</v>
      </c>
      <c r="Y4" s="13">
        <f>Table38!Y4</f>
        <v>2013</v>
      </c>
      <c r="Z4" s="13">
        <f>Table38!Z4</f>
        <v>2014</v>
      </c>
      <c r="AA4" s="13">
        <f>Table38!AA4</f>
        <v>2015</v>
      </c>
      <c r="AB4" s="13">
        <f>Table38!AB4</f>
        <v>2016</v>
      </c>
      <c r="AC4" s="13">
        <f>Table38!AC4</f>
        <v>2017</v>
      </c>
      <c r="AD4" s="13" t="str">
        <f>Table38!AD4</f>
        <v>2018r</v>
      </c>
      <c r="AE4" s="13" t="str">
        <f>Table38!AE4</f>
        <v>2019r</v>
      </c>
      <c r="AF4" s="13" t="str">
        <f>Table38!AF4</f>
        <v>2020r</v>
      </c>
      <c r="AG4" s="13" t="str">
        <f>Table38!AG4</f>
        <v>2021p</v>
      </c>
    </row>
    <row r="5" spans="1:33" s="110" customFormat="1" ht="15" customHeight="1">
      <c r="A5" s="81" t="s">
        <v>104</v>
      </c>
      <c r="B5" s="81">
        <v>447189</v>
      </c>
      <c r="C5" s="81">
        <v>544033</v>
      </c>
      <c r="D5" s="81">
        <v>579296</v>
      </c>
      <c r="E5" s="81">
        <v>643334</v>
      </c>
      <c r="F5" s="81">
        <v>753360</v>
      </c>
      <c r="G5" s="81">
        <v>838281</v>
      </c>
      <c r="H5" s="81">
        <v>931281</v>
      </c>
      <c r="I5" s="81">
        <v>736266</v>
      </c>
      <c r="J5" s="81">
        <v>529934</v>
      </c>
      <c r="K5" s="81">
        <v>471905</v>
      </c>
      <c r="L5" s="81">
        <v>428154</v>
      </c>
      <c r="M5" s="81">
        <v>444215</v>
      </c>
      <c r="N5" s="81">
        <v>474263</v>
      </c>
      <c r="O5" s="81">
        <v>513093</v>
      </c>
      <c r="P5" s="81">
        <v>591778</v>
      </c>
      <c r="Q5" s="81">
        <v>679430</v>
      </c>
      <c r="R5" s="81">
        <v>743311</v>
      </c>
      <c r="S5" s="81">
        <v>794287</v>
      </c>
      <c r="T5" s="81">
        <v>826930</v>
      </c>
      <c r="U5" s="81">
        <v>801107</v>
      </c>
      <c r="V5" s="81">
        <v>896772</v>
      </c>
      <c r="W5" s="81">
        <v>916456</v>
      </c>
      <c r="X5" s="81">
        <v>1036338</v>
      </c>
      <c r="Y5" s="81">
        <v>1052167</v>
      </c>
      <c r="Z5" s="81">
        <v>1038061</v>
      </c>
      <c r="AA5" s="81">
        <v>1159732</v>
      </c>
      <c r="AB5" s="81">
        <v>1223405</v>
      </c>
      <c r="AC5" s="81">
        <v>1212414</v>
      </c>
      <c r="AD5" s="81">
        <v>1268279</v>
      </c>
      <c r="AE5" s="81">
        <v>1297493</v>
      </c>
      <c r="AF5" s="81">
        <v>1311649</v>
      </c>
      <c r="AG5" s="81">
        <v>1362057</v>
      </c>
    </row>
    <row r="6" spans="1:33" ht="15" customHeight="1">
      <c r="A6" s="20" t="s">
        <v>105</v>
      </c>
      <c r="B6" s="20">
        <v>345558</v>
      </c>
      <c r="C6" s="20">
        <v>409363</v>
      </c>
      <c r="D6" s="20">
        <v>411001</v>
      </c>
      <c r="E6" s="20">
        <v>447843</v>
      </c>
      <c r="F6" s="20">
        <v>501300</v>
      </c>
      <c r="G6" s="20">
        <v>542932</v>
      </c>
      <c r="H6" s="20">
        <v>553325</v>
      </c>
      <c r="I6" s="20">
        <v>296102</v>
      </c>
      <c r="J6" s="20">
        <v>165392</v>
      </c>
      <c r="K6" s="20">
        <v>126981</v>
      </c>
      <c r="L6" s="20">
        <v>146138</v>
      </c>
      <c r="M6" s="20">
        <v>163934</v>
      </c>
      <c r="N6" s="20">
        <v>198766</v>
      </c>
      <c r="O6" s="20">
        <v>244785</v>
      </c>
      <c r="P6" s="20">
        <v>295609</v>
      </c>
      <c r="Q6" s="20">
        <v>327216</v>
      </c>
      <c r="R6" s="20">
        <v>350286</v>
      </c>
      <c r="S6" s="20">
        <v>351982</v>
      </c>
      <c r="T6" s="20">
        <v>391871</v>
      </c>
      <c r="U6" s="20">
        <v>349155</v>
      </c>
      <c r="V6" s="20">
        <v>409351</v>
      </c>
      <c r="W6" s="20">
        <v>469477</v>
      </c>
      <c r="X6" s="20">
        <v>523806</v>
      </c>
      <c r="Y6" s="20">
        <v>555072</v>
      </c>
      <c r="Z6" s="20">
        <v>543891</v>
      </c>
      <c r="AA6" s="20">
        <v>529357</v>
      </c>
      <c r="AB6" s="20">
        <v>524010</v>
      </c>
      <c r="AC6" s="20">
        <v>526729</v>
      </c>
      <c r="AD6" s="20">
        <v>561595</v>
      </c>
      <c r="AE6" s="20">
        <v>571075</v>
      </c>
      <c r="AF6" s="20">
        <v>555311</v>
      </c>
      <c r="AG6" s="20">
        <v>559878</v>
      </c>
    </row>
    <row r="7" spans="1:33" ht="15" customHeight="1">
      <c r="A7" s="20" t="s">
        <v>106</v>
      </c>
      <c r="B7" s="20">
        <v>101631</v>
      </c>
      <c r="C7" s="20">
        <v>134670</v>
      </c>
      <c r="D7" s="20">
        <v>168295</v>
      </c>
      <c r="E7" s="20">
        <v>195491</v>
      </c>
      <c r="F7" s="20">
        <v>252060</v>
      </c>
      <c r="G7" s="20">
        <v>295349</v>
      </c>
      <c r="H7" s="20">
        <v>377956</v>
      </c>
      <c r="I7" s="20">
        <v>440164</v>
      </c>
      <c r="J7" s="20">
        <v>364542</v>
      </c>
      <c r="K7" s="20">
        <v>344924</v>
      </c>
      <c r="L7" s="20">
        <v>282016</v>
      </c>
      <c r="M7" s="20">
        <v>280281</v>
      </c>
      <c r="N7" s="20">
        <v>275497</v>
      </c>
      <c r="O7" s="20">
        <v>268308</v>
      </c>
      <c r="P7" s="20">
        <v>296169</v>
      </c>
      <c r="Q7" s="20">
        <v>352214</v>
      </c>
      <c r="R7" s="20">
        <v>393025</v>
      </c>
      <c r="S7" s="20">
        <v>442305</v>
      </c>
      <c r="T7" s="20">
        <v>435059</v>
      </c>
      <c r="U7" s="20">
        <v>451952</v>
      </c>
      <c r="V7" s="20">
        <v>487421</v>
      </c>
      <c r="W7" s="20">
        <v>446979</v>
      </c>
      <c r="X7" s="20">
        <v>512532</v>
      </c>
      <c r="Y7" s="20">
        <v>497095</v>
      </c>
      <c r="Z7" s="20">
        <v>494170</v>
      </c>
      <c r="AA7" s="20">
        <v>630375</v>
      </c>
      <c r="AB7" s="20">
        <v>699395</v>
      </c>
      <c r="AC7" s="20">
        <v>685685</v>
      </c>
      <c r="AD7" s="20">
        <v>706684</v>
      </c>
      <c r="AE7" s="20">
        <v>726418</v>
      </c>
      <c r="AF7" s="20">
        <v>756338</v>
      </c>
      <c r="AG7" s="20">
        <v>802179</v>
      </c>
    </row>
    <row r="8" spans="1:33" s="110" customFormat="1" ht="15" customHeight="1">
      <c r="A8" s="81" t="s">
        <v>107</v>
      </c>
      <c r="B8" s="81">
        <v>468308</v>
      </c>
      <c r="C8" s="81">
        <v>511126</v>
      </c>
      <c r="D8" s="81">
        <v>559658</v>
      </c>
      <c r="E8" s="81">
        <v>631512</v>
      </c>
      <c r="F8" s="81">
        <v>722264</v>
      </c>
      <c r="G8" s="81">
        <v>904488</v>
      </c>
      <c r="H8" s="81">
        <v>1000928</v>
      </c>
      <c r="I8" s="81">
        <v>894040</v>
      </c>
      <c r="J8" s="81">
        <v>511540</v>
      </c>
      <c r="K8" s="81">
        <v>505695</v>
      </c>
      <c r="L8" s="81">
        <v>665657</v>
      </c>
      <c r="M8" s="81">
        <v>757360</v>
      </c>
      <c r="N8" s="81">
        <v>789943</v>
      </c>
      <c r="O8" s="81">
        <v>941901</v>
      </c>
      <c r="P8" s="81">
        <v>1137347</v>
      </c>
      <c r="Q8" s="81">
        <v>1430723</v>
      </c>
      <c r="R8" s="81">
        <v>1511979</v>
      </c>
      <c r="S8" s="81">
        <v>1516196</v>
      </c>
      <c r="T8" s="81">
        <v>1740332</v>
      </c>
      <c r="U8" s="81">
        <v>1430910</v>
      </c>
      <c r="V8" s="81">
        <v>1696395</v>
      </c>
      <c r="W8" s="81">
        <v>2004837</v>
      </c>
      <c r="X8" s="81">
        <v>2299359</v>
      </c>
      <c r="Y8" s="81">
        <v>2226159</v>
      </c>
      <c r="Z8" s="81">
        <v>2224717</v>
      </c>
      <c r="AA8" s="81">
        <v>2211337</v>
      </c>
      <c r="AB8" s="81">
        <v>2236496</v>
      </c>
      <c r="AC8" s="81">
        <v>2366763</v>
      </c>
      <c r="AD8" s="81">
        <v>2462590</v>
      </c>
      <c r="AE8" s="81">
        <v>2514892</v>
      </c>
      <c r="AF8" s="81">
        <v>2323717</v>
      </c>
      <c r="AG8" s="81">
        <v>2443418</v>
      </c>
    </row>
    <row r="9" spans="1:33" ht="15" customHeight="1">
      <c r="A9" s="20" t="s">
        <v>105</v>
      </c>
      <c r="B9" s="21">
        <v>434422</v>
      </c>
      <c r="C9" s="21">
        <v>463168</v>
      </c>
      <c r="D9" s="21">
        <v>496505</v>
      </c>
      <c r="E9" s="21">
        <v>575209</v>
      </c>
      <c r="F9" s="21">
        <v>652262</v>
      </c>
      <c r="G9" s="21">
        <v>821505</v>
      </c>
      <c r="H9" s="21">
        <v>893741</v>
      </c>
      <c r="I9" s="21">
        <v>774913</v>
      </c>
      <c r="J9" s="21">
        <v>418387</v>
      </c>
      <c r="K9" s="21">
        <v>413380</v>
      </c>
      <c r="L9" s="21">
        <v>538170</v>
      </c>
      <c r="M9" s="21">
        <v>635751</v>
      </c>
      <c r="N9" s="21">
        <v>675209</v>
      </c>
      <c r="O9" s="21">
        <v>818225</v>
      </c>
      <c r="P9" s="21">
        <v>1000384</v>
      </c>
      <c r="Q9" s="21">
        <v>1248072</v>
      </c>
      <c r="R9" s="21">
        <v>1329410</v>
      </c>
      <c r="S9" s="21">
        <v>1332469</v>
      </c>
      <c r="T9" s="21">
        <v>1536333</v>
      </c>
      <c r="U9" s="21">
        <v>1233220</v>
      </c>
      <c r="V9" s="21">
        <v>1522802</v>
      </c>
      <c r="W9" s="21">
        <v>1807446</v>
      </c>
      <c r="X9" s="21">
        <v>2083755</v>
      </c>
      <c r="Y9" s="21">
        <v>1986164</v>
      </c>
      <c r="Z9" s="21">
        <v>2028293</v>
      </c>
      <c r="AA9" s="21">
        <v>1976806</v>
      </c>
      <c r="AB9" s="21">
        <v>2005331</v>
      </c>
      <c r="AC9" s="21">
        <v>2126771</v>
      </c>
      <c r="AD9" s="21">
        <v>2211535</v>
      </c>
      <c r="AE9" s="21">
        <v>2278324</v>
      </c>
      <c r="AF9" s="21">
        <v>2073445</v>
      </c>
      <c r="AG9" s="21">
        <v>2187046</v>
      </c>
    </row>
    <row r="10" spans="1:33" ht="15" customHeight="1">
      <c r="A10" s="20" t="s">
        <v>106</v>
      </c>
      <c r="B10" s="20">
        <v>33886</v>
      </c>
      <c r="C10" s="20">
        <v>47958</v>
      </c>
      <c r="D10" s="20">
        <v>63153</v>
      </c>
      <c r="E10" s="20">
        <v>56303</v>
      </c>
      <c r="F10" s="20">
        <v>70002</v>
      </c>
      <c r="G10" s="20">
        <v>82983</v>
      </c>
      <c r="H10" s="20">
        <v>107187</v>
      </c>
      <c r="I10" s="20">
        <v>119127</v>
      </c>
      <c r="J10" s="20">
        <v>93153</v>
      </c>
      <c r="K10" s="20">
        <v>92315</v>
      </c>
      <c r="L10" s="20">
        <v>127487</v>
      </c>
      <c r="M10" s="20">
        <v>121609</v>
      </c>
      <c r="N10" s="20">
        <v>114734</v>
      </c>
      <c r="O10" s="20">
        <v>123676</v>
      </c>
      <c r="P10" s="20">
        <v>136963</v>
      </c>
      <c r="Q10" s="20">
        <v>182651</v>
      </c>
      <c r="R10" s="20">
        <v>182569</v>
      </c>
      <c r="S10" s="20">
        <v>183727</v>
      </c>
      <c r="T10" s="20">
        <v>203999</v>
      </c>
      <c r="U10" s="20">
        <v>197690</v>
      </c>
      <c r="V10" s="20">
        <v>173593</v>
      </c>
      <c r="W10" s="20">
        <v>197391</v>
      </c>
      <c r="X10" s="20">
        <v>215604</v>
      </c>
      <c r="Y10" s="20">
        <v>239995</v>
      </c>
      <c r="Z10" s="20">
        <v>196424</v>
      </c>
      <c r="AA10" s="20">
        <v>234531</v>
      </c>
      <c r="AB10" s="20">
        <v>231165</v>
      </c>
      <c r="AC10" s="20">
        <v>239992</v>
      </c>
      <c r="AD10" s="20">
        <v>251055</v>
      </c>
      <c r="AE10" s="20">
        <v>236568</v>
      </c>
      <c r="AF10" s="20">
        <v>250272</v>
      </c>
      <c r="AG10" s="20">
        <v>256372</v>
      </c>
    </row>
    <row r="11" spans="1:33" s="110" customFormat="1" ht="15" customHeight="1">
      <c r="A11" s="81" t="s">
        <v>108</v>
      </c>
      <c r="B11" s="81">
        <v>915497</v>
      </c>
      <c r="C11" s="81">
        <v>1055159</v>
      </c>
      <c r="D11" s="81">
        <v>1138954</v>
      </c>
      <c r="E11" s="81">
        <v>1274846</v>
      </c>
      <c r="F11" s="81">
        <v>1475624</v>
      </c>
      <c r="G11" s="81">
        <v>1742769</v>
      </c>
      <c r="H11" s="81">
        <v>1932209</v>
      </c>
      <c r="I11" s="81">
        <v>1630306</v>
      </c>
      <c r="J11" s="81">
        <v>1041474</v>
      </c>
      <c r="K11" s="81">
        <v>977600</v>
      </c>
      <c r="L11" s="81">
        <v>1093811</v>
      </c>
      <c r="M11" s="81">
        <v>1201575</v>
      </c>
      <c r="N11" s="81">
        <v>1264206</v>
      </c>
      <c r="O11" s="81">
        <v>1454994</v>
      </c>
      <c r="P11" s="81">
        <v>1729125</v>
      </c>
      <c r="Q11" s="81">
        <v>2110153</v>
      </c>
      <c r="R11" s="81">
        <v>2255290</v>
      </c>
      <c r="S11" s="81">
        <v>2310483</v>
      </c>
      <c r="T11" s="81">
        <v>2567262</v>
      </c>
      <c r="U11" s="81">
        <v>2232017</v>
      </c>
      <c r="V11" s="81">
        <v>2593167</v>
      </c>
      <c r="W11" s="81">
        <v>2921293</v>
      </c>
      <c r="X11" s="81">
        <v>3335697</v>
      </c>
      <c r="Y11" s="81">
        <v>3278326</v>
      </c>
      <c r="Z11" s="81">
        <v>3262778</v>
      </c>
      <c r="AA11" s="81">
        <v>3371069</v>
      </c>
      <c r="AB11" s="81">
        <v>3459901</v>
      </c>
      <c r="AC11" s="81">
        <v>3579177</v>
      </c>
      <c r="AD11" s="81">
        <v>3730869</v>
      </c>
      <c r="AE11" s="81">
        <v>3812385</v>
      </c>
      <c r="AF11" s="81">
        <v>3635366</v>
      </c>
      <c r="AG11" s="81">
        <v>3805475</v>
      </c>
    </row>
    <row r="12" spans="1:33" ht="15" customHeight="1">
      <c r="A12" s="20" t="s">
        <v>105</v>
      </c>
      <c r="B12" s="20">
        <v>779980</v>
      </c>
      <c r="C12" s="20">
        <v>872531</v>
      </c>
      <c r="D12" s="20">
        <v>907506</v>
      </c>
      <c r="E12" s="20">
        <v>1023052</v>
      </c>
      <c r="F12" s="20">
        <v>1153562</v>
      </c>
      <c r="G12" s="20">
        <v>1364437</v>
      </c>
      <c r="H12" s="20">
        <v>1447066</v>
      </c>
      <c r="I12" s="20">
        <v>1071015</v>
      </c>
      <c r="J12" s="20">
        <v>583779</v>
      </c>
      <c r="K12" s="20">
        <v>540360</v>
      </c>
      <c r="L12" s="20">
        <v>684308</v>
      </c>
      <c r="M12" s="20">
        <v>799685</v>
      </c>
      <c r="N12" s="20">
        <v>873975</v>
      </c>
      <c r="O12" s="20">
        <v>1063010</v>
      </c>
      <c r="P12" s="20">
        <v>1295994</v>
      </c>
      <c r="Q12" s="20">
        <v>1575287</v>
      </c>
      <c r="R12" s="20">
        <v>1679696</v>
      </c>
      <c r="S12" s="20">
        <v>1684451</v>
      </c>
      <c r="T12" s="20">
        <v>1928204</v>
      </c>
      <c r="U12" s="20">
        <v>1582374</v>
      </c>
      <c r="V12" s="20">
        <v>1932152</v>
      </c>
      <c r="W12" s="20">
        <v>2276923</v>
      </c>
      <c r="X12" s="20">
        <v>2607561</v>
      </c>
      <c r="Y12" s="20">
        <v>2541236</v>
      </c>
      <c r="Z12" s="20">
        <v>2572184</v>
      </c>
      <c r="AA12" s="20">
        <v>2506163</v>
      </c>
      <c r="AB12" s="20">
        <v>2529341</v>
      </c>
      <c r="AC12" s="20">
        <v>2653500</v>
      </c>
      <c r="AD12" s="20">
        <v>2773130</v>
      </c>
      <c r="AE12" s="20">
        <v>2849399</v>
      </c>
      <c r="AF12" s="20">
        <v>2628756</v>
      </c>
      <c r="AG12" s="20">
        <v>2746924</v>
      </c>
    </row>
    <row r="13" spans="1:33" ht="15" customHeight="1">
      <c r="A13" s="20" t="s">
        <v>106</v>
      </c>
      <c r="B13" s="20">
        <v>135517</v>
      </c>
      <c r="C13" s="20">
        <v>182628</v>
      </c>
      <c r="D13" s="20">
        <v>231448</v>
      </c>
      <c r="E13" s="20">
        <v>251794</v>
      </c>
      <c r="F13" s="20">
        <v>322062</v>
      </c>
      <c r="G13" s="20">
        <v>378332</v>
      </c>
      <c r="H13" s="20">
        <v>485143</v>
      </c>
      <c r="I13" s="20">
        <v>559291</v>
      </c>
      <c r="J13" s="20">
        <v>457695</v>
      </c>
      <c r="K13" s="20">
        <v>437240</v>
      </c>
      <c r="L13" s="20">
        <v>409503</v>
      </c>
      <c r="M13" s="20">
        <v>401890</v>
      </c>
      <c r="N13" s="20">
        <v>390231</v>
      </c>
      <c r="O13" s="20">
        <v>391984</v>
      </c>
      <c r="P13" s="20">
        <v>433131</v>
      </c>
      <c r="Q13" s="20">
        <v>534866</v>
      </c>
      <c r="R13" s="20">
        <v>575594</v>
      </c>
      <c r="S13" s="20">
        <v>626032</v>
      </c>
      <c r="T13" s="20">
        <v>639058</v>
      </c>
      <c r="U13" s="20">
        <v>649643</v>
      </c>
      <c r="V13" s="20">
        <v>661015</v>
      </c>
      <c r="W13" s="20">
        <v>644370</v>
      </c>
      <c r="X13" s="20">
        <v>728136</v>
      </c>
      <c r="Y13" s="20">
        <v>737090</v>
      </c>
      <c r="Z13" s="20">
        <v>690594</v>
      </c>
      <c r="AA13" s="20">
        <v>864906</v>
      </c>
      <c r="AB13" s="20">
        <v>930560</v>
      </c>
      <c r="AC13" s="20">
        <v>925677</v>
      </c>
      <c r="AD13" s="20">
        <v>957739</v>
      </c>
      <c r="AE13" s="20">
        <v>962986</v>
      </c>
      <c r="AF13" s="20">
        <v>1006610</v>
      </c>
      <c r="AG13" s="20">
        <v>1058551</v>
      </c>
    </row>
    <row r="14" spans="1:33" s="110" customFormat="1" ht="15" customHeight="1">
      <c r="A14" s="27" t="s">
        <v>109</v>
      </c>
      <c r="B14" s="27">
        <v>24734</v>
      </c>
      <c r="C14" s="27">
        <v>31563</v>
      </c>
      <c r="D14" s="27">
        <v>26525</v>
      </c>
      <c r="E14" s="27">
        <v>19304</v>
      </c>
      <c r="F14" s="27">
        <v>33498</v>
      </c>
      <c r="G14" s="27">
        <v>65011</v>
      </c>
      <c r="H14" s="27">
        <v>40716</v>
      </c>
      <c r="I14" s="27">
        <v>-15860</v>
      </c>
      <c r="J14" s="27">
        <v>-97805</v>
      </c>
      <c r="K14" s="27">
        <v>-11334</v>
      </c>
      <c r="L14" s="27">
        <v>35878</v>
      </c>
      <c r="M14" s="27">
        <v>33784</v>
      </c>
      <c r="N14" s="27">
        <v>48038</v>
      </c>
      <c r="O14" s="27">
        <v>50374</v>
      </c>
      <c r="P14" s="27">
        <v>56832</v>
      </c>
      <c r="Q14" s="27">
        <v>206207</v>
      </c>
      <c r="R14" s="27">
        <v>13861</v>
      </c>
      <c r="S14" s="27">
        <v>3609</v>
      </c>
      <c r="T14" s="27">
        <v>172659</v>
      </c>
      <c r="U14" s="27">
        <v>-238816</v>
      </c>
      <c r="V14" s="27">
        <v>147418</v>
      </c>
      <c r="W14" s="27">
        <v>107991</v>
      </c>
      <c r="X14" s="27">
        <v>127344</v>
      </c>
      <c r="Y14" s="27">
        <v>267804</v>
      </c>
      <c r="Z14" s="27">
        <v>-98217</v>
      </c>
      <c r="AA14" s="27">
        <v>-298624</v>
      </c>
      <c r="AB14" s="27">
        <v>-380535</v>
      </c>
      <c r="AC14" s="27">
        <v>-26962</v>
      </c>
      <c r="AD14" s="27">
        <v>398424</v>
      </c>
      <c r="AE14" s="27">
        <v>209730</v>
      </c>
      <c r="AF14" s="27">
        <v>82360</v>
      </c>
      <c r="AG14" s="27">
        <v>822607</v>
      </c>
    </row>
    <row r="15" spans="1:33" s="110" customFormat="1" ht="15" customHeight="1">
      <c r="A15" s="86" t="s">
        <v>110</v>
      </c>
      <c r="B15" s="86">
        <v>940231</v>
      </c>
      <c r="C15" s="86">
        <v>1086722</v>
      </c>
      <c r="D15" s="86">
        <v>1165479</v>
      </c>
      <c r="E15" s="86">
        <v>1294150</v>
      </c>
      <c r="F15" s="86">
        <v>1509122</v>
      </c>
      <c r="G15" s="86">
        <v>1807780</v>
      </c>
      <c r="H15" s="86">
        <v>1972925</v>
      </c>
      <c r="I15" s="86">
        <v>1614446</v>
      </c>
      <c r="J15" s="86">
        <v>943669</v>
      </c>
      <c r="K15" s="86">
        <v>966266</v>
      </c>
      <c r="L15" s="86">
        <v>1129689</v>
      </c>
      <c r="M15" s="86">
        <v>1235359</v>
      </c>
      <c r="N15" s="86">
        <v>1312244</v>
      </c>
      <c r="O15" s="86">
        <v>1505368</v>
      </c>
      <c r="P15" s="86">
        <v>1785957</v>
      </c>
      <c r="Q15" s="86">
        <v>2316360</v>
      </c>
      <c r="R15" s="86">
        <v>2269151</v>
      </c>
      <c r="S15" s="86">
        <v>2314092</v>
      </c>
      <c r="T15" s="86">
        <v>2739921</v>
      </c>
      <c r="U15" s="86">
        <v>1993202</v>
      </c>
      <c r="V15" s="86">
        <v>2740586</v>
      </c>
      <c r="W15" s="86">
        <v>3029284</v>
      </c>
      <c r="X15" s="86">
        <v>3463041</v>
      </c>
      <c r="Y15" s="86">
        <v>3546130</v>
      </c>
      <c r="Z15" s="86">
        <v>3164561</v>
      </c>
      <c r="AA15" s="86">
        <v>3072445</v>
      </c>
      <c r="AB15" s="86">
        <v>3079366</v>
      </c>
      <c r="AC15" s="86">
        <v>3552215</v>
      </c>
      <c r="AD15" s="86">
        <v>4129293</v>
      </c>
      <c r="AE15" s="86">
        <v>4022115</v>
      </c>
      <c r="AF15" s="86">
        <v>3717726</v>
      </c>
      <c r="AG15" s="86">
        <v>4628082</v>
      </c>
    </row>
    <row r="16" spans="1:33" s="110" customFormat="1" ht="15" customHeight="1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</row>
    <row r="17" spans="1:33" ht="15" customHeight="1">
      <c r="A17" s="104" t="s">
        <v>111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6"/>
      <c r="S17" s="106"/>
      <c r="T17" s="106"/>
      <c r="U17" s="106"/>
      <c r="V17" s="106"/>
      <c r="W17" s="106"/>
      <c r="X17" s="106"/>
      <c r="Y17" s="106"/>
      <c r="Z17" s="107"/>
      <c r="AA17" s="107"/>
      <c r="AB17" s="107"/>
      <c r="AC17" s="107"/>
      <c r="AD17" s="107"/>
      <c r="AE17" s="107"/>
      <c r="AF17" s="107"/>
      <c r="AG17" s="107"/>
    </row>
    <row r="18" spans="1:33" ht="15" customHeight="1">
      <c r="A18" s="104" t="s">
        <v>64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</row>
    <row r="19" spans="1:33" s="8" customFormat="1" ht="15" customHeight="1">
      <c r="A19" s="108" t="s">
        <v>4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  <c r="P19" s="109"/>
      <c r="Q19" s="108"/>
      <c r="R19" s="109"/>
      <c r="S19" s="108"/>
      <c r="T19" s="108"/>
      <c r="U19" s="108"/>
      <c r="V19" s="109"/>
      <c r="W19" s="108"/>
      <c r="X19" s="109"/>
      <c r="Y19" s="109"/>
      <c r="Z19" s="109"/>
      <c r="AA19" s="109"/>
      <c r="AB19" s="109"/>
      <c r="AC19" s="109"/>
      <c r="AD19" s="109"/>
      <c r="AE19" s="109"/>
      <c r="AF19" s="109"/>
      <c r="AG19" s="109" t="s">
        <v>5</v>
      </c>
    </row>
    <row r="20" spans="1:33" s="8" customFormat="1" ht="15" customHeight="1">
      <c r="A20" s="11"/>
      <c r="B20" s="12">
        <v>1990</v>
      </c>
      <c r="C20" s="12">
        <v>1991</v>
      </c>
      <c r="D20" s="12">
        <v>1992</v>
      </c>
      <c r="E20" s="12">
        <v>1993</v>
      </c>
      <c r="F20" s="12">
        <v>1994</v>
      </c>
      <c r="G20" s="12">
        <v>1995</v>
      </c>
      <c r="H20" s="12">
        <v>1996</v>
      </c>
      <c r="I20" s="12">
        <v>1997</v>
      </c>
      <c r="J20" s="12">
        <v>1998</v>
      </c>
      <c r="K20" s="12">
        <v>1999</v>
      </c>
      <c r="L20" s="12">
        <v>2000</v>
      </c>
      <c r="M20" s="12">
        <v>2001</v>
      </c>
      <c r="N20" s="12">
        <v>2002</v>
      </c>
      <c r="O20" s="12">
        <v>2003</v>
      </c>
      <c r="P20" s="12">
        <v>2004</v>
      </c>
      <c r="Q20" s="12" t="s">
        <v>6</v>
      </c>
      <c r="R20" s="12" t="s">
        <v>7</v>
      </c>
      <c r="S20" s="12" t="s">
        <v>8</v>
      </c>
      <c r="T20" s="12" t="s">
        <v>9</v>
      </c>
      <c r="U20" s="12">
        <v>2009</v>
      </c>
      <c r="V20" s="13" t="s">
        <v>10</v>
      </c>
      <c r="W20" s="13" t="s">
        <v>11</v>
      </c>
      <c r="X20" s="13">
        <f>'Table42-43.2'!X4</f>
        <v>2012</v>
      </c>
      <c r="Y20" s="13">
        <f>'Table42-43.2'!Y4</f>
        <v>2013</v>
      </c>
      <c r="Z20" s="13">
        <f>'Table42-43.2'!Z4</f>
        <v>2014</v>
      </c>
      <c r="AA20" s="13">
        <f>'Table42-43.2'!AA4</f>
        <v>2015</v>
      </c>
      <c r="AB20" s="13">
        <v>2016</v>
      </c>
      <c r="AC20" s="13">
        <f>'Table42-43.2'!AC4</f>
        <v>2017</v>
      </c>
      <c r="AD20" s="13" t="str">
        <f>'Table42-43.2'!AD4</f>
        <v>2018r</v>
      </c>
      <c r="AE20" s="13" t="str">
        <f>'Table42-43.2'!AE4</f>
        <v>2019r</v>
      </c>
      <c r="AF20" s="13" t="str">
        <f>'Table42-43.2'!AF4</f>
        <v>2020r</v>
      </c>
      <c r="AG20" s="13" t="str">
        <f>'Table42-43.2'!AG4</f>
        <v>2021p</v>
      </c>
    </row>
    <row r="21" spans="1:33" s="110" customFormat="1" ht="15" customHeight="1">
      <c r="A21" s="81" t="s">
        <v>104</v>
      </c>
      <c r="B21" s="81">
        <v>679156</v>
      </c>
      <c r="C21" s="81">
        <v>763122</v>
      </c>
      <c r="D21" s="81">
        <v>801718</v>
      </c>
      <c r="E21" s="81">
        <v>874804</v>
      </c>
      <c r="F21" s="81">
        <v>999492</v>
      </c>
      <c r="G21" s="81">
        <v>1075350</v>
      </c>
      <c r="H21" s="81">
        <v>1154706</v>
      </c>
      <c r="I21" s="81">
        <v>870902</v>
      </c>
      <c r="J21" s="81">
        <v>556184</v>
      </c>
      <c r="K21" s="81">
        <v>493505</v>
      </c>
      <c r="L21" s="81">
        <v>443882</v>
      </c>
      <c r="M21" s="81">
        <v>449486</v>
      </c>
      <c r="N21" s="81">
        <v>474263</v>
      </c>
      <c r="O21" s="81">
        <v>491453</v>
      </c>
      <c r="P21" s="81">
        <v>536744</v>
      </c>
      <c r="Q21" s="81">
        <v>587605</v>
      </c>
      <c r="R21" s="81">
        <v>609592</v>
      </c>
      <c r="S21" s="81">
        <v>630304</v>
      </c>
      <c r="T21" s="81">
        <v>590769</v>
      </c>
      <c r="U21" s="81">
        <v>615613</v>
      </c>
      <c r="V21" s="81">
        <v>674138</v>
      </c>
      <c r="W21" s="81">
        <v>642821</v>
      </c>
      <c r="X21" s="81">
        <v>691834</v>
      </c>
      <c r="Y21" s="81">
        <v>691867</v>
      </c>
      <c r="Z21" s="81">
        <v>677748</v>
      </c>
      <c r="AA21" s="81">
        <v>784133</v>
      </c>
      <c r="AB21" s="81">
        <v>846807</v>
      </c>
      <c r="AC21" s="81">
        <v>829249</v>
      </c>
      <c r="AD21" s="81">
        <v>855607</v>
      </c>
      <c r="AE21" s="81">
        <v>868819</v>
      </c>
      <c r="AF21" s="81">
        <v>884812</v>
      </c>
      <c r="AG21" s="81">
        <v>904872</v>
      </c>
    </row>
    <row r="22" spans="1:33" ht="15" customHeight="1">
      <c r="A22" s="20" t="s">
        <v>105</v>
      </c>
      <c r="B22" s="20">
        <v>521381</v>
      </c>
      <c r="C22" s="20">
        <v>571720</v>
      </c>
      <c r="D22" s="20">
        <v>564701</v>
      </c>
      <c r="E22" s="20">
        <v>606235</v>
      </c>
      <c r="F22" s="20">
        <v>663131</v>
      </c>
      <c r="G22" s="20">
        <v>693962</v>
      </c>
      <c r="H22" s="20">
        <v>684642</v>
      </c>
      <c r="I22" s="20">
        <v>348881</v>
      </c>
      <c r="J22" s="20">
        <v>172673</v>
      </c>
      <c r="K22" s="20">
        <v>132453</v>
      </c>
      <c r="L22" s="20">
        <v>151015</v>
      </c>
      <c r="M22" s="20">
        <v>165287</v>
      </c>
      <c r="N22" s="20">
        <v>198766</v>
      </c>
      <c r="O22" s="20">
        <v>234640</v>
      </c>
      <c r="P22" s="20">
        <v>269553</v>
      </c>
      <c r="Q22" s="20">
        <v>286363</v>
      </c>
      <c r="R22" s="20">
        <v>292297</v>
      </c>
      <c r="S22" s="20">
        <v>288374</v>
      </c>
      <c r="T22" s="20">
        <v>294587</v>
      </c>
      <c r="U22" s="20">
        <v>273030</v>
      </c>
      <c r="V22" s="20">
        <v>311650</v>
      </c>
      <c r="W22" s="20">
        <v>332572</v>
      </c>
      <c r="X22" s="20">
        <v>358418</v>
      </c>
      <c r="Y22" s="20">
        <v>372965</v>
      </c>
      <c r="Z22" s="20">
        <v>360653</v>
      </c>
      <c r="AA22" s="20">
        <v>361713</v>
      </c>
      <c r="AB22" s="20">
        <v>365590</v>
      </c>
      <c r="AC22" s="20">
        <v>362390</v>
      </c>
      <c r="AD22" s="20">
        <v>380325</v>
      </c>
      <c r="AE22" s="20">
        <v>382539</v>
      </c>
      <c r="AF22" s="20">
        <v>374711</v>
      </c>
      <c r="AG22" s="20">
        <v>372362</v>
      </c>
    </row>
    <row r="23" spans="1:33" ht="15" customHeight="1">
      <c r="A23" s="20" t="s">
        <v>106</v>
      </c>
      <c r="B23" s="20">
        <v>156102</v>
      </c>
      <c r="C23" s="20">
        <v>189777</v>
      </c>
      <c r="D23" s="20">
        <v>235634</v>
      </c>
      <c r="E23" s="20">
        <v>267248</v>
      </c>
      <c r="F23" s="20">
        <v>335144</v>
      </c>
      <c r="G23" s="20">
        <v>380179</v>
      </c>
      <c r="H23" s="20">
        <v>469194</v>
      </c>
      <c r="I23" s="20">
        <v>521917</v>
      </c>
      <c r="J23" s="20">
        <v>383764</v>
      </c>
      <c r="K23" s="20">
        <v>361449</v>
      </c>
      <c r="L23" s="20">
        <v>293077</v>
      </c>
      <c r="M23" s="20">
        <v>284342</v>
      </c>
      <c r="N23" s="20">
        <v>275497</v>
      </c>
      <c r="O23" s="20">
        <v>256813</v>
      </c>
      <c r="P23" s="20">
        <v>267211</v>
      </c>
      <c r="Q23" s="20">
        <v>301171</v>
      </c>
      <c r="R23" s="20">
        <v>317111</v>
      </c>
      <c r="S23" s="20">
        <v>341282</v>
      </c>
      <c r="T23" s="20">
        <v>296990</v>
      </c>
      <c r="U23" s="20">
        <v>340305</v>
      </c>
      <c r="V23" s="20">
        <v>360463</v>
      </c>
      <c r="W23" s="20">
        <v>309332</v>
      </c>
      <c r="X23" s="20">
        <v>332440</v>
      </c>
      <c r="Y23" s="20">
        <v>318683</v>
      </c>
      <c r="Z23" s="20">
        <v>316664</v>
      </c>
      <c r="AA23" s="20">
        <v>420053</v>
      </c>
      <c r="AB23" s="20">
        <v>478040</v>
      </c>
      <c r="AC23" s="20">
        <v>463837</v>
      </c>
      <c r="AD23" s="20">
        <v>472272</v>
      </c>
      <c r="AE23" s="20">
        <v>483174</v>
      </c>
      <c r="AF23" s="20">
        <v>506834</v>
      </c>
      <c r="AG23" s="20">
        <v>529094</v>
      </c>
    </row>
    <row r="24" spans="1:33" s="110" customFormat="1" ht="15" customHeight="1">
      <c r="A24" s="81" t="s">
        <v>107</v>
      </c>
      <c r="B24" s="81">
        <v>854396</v>
      </c>
      <c r="C24" s="81">
        <v>933099</v>
      </c>
      <c r="D24" s="81">
        <v>1030617</v>
      </c>
      <c r="E24" s="81">
        <v>1136767</v>
      </c>
      <c r="F24" s="81">
        <v>1236214</v>
      </c>
      <c r="G24" s="81">
        <v>1438144</v>
      </c>
      <c r="H24" s="81">
        <v>1533379</v>
      </c>
      <c r="I24" s="81">
        <v>1239042</v>
      </c>
      <c r="J24" s="81">
        <v>613034</v>
      </c>
      <c r="K24" s="81">
        <v>628569</v>
      </c>
      <c r="L24" s="81">
        <v>725124</v>
      </c>
      <c r="M24" s="81">
        <v>741098</v>
      </c>
      <c r="N24" s="81">
        <v>789943</v>
      </c>
      <c r="O24" s="81">
        <v>932532</v>
      </c>
      <c r="P24" s="81">
        <v>1114251</v>
      </c>
      <c r="Q24" s="81">
        <v>1301209</v>
      </c>
      <c r="R24" s="81">
        <v>1328234</v>
      </c>
      <c r="S24" s="81">
        <v>1340815</v>
      </c>
      <c r="T24" s="81">
        <v>1432599</v>
      </c>
      <c r="U24" s="81">
        <v>1174241</v>
      </c>
      <c r="V24" s="81">
        <v>1324199</v>
      </c>
      <c r="W24" s="81">
        <v>1455284</v>
      </c>
      <c r="X24" s="81">
        <v>1632021</v>
      </c>
      <c r="Y24" s="81">
        <v>1608039</v>
      </c>
      <c r="Z24" s="81">
        <v>1571194</v>
      </c>
      <c r="AA24" s="81">
        <v>1556729</v>
      </c>
      <c r="AB24" s="81">
        <v>1559793</v>
      </c>
      <c r="AC24" s="81">
        <v>1621990</v>
      </c>
      <c r="AD24" s="81">
        <v>1692106</v>
      </c>
      <c r="AE24" s="81">
        <v>1729422</v>
      </c>
      <c r="AF24" s="81">
        <v>1587211</v>
      </c>
      <c r="AG24" s="81">
        <v>1644106</v>
      </c>
    </row>
    <row r="25" spans="1:33" ht="15" customHeight="1">
      <c r="A25" s="20" t="s">
        <v>105</v>
      </c>
      <c r="B25" s="21">
        <v>797957</v>
      </c>
      <c r="C25" s="21">
        <v>851184</v>
      </c>
      <c r="D25" s="21">
        <v>918607</v>
      </c>
      <c r="E25" s="21">
        <v>1042718</v>
      </c>
      <c r="F25" s="21">
        <v>1125488</v>
      </c>
      <c r="G25" s="21">
        <v>1317595</v>
      </c>
      <c r="H25" s="21">
        <v>1381390</v>
      </c>
      <c r="I25" s="21">
        <v>1086704</v>
      </c>
      <c r="J25" s="21">
        <v>507793</v>
      </c>
      <c r="K25" s="21">
        <v>520468</v>
      </c>
      <c r="L25" s="21">
        <v>587755</v>
      </c>
      <c r="M25" s="21">
        <v>622683</v>
      </c>
      <c r="N25" s="21">
        <v>675209</v>
      </c>
      <c r="O25" s="21">
        <v>810346</v>
      </c>
      <c r="P25" s="21">
        <v>980418</v>
      </c>
      <c r="Q25" s="21">
        <v>1135091</v>
      </c>
      <c r="R25" s="21">
        <v>1168780</v>
      </c>
      <c r="S25" s="21">
        <v>1182530</v>
      </c>
      <c r="T25" s="21">
        <v>1269930</v>
      </c>
      <c r="U25" s="21">
        <v>1015776</v>
      </c>
      <c r="V25" s="21">
        <v>1192821</v>
      </c>
      <c r="W25" s="21">
        <v>1314883</v>
      </c>
      <c r="X25" s="21">
        <v>1483403</v>
      </c>
      <c r="Y25" s="21">
        <v>1440338</v>
      </c>
      <c r="Z25" s="21">
        <v>1436150</v>
      </c>
      <c r="AA25" s="21">
        <v>1397005</v>
      </c>
      <c r="AB25" s="21">
        <v>1402885</v>
      </c>
      <c r="AC25" s="21">
        <v>1459315</v>
      </c>
      <c r="AD25" s="21">
        <v>1520199</v>
      </c>
      <c r="AE25" s="21">
        <v>1568029</v>
      </c>
      <c r="AF25" s="21">
        <v>1416540</v>
      </c>
      <c r="AG25" s="21">
        <v>1472551</v>
      </c>
    </row>
    <row r="26" spans="1:33" ht="15" customHeight="1">
      <c r="A26" s="20" t="s">
        <v>106</v>
      </c>
      <c r="B26" s="20">
        <v>61389</v>
      </c>
      <c r="C26" s="20">
        <v>87044</v>
      </c>
      <c r="D26" s="20">
        <v>117409</v>
      </c>
      <c r="E26" s="20">
        <v>99860</v>
      </c>
      <c r="F26" s="20">
        <v>116863</v>
      </c>
      <c r="G26" s="20">
        <v>127958</v>
      </c>
      <c r="H26" s="20">
        <v>158982</v>
      </c>
      <c r="I26" s="20">
        <v>156797</v>
      </c>
      <c r="J26" s="20">
        <v>105612</v>
      </c>
      <c r="K26" s="20">
        <v>108470</v>
      </c>
      <c r="L26" s="20">
        <v>136948</v>
      </c>
      <c r="M26" s="20">
        <v>118346</v>
      </c>
      <c r="N26" s="20">
        <v>114734</v>
      </c>
      <c r="O26" s="20">
        <v>122186</v>
      </c>
      <c r="P26" s="20">
        <v>133863</v>
      </c>
      <c r="Q26" s="20">
        <v>166126</v>
      </c>
      <c r="R26" s="20">
        <v>159461</v>
      </c>
      <c r="S26" s="20">
        <v>158309</v>
      </c>
      <c r="T26" s="20">
        <v>162884</v>
      </c>
      <c r="U26" s="20">
        <v>157786</v>
      </c>
      <c r="V26" s="20">
        <v>132078</v>
      </c>
      <c r="W26" s="20">
        <v>141285</v>
      </c>
      <c r="X26" s="20">
        <v>149752</v>
      </c>
      <c r="Y26" s="20">
        <v>168301</v>
      </c>
      <c r="Z26" s="20">
        <v>136581</v>
      </c>
      <c r="AA26" s="20">
        <v>160781</v>
      </c>
      <c r="AB26" s="20">
        <v>158061</v>
      </c>
      <c r="AC26" s="20">
        <v>163885</v>
      </c>
      <c r="AD26" s="20">
        <v>173159</v>
      </c>
      <c r="AE26" s="20">
        <v>162620</v>
      </c>
      <c r="AF26" s="20">
        <v>171771</v>
      </c>
      <c r="AG26" s="20">
        <v>172670</v>
      </c>
    </row>
    <row r="27" spans="1:33" s="110" customFormat="1" ht="15" customHeight="1">
      <c r="A27" s="81" t="s">
        <v>108</v>
      </c>
      <c r="B27" s="81">
        <v>1553262</v>
      </c>
      <c r="C27" s="81">
        <v>1720255</v>
      </c>
      <c r="D27" s="81">
        <v>1852203</v>
      </c>
      <c r="E27" s="81">
        <v>2031824</v>
      </c>
      <c r="F27" s="81">
        <v>2266018</v>
      </c>
      <c r="G27" s="81">
        <v>2534993</v>
      </c>
      <c r="H27" s="81">
        <v>2712098</v>
      </c>
      <c r="I27" s="81">
        <v>2121141</v>
      </c>
      <c r="J27" s="81">
        <v>1187279</v>
      </c>
      <c r="K27" s="81">
        <v>1133976</v>
      </c>
      <c r="L27" s="81">
        <v>1169039</v>
      </c>
      <c r="M27" s="81">
        <v>1190489</v>
      </c>
      <c r="N27" s="81">
        <v>1264206</v>
      </c>
      <c r="O27" s="81">
        <v>1423985</v>
      </c>
      <c r="P27" s="81">
        <v>1649896</v>
      </c>
      <c r="Q27" s="81">
        <v>1885491</v>
      </c>
      <c r="R27" s="81">
        <v>1934758</v>
      </c>
      <c r="S27" s="81">
        <v>1968711</v>
      </c>
      <c r="T27" s="81">
        <v>2014697</v>
      </c>
      <c r="U27" s="81">
        <v>1795686</v>
      </c>
      <c r="V27" s="81">
        <v>2003971</v>
      </c>
      <c r="W27" s="81">
        <v>2101552</v>
      </c>
      <c r="X27" s="81">
        <v>2326977</v>
      </c>
      <c r="Y27" s="81">
        <v>2303441</v>
      </c>
      <c r="Z27" s="81">
        <v>2252515</v>
      </c>
      <c r="AA27" s="81">
        <v>2350865</v>
      </c>
      <c r="AB27" s="81">
        <v>2418543</v>
      </c>
      <c r="AC27" s="81">
        <v>2463149</v>
      </c>
      <c r="AD27" s="81">
        <v>2560080</v>
      </c>
      <c r="AE27" s="81">
        <v>2610781</v>
      </c>
      <c r="AF27" s="81">
        <v>2485517</v>
      </c>
      <c r="AG27" s="81">
        <v>2562798</v>
      </c>
    </row>
    <row r="28" spans="1:33" ht="15" customHeight="1">
      <c r="A28" s="20" t="s">
        <v>105</v>
      </c>
      <c r="B28" s="20">
        <v>1379255</v>
      </c>
      <c r="C28" s="20">
        <v>1489493</v>
      </c>
      <c r="D28" s="20">
        <v>1543543</v>
      </c>
      <c r="E28" s="20">
        <v>1709056</v>
      </c>
      <c r="F28" s="20">
        <v>1855548</v>
      </c>
      <c r="G28" s="20">
        <v>2072121</v>
      </c>
      <c r="H28" s="20">
        <v>2121453</v>
      </c>
      <c r="I28" s="20">
        <v>1444116</v>
      </c>
      <c r="J28" s="20">
        <v>685845</v>
      </c>
      <c r="K28" s="20">
        <v>652856</v>
      </c>
      <c r="L28" s="20">
        <v>738923</v>
      </c>
      <c r="M28" s="20">
        <v>788370</v>
      </c>
      <c r="N28" s="20">
        <v>873975</v>
      </c>
      <c r="O28" s="20">
        <v>1044985</v>
      </c>
      <c r="P28" s="20">
        <v>1249605</v>
      </c>
      <c r="Q28" s="20">
        <v>1419554</v>
      </c>
      <c r="R28" s="20">
        <v>1459045</v>
      </c>
      <c r="S28" s="20">
        <v>1468546</v>
      </c>
      <c r="T28" s="20">
        <v>1561016</v>
      </c>
      <c r="U28" s="20">
        <v>1288882</v>
      </c>
      <c r="V28" s="20">
        <v>1504188</v>
      </c>
      <c r="W28" s="20">
        <v>1646895</v>
      </c>
      <c r="X28" s="20">
        <v>1840836</v>
      </c>
      <c r="Y28" s="20">
        <v>1813138</v>
      </c>
      <c r="Z28" s="20">
        <v>1795944</v>
      </c>
      <c r="AA28" s="20">
        <v>1758459</v>
      </c>
      <c r="AB28" s="20">
        <v>1768279</v>
      </c>
      <c r="AC28" s="20">
        <v>1821464</v>
      </c>
      <c r="AD28" s="20">
        <v>1900267</v>
      </c>
      <c r="AE28" s="20">
        <v>1950187</v>
      </c>
      <c r="AF28" s="20">
        <v>1791539</v>
      </c>
      <c r="AG28" s="20">
        <v>1845041</v>
      </c>
    </row>
    <row r="29" spans="1:33" ht="15" customHeight="1">
      <c r="A29" s="20" t="s">
        <v>106</v>
      </c>
      <c r="B29" s="20">
        <v>216101</v>
      </c>
      <c r="C29" s="20">
        <v>273644</v>
      </c>
      <c r="D29" s="20">
        <v>347471</v>
      </c>
      <c r="E29" s="20">
        <v>367199</v>
      </c>
      <c r="F29" s="20">
        <v>453607</v>
      </c>
      <c r="G29" s="20">
        <v>510672</v>
      </c>
      <c r="H29" s="20">
        <v>631173</v>
      </c>
      <c r="I29" s="20">
        <v>684510</v>
      </c>
      <c r="J29" s="20">
        <v>494317</v>
      </c>
      <c r="K29" s="20">
        <v>474145</v>
      </c>
      <c r="L29" s="20">
        <v>429675</v>
      </c>
      <c r="M29" s="20">
        <v>402686</v>
      </c>
      <c r="N29" s="20">
        <v>390231</v>
      </c>
      <c r="O29" s="20">
        <v>378999</v>
      </c>
      <c r="P29" s="20">
        <v>400930</v>
      </c>
      <c r="Q29" s="20">
        <v>466328</v>
      </c>
      <c r="R29" s="20">
        <v>476192</v>
      </c>
      <c r="S29" s="20">
        <v>499885</v>
      </c>
      <c r="T29" s="20">
        <v>458287</v>
      </c>
      <c r="U29" s="20">
        <v>499211</v>
      </c>
      <c r="V29" s="20">
        <v>495033</v>
      </c>
      <c r="W29" s="20">
        <v>452317</v>
      </c>
      <c r="X29" s="20">
        <v>484060</v>
      </c>
      <c r="Y29" s="20">
        <v>487714</v>
      </c>
      <c r="Z29" s="20">
        <v>455702</v>
      </c>
      <c r="AA29" s="20">
        <v>585133</v>
      </c>
      <c r="AB29" s="20">
        <v>641321</v>
      </c>
      <c r="AC29" s="20">
        <v>632869</v>
      </c>
      <c r="AD29" s="20">
        <v>650678</v>
      </c>
      <c r="AE29" s="20">
        <v>651385</v>
      </c>
      <c r="AF29" s="20">
        <v>684450</v>
      </c>
      <c r="AG29" s="20">
        <v>707928</v>
      </c>
    </row>
    <row r="30" spans="1:33" s="110" customFormat="1" ht="15" customHeight="1">
      <c r="A30" s="27" t="s">
        <v>109</v>
      </c>
      <c r="B30" s="27">
        <v>38203</v>
      </c>
      <c r="C30" s="27">
        <v>46075</v>
      </c>
      <c r="D30" s="27">
        <v>37266</v>
      </c>
      <c r="E30" s="27">
        <v>26310</v>
      </c>
      <c r="F30" s="27">
        <v>43416</v>
      </c>
      <c r="G30" s="27">
        <v>82292</v>
      </c>
      <c r="H30" s="27">
        <v>47737</v>
      </c>
      <c r="I30" s="27">
        <v>-17695</v>
      </c>
      <c r="J30" s="27">
        <v>-98099</v>
      </c>
      <c r="K30" s="27">
        <v>-11803</v>
      </c>
      <c r="L30" s="27">
        <v>36909</v>
      </c>
      <c r="M30" s="27">
        <v>34017</v>
      </c>
      <c r="N30" s="27">
        <v>48038</v>
      </c>
      <c r="O30" s="27">
        <v>49545</v>
      </c>
      <c r="P30" s="27">
        <v>54189</v>
      </c>
      <c r="Q30" s="27">
        <v>187949</v>
      </c>
      <c r="R30" s="27">
        <v>11062</v>
      </c>
      <c r="S30" s="27">
        <v>3056</v>
      </c>
      <c r="T30" s="27">
        <v>138571</v>
      </c>
      <c r="U30" s="27">
        <v>-183422.42703532986</v>
      </c>
      <c r="V30" s="27">
        <v>107396</v>
      </c>
      <c r="W30" s="27">
        <v>68204</v>
      </c>
      <c r="X30" s="27">
        <v>92683</v>
      </c>
      <c r="Y30" s="27">
        <v>183078</v>
      </c>
      <c r="Z30" s="27">
        <v>-63572</v>
      </c>
      <c r="AA30" s="27">
        <v>-111915</v>
      </c>
      <c r="AB30" s="27">
        <v>-340739</v>
      </c>
      <c r="AC30" s="27">
        <v>-68590</v>
      </c>
      <c r="AD30" s="27">
        <v>258420</v>
      </c>
      <c r="AE30" s="27">
        <v>117390</v>
      </c>
      <c r="AF30" s="27">
        <v>125731</v>
      </c>
      <c r="AG30" s="27">
        <v>283306</v>
      </c>
    </row>
    <row r="31" spans="1:33" s="110" customFormat="1" ht="15" customHeight="1">
      <c r="A31" s="86" t="s">
        <v>110</v>
      </c>
      <c r="B31" s="86">
        <v>1597470</v>
      </c>
      <c r="C31" s="86">
        <v>1773357</v>
      </c>
      <c r="D31" s="86">
        <v>1895579</v>
      </c>
      <c r="E31" s="86">
        <v>2062540</v>
      </c>
      <c r="F31" s="86">
        <v>2316732</v>
      </c>
      <c r="G31" s="86">
        <v>2631670</v>
      </c>
      <c r="H31" s="86">
        <v>2769178</v>
      </c>
      <c r="I31" s="86">
        <v>2099903</v>
      </c>
      <c r="J31" s="86">
        <v>1072573</v>
      </c>
      <c r="K31" s="86">
        <v>1117218</v>
      </c>
      <c r="L31" s="86">
        <v>1206251</v>
      </c>
      <c r="M31" s="86">
        <v>1224680</v>
      </c>
      <c r="N31" s="86">
        <v>1312244</v>
      </c>
      <c r="O31" s="86">
        <v>1473530</v>
      </c>
      <c r="P31" s="86">
        <v>1704100</v>
      </c>
      <c r="Q31" s="86">
        <v>2073548</v>
      </c>
      <c r="R31" s="86">
        <v>1949179</v>
      </c>
      <c r="S31" s="86">
        <v>1974558</v>
      </c>
      <c r="T31" s="86">
        <v>2157168</v>
      </c>
      <c r="U31" s="86">
        <v>1621575</v>
      </c>
      <c r="V31" s="86">
        <v>2140248</v>
      </c>
      <c r="W31" s="86">
        <v>2196846</v>
      </c>
      <c r="X31" s="86">
        <v>2452199</v>
      </c>
      <c r="Y31" s="86">
        <v>2539572.8678834583</v>
      </c>
      <c r="Z31" s="86">
        <v>2226084.6179844313</v>
      </c>
      <c r="AA31" s="86">
        <v>2273756.8715958502</v>
      </c>
      <c r="AB31" s="86">
        <v>2188290</v>
      </c>
      <c r="AC31" s="86">
        <v>2428351</v>
      </c>
      <c r="AD31" s="86">
        <v>2823330</v>
      </c>
      <c r="AE31" s="86">
        <v>2728418</v>
      </c>
      <c r="AF31" s="86">
        <v>2597741</v>
      </c>
      <c r="AG31" s="86">
        <v>2926034</v>
      </c>
    </row>
    <row r="32" spans="1:33">
      <c r="A32" s="108" t="s">
        <v>65</v>
      </c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</row>
    <row r="33" spans="1:33">
      <c r="AC33" s="14"/>
      <c r="AD33" s="14"/>
      <c r="AE33" s="14"/>
      <c r="AF33" s="14"/>
      <c r="AG33" s="14"/>
    </row>
    <row r="34" spans="1:33">
      <c r="A34" s="104" t="s">
        <v>112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</row>
    <row r="35" spans="1:33">
      <c r="A35" s="104" t="s">
        <v>67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</row>
    <row r="36" spans="1:33">
      <c r="A36" s="108" t="s">
        <v>4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9"/>
      <c r="P36" s="109"/>
      <c r="Q36" s="108"/>
      <c r="R36" s="109"/>
      <c r="S36" s="108"/>
      <c r="T36" s="108"/>
      <c r="U36" s="108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</row>
    <row r="37" spans="1:33">
      <c r="A37" s="11"/>
      <c r="B37" s="12">
        <v>1990</v>
      </c>
      <c r="C37" s="12">
        <v>1991</v>
      </c>
      <c r="D37" s="12">
        <v>1992</v>
      </c>
      <c r="E37" s="12">
        <v>1993</v>
      </c>
      <c r="F37" s="12">
        <v>1994</v>
      </c>
      <c r="G37" s="12">
        <v>1995</v>
      </c>
      <c r="H37" s="12">
        <v>1996</v>
      </c>
      <c r="I37" s="12">
        <v>1997</v>
      </c>
      <c r="J37" s="12">
        <v>1998</v>
      </c>
      <c r="K37" s="12">
        <v>1999</v>
      </c>
      <c r="L37" s="12">
        <v>2000</v>
      </c>
      <c r="M37" s="12">
        <v>2001</v>
      </c>
      <c r="N37" s="12">
        <v>2002</v>
      </c>
      <c r="O37" s="12">
        <v>2003</v>
      </c>
      <c r="P37" s="12">
        <v>2004</v>
      </c>
      <c r="Q37" s="12" t="s">
        <v>6</v>
      </c>
      <c r="R37" s="12" t="s">
        <v>7</v>
      </c>
      <c r="S37" s="12" t="s">
        <v>8</v>
      </c>
      <c r="T37" s="12" t="s">
        <v>9</v>
      </c>
      <c r="U37" s="12">
        <v>2009</v>
      </c>
      <c r="V37" s="13" t="s">
        <v>10</v>
      </c>
      <c r="W37" s="13" t="s">
        <v>11</v>
      </c>
      <c r="X37" s="13">
        <v>2012</v>
      </c>
      <c r="Y37" s="13">
        <f t="shared" ref="Y37:AG37" si="0">+Y20</f>
        <v>2013</v>
      </c>
      <c r="Z37" s="13">
        <f t="shared" si="0"/>
        <v>2014</v>
      </c>
      <c r="AA37" s="13">
        <f t="shared" si="0"/>
        <v>2015</v>
      </c>
      <c r="AB37" s="13">
        <f>+AB20</f>
        <v>2016</v>
      </c>
      <c r="AC37" s="13">
        <f t="shared" si="0"/>
        <v>2017</v>
      </c>
      <c r="AD37" s="13" t="str">
        <f t="shared" si="0"/>
        <v>2018r</v>
      </c>
      <c r="AE37" s="13" t="str">
        <f t="shared" si="0"/>
        <v>2019r</v>
      </c>
      <c r="AF37" s="13" t="str">
        <f t="shared" si="0"/>
        <v>2020r</v>
      </c>
      <c r="AG37" s="13" t="str">
        <f t="shared" si="0"/>
        <v>2021p</v>
      </c>
    </row>
    <row r="38" spans="1:33">
      <c r="A38" s="81" t="s">
        <v>104</v>
      </c>
      <c r="B38" s="93">
        <v>143.20240035592062</v>
      </c>
      <c r="C38" s="93">
        <v>160.90692295203291</v>
      </c>
      <c r="D38" s="93">
        <v>169.04502354179007</v>
      </c>
      <c r="E38" s="93">
        <v>184.45546036692718</v>
      </c>
      <c r="F38" s="93">
        <v>210.74635803341181</v>
      </c>
      <c r="G38" s="93">
        <v>226.74128068181577</v>
      </c>
      <c r="H38" s="93">
        <v>243.47376877386597</v>
      </c>
      <c r="I38" s="93">
        <v>183.63271012075577</v>
      </c>
      <c r="J38" s="93">
        <v>117.27332724669645</v>
      </c>
      <c r="K38" s="93">
        <v>104.05724250046914</v>
      </c>
      <c r="L38" s="93">
        <v>93.594060679412053</v>
      </c>
      <c r="M38" s="93">
        <v>94.775683534241551</v>
      </c>
      <c r="N38" s="93">
        <v>100</v>
      </c>
      <c r="O38" s="93">
        <v>103.62457117675214</v>
      </c>
      <c r="P38" s="93">
        <v>113.1743357588511</v>
      </c>
      <c r="Q38" s="93">
        <v>123.89855417774525</v>
      </c>
      <c r="R38" s="93">
        <v>128.53458945774813</v>
      </c>
      <c r="S38" s="93">
        <v>132.90178656146483</v>
      </c>
      <c r="T38" s="93">
        <v>124.5656945618781</v>
      </c>
      <c r="U38" s="93">
        <v>129.80413821023353</v>
      </c>
      <c r="V38" s="93">
        <v>142.14433763544699</v>
      </c>
      <c r="W38" s="93">
        <v>135.54103946544427</v>
      </c>
      <c r="X38" s="93">
        <f>+W38*X21/W21</f>
        <v>145.87560066882719</v>
      </c>
      <c r="Y38" s="93">
        <f t="shared" ref="Y38:AG38" si="1">+X38*Y21/X21</f>
        <v>145.88255883338988</v>
      </c>
      <c r="Z38" s="93">
        <f t="shared" si="1"/>
        <v>142.90551866791208</v>
      </c>
      <c r="AA38" s="93">
        <f t="shared" si="1"/>
        <v>165.33716524375711</v>
      </c>
      <c r="AB38" s="93">
        <f t="shared" si="1"/>
        <v>178.55219572262641</v>
      </c>
      <c r="AC38" s="93">
        <f t="shared" si="1"/>
        <v>174.85003046832659</v>
      </c>
      <c r="AD38" s="93">
        <f t="shared" si="1"/>
        <v>180.40770627267986</v>
      </c>
      <c r="AE38" s="93">
        <f t="shared" si="1"/>
        <v>183.19350233941921</v>
      </c>
      <c r="AF38" s="93">
        <f t="shared" si="1"/>
        <v>186.56568191066975</v>
      </c>
      <c r="AG38" s="93">
        <f t="shared" si="1"/>
        <v>190.79540255090524</v>
      </c>
    </row>
    <row r="39" spans="1:33">
      <c r="A39" s="20" t="s">
        <v>105</v>
      </c>
      <c r="B39" s="116">
        <v>262.30894619804184</v>
      </c>
      <c r="C39" s="116">
        <v>287.63470613686439</v>
      </c>
      <c r="D39" s="116">
        <v>284.10341808961289</v>
      </c>
      <c r="E39" s="116">
        <v>304.99934596460156</v>
      </c>
      <c r="F39" s="116">
        <v>333.62395983216447</v>
      </c>
      <c r="G39" s="116">
        <v>349.13516396164334</v>
      </c>
      <c r="H39" s="116">
        <v>344.44623325920935</v>
      </c>
      <c r="I39" s="116">
        <v>175.52347987080287</v>
      </c>
      <c r="J39" s="116">
        <v>86.872503345642627</v>
      </c>
      <c r="K39" s="116">
        <v>66.637654327198817</v>
      </c>
      <c r="L39" s="116">
        <v>75.976273608162359</v>
      </c>
      <c r="M39" s="116">
        <v>83.156576074378918</v>
      </c>
      <c r="N39" s="116">
        <v>100</v>
      </c>
      <c r="O39" s="116">
        <v>118.04835837115</v>
      </c>
      <c r="P39" s="116">
        <v>135.61323365163057</v>
      </c>
      <c r="Q39" s="116">
        <v>144.07041445720094</v>
      </c>
      <c r="R39" s="116">
        <v>147.05583449885796</v>
      </c>
      <c r="S39" s="116">
        <v>145.08215690812312</v>
      </c>
      <c r="T39" s="116">
        <v>148.20794300836161</v>
      </c>
      <c r="U39" s="116">
        <v>137.36252679029613</v>
      </c>
      <c r="V39" s="116">
        <v>156.79240916454523</v>
      </c>
      <c r="W39" s="116">
        <v>167.31835424569593</v>
      </c>
      <c r="X39" s="116">
        <f t="shared" ref="X39:AG46" si="2">+W39*X22/W22</f>
        <v>180.32158417435576</v>
      </c>
      <c r="Y39" s="116">
        <f t="shared" si="2"/>
        <v>187.64024028254329</v>
      </c>
      <c r="Z39" s="116">
        <f t="shared" si="2"/>
        <v>181.44602195546523</v>
      </c>
      <c r="AA39" s="116">
        <f t="shared" si="2"/>
        <v>181.9793123572442</v>
      </c>
      <c r="AB39" s="116">
        <f t="shared" si="2"/>
        <v>183.92984715695843</v>
      </c>
      <c r="AC39" s="116">
        <f t="shared" si="2"/>
        <v>182.31991386856907</v>
      </c>
      <c r="AD39" s="116">
        <f t="shared" si="2"/>
        <v>191.34308684583883</v>
      </c>
      <c r="AE39" s="116">
        <f t="shared" si="2"/>
        <v>192.45695943974323</v>
      </c>
      <c r="AF39" s="116">
        <f t="shared" si="2"/>
        <v>188.51866013302075</v>
      </c>
      <c r="AG39" s="116">
        <f t="shared" si="2"/>
        <v>187.3368684785124</v>
      </c>
    </row>
    <row r="40" spans="1:33">
      <c r="A40" s="20" t="s">
        <v>106</v>
      </c>
      <c r="B40" s="116">
        <v>56.661960021343262</v>
      </c>
      <c r="C40" s="116">
        <v>68.885323615139214</v>
      </c>
      <c r="D40" s="116">
        <v>85.530513943890526</v>
      </c>
      <c r="E40" s="116">
        <v>97.005775017513827</v>
      </c>
      <c r="F40" s="116">
        <v>121.6506894811922</v>
      </c>
      <c r="G40" s="116">
        <v>137.99750995473639</v>
      </c>
      <c r="H40" s="116">
        <v>170.30820662293968</v>
      </c>
      <c r="I40" s="116">
        <v>189.44562009749657</v>
      </c>
      <c r="J40" s="116">
        <v>139.29879454222734</v>
      </c>
      <c r="K40" s="116">
        <v>131.19888782817964</v>
      </c>
      <c r="L40" s="116">
        <v>106.38119471355405</v>
      </c>
      <c r="M40" s="116">
        <v>103.21056127652933</v>
      </c>
      <c r="N40" s="116">
        <v>100</v>
      </c>
      <c r="O40" s="116">
        <v>93.218074969963382</v>
      </c>
      <c r="P40" s="116">
        <v>96.992344744225903</v>
      </c>
      <c r="Q40" s="116">
        <v>109.31915774037469</v>
      </c>
      <c r="R40" s="116">
        <v>115.10506466495102</v>
      </c>
      <c r="S40" s="116">
        <v>123.87866292554915</v>
      </c>
      <c r="T40" s="116">
        <v>107.80153685884061</v>
      </c>
      <c r="U40" s="116">
        <v>123.52403111467643</v>
      </c>
      <c r="V40" s="116">
        <v>130.84098919407475</v>
      </c>
      <c r="W40" s="116">
        <v>112.28144045125723</v>
      </c>
      <c r="X40" s="116">
        <f t="shared" si="2"/>
        <v>120.66919059009723</v>
      </c>
      <c r="Y40" s="116">
        <f t="shared" si="2"/>
        <v>115.67566978950775</v>
      </c>
      <c r="Z40" s="116">
        <f t="shared" si="2"/>
        <v>114.94281244441869</v>
      </c>
      <c r="AA40" s="116">
        <f t="shared" si="2"/>
        <v>152.4709887947964</v>
      </c>
      <c r="AB40" s="116">
        <f t="shared" si="2"/>
        <v>173.51913087982817</v>
      </c>
      <c r="AC40" s="116">
        <f t="shared" si="2"/>
        <v>168.36372083906545</v>
      </c>
      <c r="AD40" s="116">
        <f t="shared" si="2"/>
        <v>171.42546016835036</v>
      </c>
      <c r="AE40" s="116">
        <f t="shared" si="2"/>
        <v>175.3826720436158</v>
      </c>
      <c r="AF40" s="116">
        <f t="shared" si="2"/>
        <v>183.97078734069709</v>
      </c>
      <c r="AG40" s="116">
        <f t="shared" si="2"/>
        <v>192.05073013499251</v>
      </c>
    </row>
    <row r="41" spans="1:33">
      <c r="A41" s="81" t="s">
        <v>107</v>
      </c>
      <c r="B41" s="93">
        <v>108.15919629644171</v>
      </c>
      <c r="C41" s="93">
        <v>118.12232021804111</v>
      </c>
      <c r="D41" s="93">
        <v>130.46726156191022</v>
      </c>
      <c r="E41" s="93">
        <v>143.9049399766819</v>
      </c>
      <c r="F41" s="93">
        <v>156.49407615486186</v>
      </c>
      <c r="G41" s="93">
        <v>182.05668003893959</v>
      </c>
      <c r="H41" s="93">
        <v>194.11261318854659</v>
      </c>
      <c r="I41" s="93">
        <v>156.852076668823</v>
      </c>
      <c r="J41" s="93">
        <v>77.604839842874767</v>
      </c>
      <c r="K41" s="93">
        <v>79.571437432827452</v>
      </c>
      <c r="L41" s="93">
        <v>91.794471246659583</v>
      </c>
      <c r="M41" s="93">
        <v>93.816642466608357</v>
      </c>
      <c r="N41" s="93">
        <v>100</v>
      </c>
      <c r="O41" s="93">
        <v>118.05054288727162</v>
      </c>
      <c r="P41" s="93">
        <v>141.05460773752031</v>
      </c>
      <c r="Q41" s="93">
        <v>164.7218849967656</v>
      </c>
      <c r="R41" s="93">
        <v>168.14301791395076</v>
      </c>
      <c r="S41" s="93">
        <v>169.73566447199354</v>
      </c>
      <c r="T41" s="93">
        <v>181.35473065778163</v>
      </c>
      <c r="U41" s="93">
        <v>148.64882656090376</v>
      </c>
      <c r="V41" s="93">
        <v>167.63222156535346</v>
      </c>
      <c r="W41" s="93">
        <v>184.22645684562053</v>
      </c>
      <c r="X41" s="93">
        <f t="shared" si="2"/>
        <v>206.59984327983162</v>
      </c>
      <c r="Y41" s="93">
        <f t="shared" si="2"/>
        <v>203.56392803025031</v>
      </c>
      <c r="Z41" s="93">
        <f t="shared" si="2"/>
        <v>198.89966744435995</v>
      </c>
      <c r="AA41" s="93">
        <f t="shared" si="2"/>
        <v>197.06852266555944</v>
      </c>
      <c r="AB41" s="93">
        <f t="shared" si="2"/>
        <v>197.45639875282143</v>
      </c>
      <c r="AC41" s="93">
        <f t="shared" si="2"/>
        <v>205.33000482313281</v>
      </c>
      <c r="AD41" s="93">
        <f t="shared" si="2"/>
        <v>214.20608828738278</v>
      </c>
      <c r="AE41" s="93">
        <f t="shared" si="2"/>
        <v>218.9299734284626</v>
      </c>
      <c r="AF41" s="93">
        <f t="shared" si="2"/>
        <v>200.92728209503727</v>
      </c>
      <c r="AG41" s="93">
        <f t="shared" si="2"/>
        <v>208.12970049737768</v>
      </c>
    </row>
    <row r="42" spans="1:33">
      <c r="A42" s="20" t="s">
        <v>105</v>
      </c>
      <c r="B42" s="47">
        <v>118.17926005133228</v>
      </c>
      <c r="C42" s="47">
        <v>126.0623007098543</v>
      </c>
      <c r="D42" s="47">
        <v>136.04780149553696</v>
      </c>
      <c r="E42" s="47">
        <v>154.42892496989825</v>
      </c>
      <c r="F42" s="47">
        <v>166.68735162001695</v>
      </c>
      <c r="G42" s="47">
        <v>195.13883849297036</v>
      </c>
      <c r="H42" s="47">
        <v>204.58702416585089</v>
      </c>
      <c r="I42" s="47">
        <v>160.94335235460429</v>
      </c>
      <c r="J42" s="47">
        <v>75.205306801301518</v>
      </c>
      <c r="K42" s="47">
        <v>77.082503343409229</v>
      </c>
      <c r="L42" s="47">
        <v>87.047862217476364</v>
      </c>
      <c r="M42" s="47">
        <v>92.22077904767265</v>
      </c>
      <c r="N42" s="47">
        <v>100</v>
      </c>
      <c r="O42" s="47">
        <v>120.01409933813086</v>
      </c>
      <c r="P42" s="47">
        <v>145.20215222249703</v>
      </c>
      <c r="Q42" s="47">
        <v>168.10957792328003</v>
      </c>
      <c r="R42" s="47">
        <v>173.09899601456732</v>
      </c>
      <c r="S42" s="47">
        <v>175.13540251981237</v>
      </c>
      <c r="T42" s="47">
        <v>188.07954277860634</v>
      </c>
      <c r="U42" s="47">
        <v>150.43875303794826</v>
      </c>
      <c r="V42" s="47">
        <v>176.65952319948343</v>
      </c>
      <c r="W42" s="47">
        <v>194.73718507899036</v>
      </c>
      <c r="X42" s="47">
        <f t="shared" si="2"/>
        <v>219.69538320727361</v>
      </c>
      <c r="Y42" s="47">
        <f t="shared" si="2"/>
        <v>213.31735803284616</v>
      </c>
      <c r="Z42" s="47">
        <f t="shared" si="2"/>
        <v>212.69710563692132</v>
      </c>
      <c r="AA42" s="47">
        <f t="shared" si="2"/>
        <v>206.8996414443528</v>
      </c>
      <c r="AB42" s="47">
        <f t="shared" si="2"/>
        <v>207.77048291714124</v>
      </c>
      <c r="AC42" s="47">
        <f t="shared" si="2"/>
        <v>216.12789521466692</v>
      </c>
      <c r="AD42" s="47">
        <f t="shared" si="2"/>
        <v>225.14495511760066</v>
      </c>
      <c r="AE42" s="47">
        <f t="shared" si="2"/>
        <v>232.22868771002763</v>
      </c>
      <c r="AF42" s="47">
        <f t="shared" si="2"/>
        <v>209.79281970471371</v>
      </c>
      <c r="AG42" s="47">
        <f t="shared" si="2"/>
        <v>218.08817714218864</v>
      </c>
    </row>
    <row r="43" spans="1:33">
      <c r="A43" s="20" t="s">
        <v>106</v>
      </c>
      <c r="B43" s="116">
        <v>53.505499677514948</v>
      </c>
      <c r="C43" s="116">
        <v>75.865915944706884</v>
      </c>
      <c r="D43" s="116">
        <v>102.3314797705998</v>
      </c>
      <c r="E43" s="116">
        <v>87.03610089424231</v>
      </c>
      <c r="F43" s="116">
        <v>101.85559642303063</v>
      </c>
      <c r="G43" s="116">
        <v>111.5257900883783</v>
      </c>
      <c r="H43" s="116">
        <v>138.56572594000031</v>
      </c>
      <c r="I43" s="116">
        <v>136.66132096850103</v>
      </c>
      <c r="J43" s="116">
        <v>92.04943608694893</v>
      </c>
      <c r="K43" s="116">
        <v>94.540415221294467</v>
      </c>
      <c r="L43" s="116">
        <v>119.36130528003905</v>
      </c>
      <c r="M43" s="116">
        <v>103.14815137622675</v>
      </c>
      <c r="N43" s="116">
        <v>100</v>
      </c>
      <c r="O43" s="116">
        <v>106.49502327121864</v>
      </c>
      <c r="P43" s="116">
        <v>116.67247720815102</v>
      </c>
      <c r="Q43" s="116">
        <v>144.79230219464151</v>
      </c>
      <c r="R43" s="116">
        <v>138.98321334565165</v>
      </c>
      <c r="S43" s="116">
        <v>137.97915177715407</v>
      </c>
      <c r="T43" s="116">
        <v>141.96663587079675</v>
      </c>
      <c r="U43" s="116">
        <v>137.52331479770595</v>
      </c>
      <c r="V43" s="116">
        <v>115.11670472571335</v>
      </c>
      <c r="W43" s="116">
        <v>123.14135304269</v>
      </c>
      <c r="X43" s="116">
        <f t="shared" si="2"/>
        <v>130.5210312549026</v>
      </c>
      <c r="Y43" s="116">
        <f t="shared" si="2"/>
        <v>146.68799135391421</v>
      </c>
      <c r="Z43" s="116">
        <f t="shared" si="2"/>
        <v>119.04143497132492</v>
      </c>
      <c r="AA43" s="116">
        <f t="shared" si="2"/>
        <v>140.13370055955508</v>
      </c>
      <c r="AB43" s="116">
        <f t="shared" si="2"/>
        <v>137.76299963393581</v>
      </c>
      <c r="AC43" s="116">
        <f t="shared" si="2"/>
        <v>142.83908867467352</v>
      </c>
      <c r="AD43" s="116">
        <f t="shared" si="2"/>
        <v>150.92213293356801</v>
      </c>
      <c r="AE43" s="116">
        <f t="shared" si="2"/>
        <v>141.73653842801605</v>
      </c>
      <c r="AF43" s="116">
        <f t="shared" si="2"/>
        <v>149.71237819652407</v>
      </c>
      <c r="AG43" s="116">
        <f t="shared" si="2"/>
        <v>150.49592971569012</v>
      </c>
    </row>
    <row r="44" spans="1:33">
      <c r="A44" s="81" t="s">
        <v>108</v>
      </c>
      <c r="B44" s="93">
        <v>122.86462807485488</v>
      </c>
      <c r="C44" s="93">
        <v>136.07394680930165</v>
      </c>
      <c r="D44" s="93">
        <v>146.51116985681131</v>
      </c>
      <c r="E44" s="93">
        <v>160.71937643073991</v>
      </c>
      <c r="F44" s="93">
        <v>179.24436365592314</v>
      </c>
      <c r="G44" s="93">
        <v>200.52056389544106</v>
      </c>
      <c r="H44" s="93">
        <v>214.52975227138612</v>
      </c>
      <c r="I44" s="93">
        <v>167.78444335812358</v>
      </c>
      <c r="J44" s="93">
        <v>93.91499486634298</v>
      </c>
      <c r="K44" s="93">
        <v>89.698672526471157</v>
      </c>
      <c r="L44" s="93">
        <v>92.47219203199478</v>
      </c>
      <c r="M44" s="93">
        <v>94.168909180940446</v>
      </c>
      <c r="N44" s="93">
        <v>100</v>
      </c>
      <c r="O44" s="93">
        <v>112.63868388537944</v>
      </c>
      <c r="P44" s="93">
        <v>130.50847725766212</v>
      </c>
      <c r="Q44" s="93">
        <v>149.14428502949679</v>
      </c>
      <c r="R44" s="93">
        <v>153.04135560185603</v>
      </c>
      <c r="S44" s="93">
        <v>155.72707296121041</v>
      </c>
      <c r="T44" s="93">
        <v>159.36461304565867</v>
      </c>
      <c r="U44" s="93">
        <v>142.04061679821166</v>
      </c>
      <c r="V44" s="93">
        <v>158.51617537015326</v>
      </c>
      <c r="W44" s="93">
        <v>166.23493323081837</v>
      </c>
      <c r="X44" s="93">
        <f t="shared" si="2"/>
        <v>184.06628350126479</v>
      </c>
      <c r="Y44" s="93">
        <f t="shared" si="2"/>
        <v>182.20456159834706</v>
      </c>
      <c r="Z44" s="93">
        <f t="shared" si="2"/>
        <v>178.1762624129295</v>
      </c>
      <c r="AA44" s="93">
        <f t="shared" si="2"/>
        <v>185.9558489676524</v>
      </c>
      <c r="AB44" s="93">
        <f t="shared" si="2"/>
        <v>191.30924865093186</v>
      </c>
      <c r="AC44" s="93">
        <f t="shared" si="2"/>
        <v>194.83762931041298</v>
      </c>
      <c r="AD44" s="93">
        <f t="shared" si="2"/>
        <v>202.50497149989792</v>
      </c>
      <c r="AE44" s="93">
        <f t="shared" si="2"/>
        <v>206.51547295298388</v>
      </c>
      <c r="AF44" s="93">
        <f t="shared" si="2"/>
        <v>196.60696120727155</v>
      </c>
      <c r="AG44" s="93">
        <f t="shared" si="2"/>
        <v>202.71996810646363</v>
      </c>
    </row>
    <row r="45" spans="1:33">
      <c r="A45" s="20" t="s">
        <v>105</v>
      </c>
      <c r="B45" s="116">
        <v>157.81401069824653</v>
      </c>
      <c r="C45" s="116">
        <v>170.42741497182416</v>
      </c>
      <c r="D45" s="116">
        <v>176.61180239709375</v>
      </c>
      <c r="E45" s="116">
        <v>195.5497582882806</v>
      </c>
      <c r="F45" s="116">
        <v>212.31133613661723</v>
      </c>
      <c r="G45" s="116">
        <v>237.09156440401617</v>
      </c>
      <c r="H45" s="116">
        <v>242.73611945421783</v>
      </c>
      <c r="I45" s="116">
        <v>165.2353900283189</v>
      </c>
      <c r="J45" s="116">
        <v>78.474212649103237</v>
      </c>
      <c r="K45" s="116">
        <v>74.699619554335072</v>
      </c>
      <c r="L45" s="116">
        <v>84.547384078491945</v>
      </c>
      <c r="M45" s="116">
        <v>90.205097399811208</v>
      </c>
      <c r="N45" s="116">
        <v>100</v>
      </c>
      <c r="O45" s="116">
        <v>119.56692125060785</v>
      </c>
      <c r="P45" s="116">
        <v>142.97949026001888</v>
      </c>
      <c r="Q45" s="116">
        <v>162.42501215709831</v>
      </c>
      <c r="R45" s="116">
        <v>166.94356245888039</v>
      </c>
      <c r="S45" s="116">
        <v>168.03066449269141</v>
      </c>
      <c r="T45" s="116">
        <v>178.6110586687262</v>
      </c>
      <c r="U45" s="116">
        <v>147.47355473554734</v>
      </c>
      <c r="V45" s="116">
        <v>172.10881318115506</v>
      </c>
      <c r="W45" s="116">
        <v>188.43731228009955</v>
      </c>
      <c r="X45" s="116">
        <f t="shared" si="2"/>
        <v>210.62799279155581</v>
      </c>
      <c r="Y45" s="116">
        <f t="shared" si="2"/>
        <v>207.45879458794587</v>
      </c>
      <c r="Z45" s="116">
        <f t="shared" si="2"/>
        <v>205.49146142624215</v>
      </c>
      <c r="AA45" s="116">
        <f t="shared" si="2"/>
        <v>201.20243714065046</v>
      </c>
      <c r="AB45" s="116">
        <f t="shared" si="2"/>
        <v>202.32603907434421</v>
      </c>
      <c r="AC45" s="116">
        <f t="shared" si="2"/>
        <v>208.4114534168597</v>
      </c>
      <c r="AD45" s="116">
        <f t="shared" si="2"/>
        <v>217.42807288537998</v>
      </c>
      <c r="AE45" s="116">
        <f t="shared" si="2"/>
        <v>223.13990674790466</v>
      </c>
      <c r="AF45" s="116">
        <f t="shared" si="2"/>
        <v>204.98744243256382</v>
      </c>
      <c r="AG45" s="116">
        <f t="shared" si="2"/>
        <v>211.10912783546436</v>
      </c>
    </row>
    <row r="46" spans="1:33">
      <c r="A46" s="20" t="s">
        <v>106</v>
      </c>
      <c r="B46" s="116">
        <v>55.377712175608806</v>
      </c>
      <c r="C46" s="116">
        <v>70.123593461308815</v>
      </c>
      <c r="D46" s="116">
        <v>89.042387713943796</v>
      </c>
      <c r="E46" s="116">
        <v>94.097854860326322</v>
      </c>
      <c r="F46" s="116">
        <v>116.24063695605938</v>
      </c>
      <c r="G46" s="116">
        <v>130.86402669188251</v>
      </c>
      <c r="H46" s="116">
        <v>161.74342889211778</v>
      </c>
      <c r="I46" s="116">
        <v>175.41148704229036</v>
      </c>
      <c r="J46" s="116">
        <v>126.67291937339679</v>
      </c>
      <c r="K46" s="116">
        <v>121.50367346520395</v>
      </c>
      <c r="L46" s="116">
        <v>110.10785919109451</v>
      </c>
      <c r="M46" s="116">
        <v>103.1916992755573</v>
      </c>
      <c r="N46" s="116">
        <v>100</v>
      </c>
      <c r="O46" s="116">
        <v>97.121704836366149</v>
      </c>
      <c r="P46" s="116">
        <v>102.74170939776697</v>
      </c>
      <c r="Q46" s="116">
        <v>119.50050098531382</v>
      </c>
      <c r="R46" s="116">
        <v>122.02823455850508</v>
      </c>
      <c r="S46" s="116">
        <v>128.09976654853148</v>
      </c>
      <c r="T46" s="116">
        <v>117.43992660757343</v>
      </c>
      <c r="U46" s="116">
        <v>127.92704833803565</v>
      </c>
      <c r="V46" s="116">
        <v>126.85640043973952</v>
      </c>
      <c r="W46" s="116">
        <v>115.91006352647531</v>
      </c>
      <c r="X46" s="116">
        <f t="shared" si="2"/>
        <v>124.04447622049501</v>
      </c>
      <c r="Y46" s="116">
        <f t="shared" si="2"/>
        <v>124.98084467917718</v>
      </c>
      <c r="Z46" s="116">
        <f t="shared" si="2"/>
        <v>116.77749845604269</v>
      </c>
      <c r="AA46" s="116">
        <f t="shared" si="2"/>
        <v>149.94528881611146</v>
      </c>
      <c r="AB46" s="116">
        <f t="shared" si="2"/>
        <v>164.34393987151199</v>
      </c>
      <c r="AC46" s="116">
        <f t="shared" si="2"/>
        <v>162.17804326155533</v>
      </c>
      <c r="AD46" s="116">
        <f t="shared" si="2"/>
        <v>166.74175039912257</v>
      </c>
      <c r="AE46" s="116">
        <f t="shared" si="2"/>
        <v>166.92292513921242</v>
      </c>
      <c r="AF46" s="116">
        <f t="shared" si="2"/>
        <v>175.39611153393759</v>
      </c>
      <c r="AG46" s="116">
        <f t="shared" si="2"/>
        <v>181.41254795236668</v>
      </c>
    </row>
    <row r="47" spans="1:33" s="110" customFormat="1">
      <c r="A47" s="27" t="s">
        <v>109</v>
      </c>
      <c r="B47" s="117">
        <v>0</v>
      </c>
      <c r="C47" s="117">
        <v>0</v>
      </c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</row>
    <row r="48" spans="1:33">
      <c r="A48" s="86" t="s">
        <v>110</v>
      </c>
      <c r="B48" s="97">
        <v>121.73574426707228</v>
      </c>
      <c r="C48" s="97">
        <v>135.13927287912918</v>
      </c>
      <c r="D48" s="97">
        <v>144.45324192756834</v>
      </c>
      <c r="E48" s="97">
        <v>157.17656167602976</v>
      </c>
      <c r="F48" s="97">
        <v>176.54734942586896</v>
      </c>
      <c r="G48" s="97">
        <v>200.54730675087865</v>
      </c>
      <c r="H48" s="97">
        <v>211.02615062442652</v>
      </c>
      <c r="I48" s="97">
        <v>160.0238217892404</v>
      </c>
      <c r="J48" s="97">
        <v>81.735789990276203</v>
      </c>
      <c r="K48" s="97">
        <v>85.137977388351558</v>
      </c>
      <c r="L48" s="97">
        <v>91.922767412158109</v>
      </c>
      <c r="M48" s="97">
        <v>93.327155620448636</v>
      </c>
      <c r="N48" s="97">
        <v>100</v>
      </c>
      <c r="O48" s="97">
        <v>112.29085444475265</v>
      </c>
      <c r="P48" s="97">
        <v>129.86151965640536</v>
      </c>
      <c r="Q48" s="97">
        <v>158.01543005721499</v>
      </c>
      <c r="R48" s="97">
        <v>148.53784814409516</v>
      </c>
      <c r="S48" s="97">
        <v>150.47186346441669</v>
      </c>
      <c r="T48" s="97">
        <v>164.38772057635623</v>
      </c>
      <c r="U48" s="97">
        <v>123.57267398441145</v>
      </c>
      <c r="V48" s="97">
        <v>163.09832622591532</v>
      </c>
      <c r="W48" s="97">
        <v>167.4113960513441</v>
      </c>
      <c r="X48" s="97">
        <f t="shared" ref="X48:AG48" si="3">+W48*X31/W31</f>
        <v>186.87065820076143</v>
      </c>
      <c r="Y48" s="97">
        <f t="shared" si="3"/>
        <v>193.52901349775334</v>
      </c>
      <c r="Z48" s="97">
        <f t="shared" si="3"/>
        <v>169.63953487190122</v>
      </c>
      <c r="AA48" s="97">
        <f t="shared" si="3"/>
        <v>173.27241516027891</v>
      </c>
      <c r="AB48" s="97">
        <f t="shared" si="3"/>
        <v>166.75938316349703</v>
      </c>
      <c r="AC48" s="97">
        <f t="shared" si="3"/>
        <v>185.05331325576645</v>
      </c>
      <c r="AD48" s="97">
        <f t="shared" si="3"/>
        <v>215.15282218855637</v>
      </c>
      <c r="AE48" s="97">
        <f t="shared" si="3"/>
        <v>207.9200209717095</v>
      </c>
      <c r="AF48" s="97">
        <f t="shared" si="3"/>
        <v>197.96173577474917</v>
      </c>
      <c r="AG48" s="97">
        <f t="shared" si="3"/>
        <v>222.9794154135968</v>
      </c>
    </row>
    <row r="49" spans="1:33">
      <c r="A49" s="111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</row>
    <row r="51" spans="1:33">
      <c r="A51" s="104" t="s">
        <v>113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</row>
    <row r="52" spans="1:33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</row>
    <row r="53" spans="1:33">
      <c r="A53" s="108" t="s">
        <v>4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9"/>
      <c r="P53" s="109"/>
      <c r="Q53" s="108"/>
      <c r="R53" s="109"/>
      <c r="S53" s="108"/>
      <c r="T53" s="108"/>
      <c r="U53" s="108"/>
      <c r="V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 t="s">
        <v>69</v>
      </c>
    </row>
    <row r="54" spans="1:33">
      <c r="A54" s="11"/>
      <c r="B54" s="12">
        <v>1990</v>
      </c>
      <c r="C54" s="12">
        <v>1991</v>
      </c>
      <c r="D54" s="12">
        <v>1992</v>
      </c>
      <c r="E54" s="12">
        <v>1993</v>
      </c>
      <c r="F54" s="12">
        <v>1994</v>
      </c>
      <c r="G54" s="12">
        <v>1995</v>
      </c>
      <c r="H54" s="12">
        <v>1996</v>
      </c>
      <c r="I54" s="12">
        <v>1997</v>
      </c>
      <c r="J54" s="12">
        <v>1998</v>
      </c>
      <c r="K54" s="12">
        <v>1999</v>
      </c>
      <c r="L54" s="12">
        <v>2000</v>
      </c>
      <c r="M54" s="12">
        <v>2001</v>
      </c>
      <c r="N54" s="12">
        <v>2002</v>
      </c>
      <c r="O54" s="12">
        <v>2003</v>
      </c>
      <c r="P54" s="12">
        <v>2004</v>
      </c>
      <c r="Q54" s="12" t="s">
        <v>6</v>
      </c>
      <c r="R54" s="12" t="s">
        <v>7</v>
      </c>
      <c r="S54" s="12" t="s">
        <v>8</v>
      </c>
      <c r="T54" s="12" t="s">
        <v>9</v>
      </c>
      <c r="U54" s="12">
        <v>2009</v>
      </c>
      <c r="V54" s="13" t="s">
        <v>10</v>
      </c>
      <c r="W54" s="13" t="s">
        <v>11</v>
      </c>
      <c r="X54" s="13">
        <v>2012</v>
      </c>
      <c r="Y54" s="13">
        <f>+Y37</f>
        <v>2013</v>
      </c>
      <c r="Z54" s="13">
        <f t="shared" ref="Z54:AG54" si="4">+Z37</f>
        <v>2014</v>
      </c>
      <c r="AA54" s="13">
        <f t="shared" si="4"/>
        <v>2015</v>
      </c>
      <c r="AB54" s="13">
        <f t="shared" si="4"/>
        <v>2016</v>
      </c>
      <c r="AC54" s="13">
        <f t="shared" si="4"/>
        <v>2017</v>
      </c>
      <c r="AD54" s="13" t="str">
        <f t="shared" si="4"/>
        <v>2018r</v>
      </c>
      <c r="AE54" s="13" t="str">
        <f t="shared" si="4"/>
        <v>2019r</v>
      </c>
      <c r="AF54" s="13" t="str">
        <f t="shared" si="4"/>
        <v>2020r</v>
      </c>
      <c r="AG54" s="13" t="str">
        <f t="shared" si="4"/>
        <v>2021p</v>
      </c>
    </row>
    <row r="55" spans="1:33">
      <c r="A55" s="81" t="s">
        <v>104</v>
      </c>
      <c r="B55" s="93"/>
      <c r="C55" s="93">
        <v>12.363286196396729</v>
      </c>
      <c r="D55" s="93">
        <v>5.0576447802579452</v>
      </c>
      <c r="E55" s="93">
        <v>9.1161730184428933</v>
      </c>
      <c r="F55" s="93">
        <v>14.253249870828213</v>
      </c>
      <c r="G55" s="93">
        <v>7.5896555450168677</v>
      </c>
      <c r="H55" s="93">
        <v>7.3795508439112893</v>
      </c>
      <c r="I55" s="93">
        <v>-24.578031117877629</v>
      </c>
      <c r="J55" s="93">
        <v>-36.137016564435484</v>
      </c>
      <c r="K55" s="93">
        <v>-11.269471973303808</v>
      </c>
      <c r="L55" s="93">
        <v>-10.055217272368054</v>
      </c>
      <c r="M55" s="93">
        <v>1.2624976908277574</v>
      </c>
      <c r="N55" s="93">
        <v>5.5122962672919726</v>
      </c>
      <c r="O55" s="93">
        <v>3.6245711767521414</v>
      </c>
      <c r="P55" s="93">
        <v>9.2157337527698502</v>
      </c>
      <c r="Q55" s="93">
        <v>9.4758395063568486</v>
      </c>
      <c r="R55" s="93">
        <v>3.7417993379906562</v>
      </c>
      <c r="S55" s="93">
        <v>3.3976823842832573</v>
      </c>
      <c r="T55" s="93">
        <v>-6.2723701578920696</v>
      </c>
      <c r="U55" s="93">
        <v>4.2053662260544939</v>
      </c>
      <c r="V55" s="93">
        <v>9.5067842946786669</v>
      </c>
      <c r="W55" s="93">
        <v>-4.6454880158068477</v>
      </c>
      <c r="X55" s="93">
        <f>+X21/W21*100-100</f>
        <v>7.6246731205110052</v>
      </c>
      <c r="Y55" s="93">
        <f t="shared" ref="Y55:AG55" si="5">+Y21/X21*100-100</f>
        <v>4.7699303590320596E-3</v>
      </c>
      <c r="Z55" s="93">
        <f t="shared" si="5"/>
        <v>-2.0407101364857709</v>
      </c>
      <c r="AA55" s="93">
        <f t="shared" si="5"/>
        <v>15.6968371725184</v>
      </c>
      <c r="AB55" s="93">
        <f t="shared" si="5"/>
        <v>7.992776735579298</v>
      </c>
      <c r="AC55" s="93">
        <f t="shared" si="5"/>
        <v>-2.0734358596468923</v>
      </c>
      <c r="AD55" s="93">
        <f t="shared" si="5"/>
        <v>3.1785386536492695</v>
      </c>
      <c r="AE55" s="93">
        <f t="shared" si="5"/>
        <v>1.5441668897051954</v>
      </c>
      <c r="AF55" s="93">
        <f t="shared" si="5"/>
        <v>1.8407746607751392</v>
      </c>
      <c r="AG55" s="93">
        <f t="shared" si="5"/>
        <v>2.2671482755658872</v>
      </c>
    </row>
    <row r="56" spans="1:33">
      <c r="A56" s="20" t="s">
        <v>105</v>
      </c>
      <c r="B56" s="120"/>
      <c r="C56" s="116">
        <v>9.654935642073653</v>
      </c>
      <c r="D56" s="116">
        <v>-1.2276988735744681</v>
      </c>
      <c r="E56" s="116">
        <v>7.3550427571404953</v>
      </c>
      <c r="F56" s="116">
        <v>9.3851394261301522</v>
      </c>
      <c r="G56" s="116">
        <v>4.6493076028718292</v>
      </c>
      <c r="H56" s="116">
        <v>-1.3430130180038589</v>
      </c>
      <c r="I56" s="116">
        <v>-49.041835002818992</v>
      </c>
      <c r="J56" s="116">
        <v>-50.506619735669176</v>
      </c>
      <c r="K56" s="116">
        <v>-23.292581932322946</v>
      </c>
      <c r="L56" s="116">
        <v>14.014027617343515</v>
      </c>
      <c r="M56" s="116">
        <v>9.4507168162103312</v>
      </c>
      <c r="N56" s="116">
        <v>20.255071481725722</v>
      </c>
      <c r="O56" s="116">
        <v>18.048358371150002</v>
      </c>
      <c r="P56" s="116">
        <v>14.879389703375395</v>
      </c>
      <c r="Q56" s="116">
        <v>6.2362503848964792</v>
      </c>
      <c r="R56" s="116">
        <v>2.0721950810684433</v>
      </c>
      <c r="S56" s="116">
        <v>-1.3421280409993983</v>
      </c>
      <c r="T56" s="116">
        <v>2.1544938170570305</v>
      </c>
      <c r="U56" s="116">
        <v>-7.3177024104933395</v>
      </c>
      <c r="V56" s="116">
        <v>14.144965754678964</v>
      </c>
      <c r="W56" s="116">
        <v>6.7133001764800184</v>
      </c>
      <c r="X56" s="116">
        <f t="shared" ref="X56:AG63" si="6">+X22/W22*100-100</f>
        <v>7.7715502207040856</v>
      </c>
      <c r="Y56" s="116">
        <f t="shared" si="6"/>
        <v>4.0586689284578341</v>
      </c>
      <c r="Z56" s="116">
        <f t="shared" si="6"/>
        <v>-3.3011140455538737</v>
      </c>
      <c r="AA56" s="116">
        <f t="shared" si="6"/>
        <v>0.29391132196320768</v>
      </c>
      <c r="AB56" s="116">
        <f t="shared" si="6"/>
        <v>1.0718442522110081</v>
      </c>
      <c r="AC56" s="116">
        <f t="shared" si="6"/>
        <v>-0.87529746437266454</v>
      </c>
      <c r="AD56" s="116">
        <f t="shared" si="6"/>
        <v>4.9490879991169692</v>
      </c>
      <c r="AE56" s="116">
        <f t="shared" si="6"/>
        <v>0.58213370143955956</v>
      </c>
      <c r="AF56" s="116">
        <f t="shared" si="6"/>
        <v>-2.0463273025756905</v>
      </c>
      <c r="AG56" s="116">
        <f t="shared" si="6"/>
        <v>-0.62688311792288687</v>
      </c>
    </row>
    <row r="57" spans="1:33">
      <c r="A57" s="20" t="s">
        <v>106</v>
      </c>
      <c r="B57" s="120"/>
      <c r="C57" s="116">
        <v>21.572433408924937</v>
      </c>
      <c r="D57" s="116">
        <v>24.163623621408277</v>
      </c>
      <c r="E57" s="116">
        <v>13.416569764974469</v>
      </c>
      <c r="F57" s="116">
        <v>25.40561575764832</v>
      </c>
      <c r="G57" s="116">
        <v>13.437507459480116</v>
      </c>
      <c r="H57" s="116">
        <v>23.413970787444867</v>
      </c>
      <c r="I57" s="116">
        <v>11.236929713508687</v>
      </c>
      <c r="J57" s="116">
        <v>-26.470300833274266</v>
      </c>
      <c r="K57" s="116">
        <v>-5.8147715783658782</v>
      </c>
      <c r="L57" s="116">
        <v>-18.916084980177018</v>
      </c>
      <c r="M57" s="116">
        <v>-2.9804454119565804</v>
      </c>
      <c r="N57" s="116">
        <v>-3.1106906471784015</v>
      </c>
      <c r="O57" s="116">
        <v>-6.7819250300366178</v>
      </c>
      <c r="P57" s="116">
        <v>4.0488604548835241</v>
      </c>
      <c r="Q57" s="116">
        <v>12.709057636100326</v>
      </c>
      <c r="R57" s="116">
        <v>5.2926742614660895</v>
      </c>
      <c r="S57" s="116">
        <v>7.6222521451479395</v>
      </c>
      <c r="T57" s="116">
        <v>-12.978123663129026</v>
      </c>
      <c r="U57" s="116">
        <v>14.58466615037544</v>
      </c>
      <c r="V57" s="116">
        <v>5.9235097926859623</v>
      </c>
      <c r="W57" s="116">
        <v>-14.184812310833564</v>
      </c>
      <c r="X57" s="116">
        <f t="shared" si="6"/>
        <v>7.4702908202190628</v>
      </c>
      <c r="Y57" s="116">
        <f t="shared" si="6"/>
        <v>-4.1381903501383732</v>
      </c>
      <c r="Z57" s="116">
        <f t="shared" si="6"/>
        <v>-0.63354493336638029</v>
      </c>
      <c r="AA57" s="116">
        <f t="shared" si="6"/>
        <v>32.649432837329158</v>
      </c>
      <c r="AB57" s="116">
        <f t="shared" si="6"/>
        <v>13.804686551458985</v>
      </c>
      <c r="AC57" s="116">
        <f t="shared" si="6"/>
        <v>-2.9710902853317691</v>
      </c>
      <c r="AD57" s="116">
        <f t="shared" si="6"/>
        <v>1.8185267669461354</v>
      </c>
      <c r="AE57" s="116">
        <f t="shared" si="6"/>
        <v>2.3084154893790156</v>
      </c>
      <c r="AF57" s="116">
        <f t="shared" si="6"/>
        <v>4.8967866648453935</v>
      </c>
      <c r="AG57" s="116">
        <f t="shared" si="6"/>
        <v>4.3919705465694818</v>
      </c>
    </row>
    <row r="58" spans="1:33">
      <c r="A58" s="81" t="s">
        <v>107</v>
      </c>
      <c r="B58" s="93"/>
      <c r="C58" s="93">
        <v>9.2115365708640837</v>
      </c>
      <c r="D58" s="93">
        <v>10.450981085608262</v>
      </c>
      <c r="E58" s="93">
        <v>10.299655449114439</v>
      </c>
      <c r="F58" s="93">
        <v>8.7482307280207721</v>
      </c>
      <c r="G58" s="93">
        <v>16.334550490449075</v>
      </c>
      <c r="H58" s="93">
        <v>6.6220767878599105</v>
      </c>
      <c r="I58" s="93">
        <v>-19.19531961765486</v>
      </c>
      <c r="J58" s="93">
        <v>-50.523549645613308</v>
      </c>
      <c r="K58" s="93">
        <v>2.5341171941523584</v>
      </c>
      <c r="L58" s="93">
        <v>15.361082076908005</v>
      </c>
      <c r="M58" s="93">
        <v>2.2029335672243633</v>
      </c>
      <c r="N58" s="93">
        <v>6.5908962107575491</v>
      </c>
      <c r="O58" s="93">
        <v>18.050542887271618</v>
      </c>
      <c r="P58" s="93">
        <v>19.486623515332454</v>
      </c>
      <c r="Q58" s="93">
        <v>16.778804775584661</v>
      </c>
      <c r="R58" s="93">
        <v>2.0769146232465232</v>
      </c>
      <c r="S58" s="93">
        <v>0.94719755705696684</v>
      </c>
      <c r="T58" s="93">
        <v>6.8453888120285029</v>
      </c>
      <c r="U58" s="93">
        <v>-18.034216134452137</v>
      </c>
      <c r="V58" s="93">
        <v>12.770632263734626</v>
      </c>
      <c r="W58" s="93">
        <v>9.8991918888324335</v>
      </c>
      <c r="X58" s="93">
        <f t="shared" si="6"/>
        <v>12.14450237891711</v>
      </c>
      <c r="Y58" s="93">
        <f t="shared" si="6"/>
        <v>-1.4694663855428303</v>
      </c>
      <c r="Z58" s="93">
        <f t="shared" si="6"/>
        <v>-2.2913001488147984</v>
      </c>
      <c r="AA58" s="93">
        <f t="shared" si="6"/>
        <v>-0.92063742605941457</v>
      </c>
      <c r="AB58" s="93">
        <f t="shared" si="6"/>
        <v>0.19682295377036496</v>
      </c>
      <c r="AC58" s="93">
        <f t="shared" si="6"/>
        <v>3.9875162922259619</v>
      </c>
      <c r="AD58" s="93">
        <f t="shared" si="6"/>
        <v>4.3228379953020664</v>
      </c>
      <c r="AE58" s="93">
        <f t="shared" si="6"/>
        <v>2.2052991952040912</v>
      </c>
      <c r="AF58" s="93">
        <f t="shared" si="6"/>
        <v>-8.2230363670636706</v>
      </c>
      <c r="AG58" s="93">
        <f t="shared" si="6"/>
        <v>3.5845895725268946</v>
      </c>
    </row>
    <row r="59" spans="1:33">
      <c r="A59" s="20" t="s">
        <v>105</v>
      </c>
      <c r="B59" s="121"/>
      <c r="C59" s="47">
        <v>6.6704095584097871</v>
      </c>
      <c r="D59" s="47">
        <v>7.9210840429331455</v>
      </c>
      <c r="E59" s="47">
        <v>13.510783174959485</v>
      </c>
      <c r="F59" s="47">
        <v>7.9379084277820198</v>
      </c>
      <c r="G59" s="47">
        <v>17.06877372304281</v>
      </c>
      <c r="H59" s="47">
        <v>4.8417761148152465</v>
      </c>
      <c r="I59" s="47">
        <v>-21.332570816351648</v>
      </c>
      <c r="J59" s="47">
        <v>-53.272188194761412</v>
      </c>
      <c r="K59" s="47">
        <v>2.496095850080664</v>
      </c>
      <c r="L59" s="47">
        <v>12.928172337204202</v>
      </c>
      <c r="M59" s="47">
        <v>5.9426121428146246</v>
      </c>
      <c r="N59" s="47">
        <v>8.4354318328908846</v>
      </c>
      <c r="O59" s="47">
        <v>20.014099338130848</v>
      </c>
      <c r="P59" s="47">
        <v>20.987578145631616</v>
      </c>
      <c r="Q59" s="47">
        <v>15.776230138573524</v>
      </c>
      <c r="R59" s="47">
        <v>2.9679558731414488</v>
      </c>
      <c r="S59" s="47">
        <v>1.1764403908348839</v>
      </c>
      <c r="T59" s="47">
        <v>7.3909329995856439</v>
      </c>
      <c r="U59" s="47">
        <v>-20.013229075618341</v>
      </c>
      <c r="V59" s="47">
        <v>17.429531707778096</v>
      </c>
      <c r="W59" s="47">
        <v>10.23305257033536</v>
      </c>
      <c r="X59" s="47">
        <f t="shared" si="6"/>
        <v>12.81634943945582</v>
      </c>
      <c r="Y59" s="47">
        <f t="shared" si="6"/>
        <v>-2.9031220780866676</v>
      </c>
      <c r="Z59" s="47">
        <f t="shared" si="6"/>
        <v>-0.29076508430659942</v>
      </c>
      <c r="AA59" s="47">
        <f t="shared" si="6"/>
        <v>-2.7256902134178205</v>
      </c>
      <c r="AB59" s="47">
        <f t="shared" si="6"/>
        <v>0.42090042626905699</v>
      </c>
      <c r="AC59" s="47">
        <f t="shared" si="6"/>
        <v>4.0224252166072034</v>
      </c>
      <c r="AD59" s="47">
        <f t="shared" si="6"/>
        <v>4.1720944415701808</v>
      </c>
      <c r="AE59" s="47">
        <f t="shared" si="6"/>
        <v>3.1462986095899197</v>
      </c>
      <c r="AF59" s="47">
        <f t="shared" si="6"/>
        <v>-9.6611095840701893</v>
      </c>
      <c r="AG59" s="47">
        <f t="shared" si="6"/>
        <v>3.9540711875414729</v>
      </c>
    </row>
    <row r="60" spans="1:33">
      <c r="A60" s="20" t="s">
        <v>106</v>
      </c>
      <c r="B60" s="120"/>
      <c r="C60" s="116">
        <v>41.790874586652308</v>
      </c>
      <c r="D60" s="116">
        <v>34.884656036027735</v>
      </c>
      <c r="E60" s="116">
        <v>-14.946895042117731</v>
      </c>
      <c r="F60" s="116">
        <v>17.026837572601636</v>
      </c>
      <c r="G60" s="116">
        <v>9.4940229157218283</v>
      </c>
      <c r="H60" s="116">
        <v>24.245455540099087</v>
      </c>
      <c r="I60" s="116">
        <v>-1.3743694254695384</v>
      </c>
      <c r="J60" s="116">
        <v>-32.644119466571425</v>
      </c>
      <c r="K60" s="116">
        <v>2.7061318789531725</v>
      </c>
      <c r="L60" s="116">
        <v>26.254263851756264</v>
      </c>
      <c r="M60" s="116">
        <v>-13.583257878902941</v>
      </c>
      <c r="N60" s="116">
        <v>-3.0520676659963186</v>
      </c>
      <c r="O60" s="116">
        <v>6.495023271218642</v>
      </c>
      <c r="P60" s="116">
        <v>9.5567413615307686</v>
      </c>
      <c r="Q60" s="116">
        <v>24.101506764378499</v>
      </c>
      <c r="R60" s="116">
        <v>-4.0120149765840551</v>
      </c>
      <c r="S60" s="116">
        <v>-0.72243369852189687</v>
      </c>
      <c r="T60" s="116">
        <v>2.8899178189490016</v>
      </c>
      <c r="U60" s="116">
        <v>-3.1298347290096018</v>
      </c>
      <c r="V60" s="116">
        <v>-16.292953747480766</v>
      </c>
      <c r="W60" s="116">
        <v>6.970880843138147</v>
      </c>
      <c r="X60" s="116">
        <f t="shared" si="6"/>
        <v>5.9928513288742664</v>
      </c>
      <c r="Y60" s="116">
        <f t="shared" si="6"/>
        <v>12.386478978577912</v>
      </c>
      <c r="Z60" s="116">
        <f t="shared" si="6"/>
        <v>-18.847184508707613</v>
      </c>
      <c r="AA60" s="116">
        <f t="shared" si="6"/>
        <v>17.718423499608278</v>
      </c>
      <c r="AB60" s="116">
        <f t="shared" si="6"/>
        <v>-1.6917421834669426</v>
      </c>
      <c r="AC60" s="116">
        <f t="shared" si="6"/>
        <v>3.6846533933101853</v>
      </c>
      <c r="AD60" s="116">
        <f t="shared" si="6"/>
        <v>5.6588461421118552</v>
      </c>
      <c r="AE60" s="116">
        <f t="shared" si="6"/>
        <v>-6.086313734775544</v>
      </c>
      <c r="AF60" s="116">
        <f t="shared" si="6"/>
        <v>5.627229123109089</v>
      </c>
      <c r="AG60" s="116">
        <f t="shared" si="6"/>
        <v>0.52337123262948637</v>
      </c>
    </row>
    <row r="61" spans="1:33">
      <c r="A61" s="81" t="s">
        <v>108</v>
      </c>
      <c r="B61" s="93"/>
      <c r="C61" s="93">
        <v>10.751116038376011</v>
      </c>
      <c r="D61" s="93">
        <v>7.6702581884662493</v>
      </c>
      <c r="E61" s="93">
        <v>9.6976951230507638</v>
      </c>
      <c r="F61" s="93">
        <v>11.526293615982468</v>
      </c>
      <c r="G61" s="93">
        <v>11.869941015472961</v>
      </c>
      <c r="H61" s="93">
        <v>6.9864098244058397</v>
      </c>
      <c r="I61" s="93">
        <v>-21.789662467949157</v>
      </c>
      <c r="J61" s="93">
        <v>-44.026398999406446</v>
      </c>
      <c r="K61" s="93">
        <v>-4.4895092055026566</v>
      </c>
      <c r="L61" s="93">
        <v>3.0920407486578085</v>
      </c>
      <c r="M61" s="93">
        <v>1.8348404116543549</v>
      </c>
      <c r="N61" s="93">
        <v>6.1921613723436337</v>
      </c>
      <c r="O61" s="93">
        <v>12.638683885379436</v>
      </c>
      <c r="P61" s="93">
        <v>15.864703631007359</v>
      </c>
      <c r="Q61" s="93">
        <v>14.279384882441093</v>
      </c>
      <c r="R61" s="93">
        <v>2.6129533368231392</v>
      </c>
      <c r="S61" s="93">
        <v>1.7548964780091296</v>
      </c>
      <c r="T61" s="93">
        <v>2.33584309733628</v>
      </c>
      <c r="U61" s="93">
        <v>-10.870666904254094</v>
      </c>
      <c r="V61" s="93">
        <v>11.599188276792276</v>
      </c>
      <c r="W61" s="93">
        <v>4.8693818423520128</v>
      </c>
      <c r="X61" s="93">
        <f t="shared" si="6"/>
        <v>10.726596344035258</v>
      </c>
      <c r="Y61" s="93">
        <f t="shared" si="6"/>
        <v>-1.0114410241270093</v>
      </c>
      <c r="Z61" s="93">
        <f t="shared" si="6"/>
        <v>-2.2108662648620054</v>
      </c>
      <c r="AA61" s="93">
        <f t="shared" si="6"/>
        <v>4.3662306355340519</v>
      </c>
      <c r="AB61" s="93">
        <f t="shared" si="6"/>
        <v>2.8788552298834702</v>
      </c>
      <c r="AC61" s="93">
        <f t="shared" si="6"/>
        <v>1.8443335512331203</v>
      </c>
      <c r="AD61" s="93">
        <f t="shared" si="6"/>
        <v>3.9352471165974947</v>
      </c>
      <c r="AE61" s="93">
        <f t="shared" si="6"/>
        <v>1.9804459235649006</v>
      </c>
      <c r="AF61" s="93">
        <f t="shared" si="6"/>
        <v>-4.7979512643917701</v>
      </c>
      <c r="AG61" s="93">
        <f t="shared" si="6"/>
        <v>3.1092525217087683</v>
      </c>
    </row>
    <row r="62" spans="1:33">
      <c r="A62" s="20" t="s">
        <v>105</v>
      </c>
      <c r="B62" s="120"/>
      <c r="C62" s="116">
        <v>7.992575702100055</v>
      </c>
      <c r="D62" s="116">
        <v>3.6287515282045604</v>
      </c>
      <c r="E62" s="116">
        <v>10.722927705933699</v>
      </c>
      <c r="F62" s="116">
        <v>8.5715155032953732</v>
      </c>
      <c r="G62" s="116">
        <v>11.671646327661691</v>
      </c>
      <c r="H62" s="116">
        <v>2.3807490006616376</v>
      </c>
      <c r="I62" s="116">
        <v>-31.927975778864777</v>
      </c>
      <c r="J62" s="116">
        <v>-52.507624041282007</v>
      </c>
      <c r="K62" s="116">
        <v>-4.8099789310996073</v>
      </c>
      <c r="L62" s="116">
        <v>13.183152180572762</v>
      </c>
      <c r="M62" s="116">
        <v>6.6917662598132637</v>
      </c>
      <c r="N62" s="116">
        <v>10.858480155257055</v>
      </c>
      <c r="O62" s="116">
        <v>19.566921250607834</v>
      </c>
      <c r="P62" s="116">
        <v>19.58114231304755</v>
      </c>
      <c r="Q62" s="116">
        <v>13.600217668783316</v>
      </c>
      <c r="R62" s="116">
        <v>2.7819300991719871</v>
      </c>
      <c r="S62" s="116">
        <v>0.65117936732588078</v>
      </c>
      <c r="T62" s="116">
        <v>6.2967043592778253</v>
      </c>
      <c r="U62" s="116">
        <v>-17.433133292676047</v>
      </c>
      <c r="V62" s="116">
        <v>16.704865146693024</v>
      </c>
      <c r="W62" s="116">
        <v>9.4873114264972287</v>
      </c>
      <c r="X62" s="116">
        <f t="shared" si="6"/>
        <v>11.776160593116145</v>
      </c>
      <c r="Y62" s="116">
        <f t="shared" si="6"/>
        <v>-1.5046424559276232</v>
      </c>
      <c r="Z62" s="116">
        <f t="shared" si="6"/>
        <v>-0.94830068091893338</v>
      </c>
      <c r="AA62" s="116">
        <f t="shared" si="6"/>
        <v>-2.0872031644639293</v>
      </c>
      <c r="AB62" s="116">
        <f t="shared" si="6"/>
        <v>0.55844350081520133</v>
      </c>
      <c r="AC62" s="116">
        <f t="shared" si="6"/>
        <v>3.0077267218578072</v>
      </c>
      <c r="AD62" s="116">
        <f t="shared" si="6"/>
        <v>4.3263550638387613</v>
      </c>
      <c r="AE62" s="116">
        <f t="shared" si="6"/>
        <v>2.6269992585252595</v>
      </c>
      <c r="AF62" s="116">
        <f t="shared" si="6"/>
        <v>-8.1350147447398626</v>
      </c>
      <c r="AG62" s="116">
        <f t="shared" si="6"/>
        <v>2.9863709358266703</v>
      </c>
    </row>
    <row r="63" spans="1:33">
      <c r="A63" s="20" t="s">
        <v>106</v>
      </c>
      <c r="B63" s="120"/>
      <c r="C63" s="116">
        <v>26.627826803207768</v>
      </c>
      <c r="D63" s="116">
        <v>26.979213869114616</v>
      </c>
      <c r="E63" s="116">
        <v>5.6775961159348611</v>
      </c>
      <c r="F63" s="116">
        <v>23.531654497969782</v>
      </c>
      <c r="G63" s="116">
        <v>12.580273232115019</v>
      </c>
      <c r="H63" s="116">
        <v>23.596555127361611</v>
      </c>
      <c r="I63" s="116">
        <v>8.4504565309352557</v>
      </c>
      <c r="J63" s="116">
        <v>-27.78527705950242</v>
      </c>
      <c r="K63" s="116">
        <v>-4.0807821701458806</v>
      </c>
      <c r="L63" s="116">
        <v>-9.3789874405508868</v>
      </c>
      <c r="M63" s="116">
        <v>-6.2812590911735668</v>
      </c>
      <c r="N63" s="116">
        <v>-3.0929806350357296</v>
      </c>
      <c r="O63" s="116">
        <v>-2.878295163633851</v>
      </c>
      <c r="P63" s="116">
        <v>5.7865588035852511</v>
      </c>
      <c r="Q63" s="116">
        <v>16.311575586760767</v>
      </c>
      <c r="R63" s="116">
        <v>2.1152493523871669</v>
      </c>
      <c r="S63" s="116">
        <v>4.9755140783549194</v>
      </c>
      <c r="T63" s="116">
        <v>-8.3215139482080929</v>
      </c>
      <c r="U63" s="116">
        <v>8.9297754463905932</v>
      </c>
      <c r="V63" s="116">
        <v>-0.83692066080274685</v>
      </c>
      <c r="W63" s="116">
        <v>-8.6289196881824068</v>
      </c>
      <c r="X63" s="116">
        <f t="shared" si="6"/>
        <v>7.0178657888162519</v>
      </c>
      <c r="Y63" s="116">
        <f t="shared" si="6"/>
        <v>0.75486509936783364</v>
      </c>
      <c r="Z63" s="116">
        <f t="shared" si="6"/>
        <v>-6.5636828141082759</v>
      </c>
      <c r="AA63" s="116">
        <f t="shared" si="6"/>
        <v>28.402552545303735</v>
      </c>
      <c r="AB63" s="116">
        <f t="shared" si="6"/>
        <v>9.6026031688522266</v>
      </c>
      <c r="AC63" s="116">
        <f t="shared" si="6"/>
        <v>-1.3179047622017777</v>
      </c>
      <c r="AD63" s="116">
        <f t="shared" si="6"/>
        <v>2.8140104824221197</v>
      </c>
      <c r="AE63" s="116">
        <f t="shared" si="6"/>
        <v>0.10865589431332978</v>
      </c>
      <c r="AF63" s="116">
        <f t="shared" si="6"/>
        <v>5.076107064178629</v>
      </c>
      <c r="AG63" s="116">
        <f t="shared" si="6"/>
        <v>3.4301994301994227</v>
      </c>
    </row>
    <row r="64" spans="1:33" s="110" customFormat="1">
      <c r="A64" s="27" t="s">
        <v>109</v>
      </c>
      <c r="B64" s="93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</row>
    <row r="65" spans="1:33">
      <c r="A65" s="86" t="s">
        <v>110</v>
      </c>
      <c r="B65" s="97"/>
      <c r="C65" s="97">
        <v>11.010347612161723</v>
      </c>
      <c r="D65" s="97">
        <v>6.8921260637311121</v>
      </c>
      <c r="E65" s="97">
        <v>8.8079156816993702</v>
      </c>
      <c r="F65" s="97">
        <v>12.324221590853981</v>
      </c>
      <c r="G65" s="97">
        <v>13.594062671038358</v>
      </c>
      <c r="H65" s="97">
        <v>5.2251232107368963</v>
      </c>
      <c r="I65" s="97">
        <v>-24.168724437360112</v>
      </c>
      <c r="J65" s="97">
        <v>-48.922735954946482</v>
      </c>
      <c r="K65" s="97">
        <v>4.1624206464268667</v>
      </c>
      <c r="L65" s="97">
        <v>7.9691698486777085</v>
      </c>
      <c r="M65" s="97">
        <v>1.5277914795511123</v>
      </c>
      <c r="N65" s="97">
        <v>7.149949374530479</v>
      </c>
      <c r="O65" s="97">
        <v>12.290854444752668</v>
      </c>
      <c r="P65" s="97">
        <v>15.647458823369732</v>
      </c>
      <c r="Q65" s="97">
        <v>21.679948359838036</v>
      </c>
      <c r="R65" s="97">
        <v>-5.9978838203890206</v>
      </c>
      <c r="S65" s="97">
        <v>1.3020353697633595</v>
      </c>
      <c r="T65" s="97">
        <v>9.2481456609529715</v>
      </c>
      <c r="U65" s="97">
        <v>-24.828525177454878</v>
      </c>
      <c r="V65" s="97">
        <v>31.985754590444458</v>
      </c>
      <c r="W65" s="97">
        <v>2.6444598943673725</v>
      </c>
      <c r="X65" s="97">
        <f t="shared" ref="X65:AG65" si="7">+X31/W31*100-100</f>
        <v>11.623618587738974</v>
      </c>
      <c r="Y65" s="97">
        <f t="shared" si="7"/>
        <v>3.5630822736433032</v>
      </c>
      <c r="Z65" s="97">
        <f t="shared" si="7"/>
        <v>-12.344132899809082</v>
      </c>
      <c r="AA65" s="97">
        <f t="shared" si="7"/>
        <v>2.1415292674086714</v>
      </c>
      <c r="AB65" s="97">
        <f t="shared" si="7"/>
        <v>-3.758839507579566</v>
      </c>
      <c r="AC65" s="97">
        <f t="shared" si="7"/>
        <v>10.970255313509639</v>
      </c>
      <c r="AD65" s="97">
        <f t="shared" si="7"/>
        <v>16.265317493228949</v>
      </c>
      <c r="AE65" s="97">
        <f t="shared" si="7"/>
        <v>-3.361704087017813</v>
      </c>
      <c r="AF65" s="97">
        <f t="shared" si="7"/>
        <v>-4.7894787382285244</v>
      </c>
      <c r="AG65" s="97">
        <f t="shared" si="7"/>
        <v>12.637634005853542</v>
      </c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33" max="2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126D8-8C85-4B03-B9E1-0676EC890169}">
  <dimension ref="A1:AG114"/>
  <sheetViews>
    <sheetView zoomScaleNormal="100" zoomScaleSheetLayoutView="80" workbookViewId="0">
      <pane xSplit="1" ySplit="4" topLeftCell="W5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7.75" defaultRowHeight="13.5"/>
  <cols>
    <col min="1" max="1" width="31.75" style="8" customWidth="1"/>
    <col min="2" max="25" width="7.25" style="8" hidden="1" customWidth="1"/>
    <col min="26" max="33" width="7.25" style="8" customWidth="1"/>
    <col min="34" max="16384" width="7.75" style="8"/>
  </cols>
  <sheetData>
    <row r="1" spans="1:33">
      <c r="A1" s="7" t="s">
        <v>114</v>
      </c>
    </row>
    <row r="2" spans="1:33">
      <c r="A2" s="7" t="s">
        <v>3</v>
      </c>
      <c r="Z2" s="122"/>
      <c r="AA2" s="122"/>
      <c r="AB2" s="123"/>
      <c r="AC2" s="122"/>
      <c r="AD2" s="122"/>
      <c r="AE2" s="122"/>
      <c r="AF2" s="122"/>
      <c r="AG2" s="122"/>
    </row>
    <row r="3" spans="1:33">
      <c r="A3" s="8" t="s">
        <v>4</v>
      </c>
      <c r="O3" s="9"/>
      <c r="P3" s="9"/>
      <c r="V3" s="10"/>
      <c r="X3" s="9"/>
      <c r="Y3" s="9"/>
      <c r="Z3" s="9"/>
      <c r="AA3" s="9"/>
      <c r="AB3" s="9"/>
      <c r="AC3" s="9"/>
      <c r="AD3" s="9"/>
      <c r="AE3" s="9"/>
      <c r="AF3" s="9"/>
      <c r="AG3" s="9" t="s">
        <v>5</v>
      </c>
    </row>
    <row r="4" spans="1:33" s="14" customForma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tr">
        <f>Table38!W4</f>
        <v>2011</v>
      </c>
      <c r="X4" s="13">
        <f>Table38!X4</f>
        <v>2012</v>
      </c>
      <c r="Y4" s="13">
        <f>Table38!Y4</f>
        <v>2013</v>
      </c>
      <c r="Z4" s="13">
        <f>Table38!Z4</f>
        <v>2014</v>
      </c>
      <c r="AA4" s="13">
        <f>Table38!AA4</f>
        <v>2015</v>
      </c>
      <c r="AB4" s="13">
        <f>Table38!AB4</f>
        <v>2016</v>
      </c>
      <c r="AC4" s="13">
        <f>Table38!AC4</f>
        <v>2017</v>
      </c>
      <c r="AD4" s="13" t="str">
        <f>Table38!AD4</f>
        <v>2018r</v>
      </c>
      <c r="AE4" s="13" t="str">
        <f>Table38!AE4</f>
        <v>2019r</v>
      </c>
      <c r="AF4" s="13" t="str">
        <f>Table38!AF4</f>
        <v>2020r</v>
      </c>
      <c r="AG4" s="13" t="str">
        <f>Table38!AG4</f>
        <v>2021p</v>
      </c>
    </row>
    <row r="5" spans="1:33" s="19" customFormat="1">
      <c r="A5" s="36" t="s">
        <v>104</v>
      </c>
      <c r="B5" s="36">
        <v>447189</v>
      </c>
      <c r="C5" s="36">
        <v>544033</v>
      </c>
      <c r="D5" s="36">
        <v>579296</v>
      </c>
      <c r="E5" s="36">
        <v>643334</v>
      </c>
      <c r="F5" s="36">
        <v>753360</v>
      </c>
      <c r="G5" s="36">
        <v>838281</v>
      </c>
      <c r="H5" s="36">
        <v>931281</v>
      </c>
      <c r="I5" s="36">
        <v>736266</v>
      </c>
      <c r="J5" s="36">
        <v>529934</v>
      </c>
      <c r="K5" s="36">
        <v>471905</v>
      </c>
      <c r="L5" s="36">
        <v>428154</v>
      </c>
      <c r="M5" s="36">
        <v>444215</v>
      </c>
      <c r="N5" s="36">
        <v>474263</v>
      </c>
      <c r="O5" s="36">
        <v>513093</v>
      </c>
      <c r="P5" s="36">
        <v>591778</v>
      </c>
      <c r="Q5" s="36">
        <v>679430</v>
      </c>
      <c r="R5" s="36">
        <v>743311</v>
      </c>
      <c r="S5" s="36">
        <v>794287</v>
      </c>
      <c r="T5" s="36">
        <v>826930</v>
      </c>
      <c r="U5" s="36">
        <v>801107</v>
      </c>
      <c r="V5" s="36">
        <v>896772</v>
      </c>
      <c r="W5" s="36">
        <v>916456</v>
      </c>
      <c r="X5" s="36">
        <v>1036338</v>
      </c>
      <c r="Y5" s="36">
        <v>1052167</v>
      </c>
      <c r="Z5" s="36">
        <v>1038061</v>
      </c>
      <c r="AA5" s="36">
        <v>1159732</v>
      </c>
      <c r="AB5" s="36">
        <v>1223405</v>
      </c>
      <c r="AC5" s="36">
        <v>1212414</v>
      </c>
      <c r="AD5" s="36">
        <v>1268279</v>
      </c>
      <c r="AE5" s="36">
        <v>1297493</v>
      </c>
      <c r="AF5" s="36">
        <v>1311649</v>
      </c>
      <c r="AG5" s="36">
        <v>1362057</v>
      </c>
    </row>
    <row r="6" spans="1:33" s="19" customFormat="1">
      <c r="A6" s="124" t="s">
        <v>115</v>
      </c>
      <c r="B6" s="27">
        <v>345558</v>
      </c>
      <c r="C6" s="27">
        <v>409363</v>
      </c>
      <c r="D6" s="27">
        <v>411001</v>
      </c>
      <c r="E6" s="27">
        <v>447843</v>
      </c>
      <c r="F6" s="27">
        <v>501300</v>
      </c>
      <c r="G6" s="27">
        <v>542932</v>
      </c>
      <c r="H6" s="27">
        <v>553325</v>
      </c>
      <c r="I6" s="27">
        <v>296102</v>
      </c>
      <c r="J6" s="27">
        <v>165392</v>
      </c>
      <c r="K6" s="27">
        <v>126981</v>
      </c>
      <c r="L6" s="27">
        <v>146138</v>
      </c>
      <c r="M6" s="27">
        <v>163934</v>
      </c>
      <c r="N6" s="27">
        <v>198766</v>
      </c>
      <c r="O6" s="27">
        <v>244785</v>
      </c>
      <c r="P6" s="27">
        <v>295609</v>
      </c>
      <c r="Q6" s="27">
        <v>327216</v>
      </c>
      <c r="R6" s="27">
        <v>350286</v>
      </c>
      <c r="S6" s="27">
        <v>351982</v>
      </c>
      <c r="T6" s="27">
        <v>391871</v>
      </c>
      <c r="U6" s="27">
        <v>349155</v>
      </c>
      <c r="V6" s="27">
        <v>409351</v>
      </c>
      <c r="W6" s="27">
        <v>469477</v>
      </c>
      <c r="X6" s="27">
        <v>523806</v>
      </c>
      <c r="Y6" s="27">
        <v>555072</v>
      </c>
      <c r="Z6" s="27">
        <v>543891</v>
      </c>
      <c r="AA6" s="27">
        <v>529357</v>
      </c>
      <c r="AB6" s="27">
        <v>524010</v>
      </c>
      <c r="AC6" s="27">
        <v>526729</v>
      </c>
      <c r="AD6" s="27">
        <v>561595</v>
      </c>
      <c r="AE6" s="27">
        <v>571075</v>
      </c>
      <c r="AF6" s="27">
        <v>555311</v>
      </c>
      <c r="AG6" s="27">
        <v>559878</v>
      </c>
    </row>
    <row r="7" spans="1:33">
      <c r="A7" s="125" t="s">
        <v>116</v>
      </c>
      <c r="B7" s="30">
        <v>194518</v>
      </c>
      <c r="C7" s="30">
        <v>236292</v>
      </c>
      <c r="D7" s="30">
        <v>212345</v>
      </c>
      <c r="E7" s="30">
        <v>226859</v>
      </c>
      <c r="F7" s="30">
        <v>260282</v>
      </c>
      <c r="G7" s="30">
        <v>280293</v>
      </c>
      <c r="H7" s="30">
        <v>282420</v>
      </c>
      <c r="I7" s="30">
        <v>135197</v>
      </c>
      <c r="J7" s="30">
        <v>63543</v>
      </c>
      <c r="K7" s="30">
        <v>47171</v>
      </c>
      <c r="L7" s="30">
        <v>61181</v>
      </c>
      <c r="M7" s="30">
        <v>78549</v>
      </c>
      <c r="N7" s="30">
        <v>104063</v>
      </c>
      <c r="O7" s="30">
        <v>130997</v>
      </c>
      <c r="P7" s="30">
        <v>167809</v>
      </c>
      <c r="Q7" s="30">
        <v>194584</v>
      </c>
      <c r="R7" s="30">
        <v>209898</v>
      </c>
      <c r="S7" s="30">
        <v>212437</v>
      </c>
      <c r="T7" s="30">
        <v>235766</v>
      </c>
      <c r="U7" s="30">
        <v>199226</v>
      </c>
      <c r="V7" s="30">
        <v>223833</v>
      </c>
      <c r="W7" s="30">
        <v>251738</v>
      </c>
      <c r="X7" s="30">
        <v>283386</v>
      </c>
      <c r="Y7" s="30">
        <v>306479</v>
      </c>
      <c r="Z7" s="30">
        <v>306604</v>
      </c>
      <c r="AA7" s="30">
        <v>295710</v>
      </c>
      <c r="AB7" s="30">
        <v>293168</v>
      </c>
      <c r="AC7" s="30">
        <v>297375</v>
      </c>
      <c r="AD7" s="30">
        <v>313067</v>
      </c>
      <c r="AE7" s="30">
        <v>309458</v>
      </c>
      <c r="AF7" s="30">
        <v>286823</v>
      </c>
      <c r="AG7" s="30">
        <v>281578</v>
      </c>
    </row>
    <row r="8" spans="1:33">
      <c r="A8" s="125" t="s">
        <v>117</v>
      </c>
      <c r="B8" s="30">
        <v>100986</v>
      </c>
      <c r="C8" s="30">
        <v>118337</v>
      </c>
      <c r="D8" s="30">
        <v>135773</v>
      </c>
      <c r="E8" s="30">
        <v>151191</v>
      </c>
      <c r="F8" s="30">
        <v>132318</v>
      </c>
      <c r="G8" s="30">
        <v>162910</v>
      </c>
      <c r="H8" s="30">
        <v>149620</v>
      </c>
      <c r="I8" s="30">
        <v>120615</v>
      </c>
      <c r="J8" s="30">
        <v>69435</v>
      </c>
      <c r="K8" s="30">
        <v>49647</v>
      </c>
      <c r="L8" s="30">
        <v>57951</v>
      </c>
      <c r="M8" s="30">
        <v>58058</v>
      </c>
      <c r="N8" s="30">
        <v>64204</v>
      </c>
      <c r="O8" s="30">
        <v>76857</v>
      </c>
      <c r="P8" s="30">
        <v>85394</v>
      </c>
      <c r="Q8" s="30">
        <v>87783</v>
      </c>
      <c r="R8" s="30">
        <v>95704</v>
      </c>
      <c r="S8" s="30">
        <v>95968</v>
      </c>
      <c r="T8" s="30">
        <v>114781</v>
      </c>
      <c r="U8" s="30">
        <v>109595</v>
      </c>
      <c r="V8" s="30">
        <v>129296</v>
      </c>
      <c r="W8" s="30">
        <v>149953</v>
      </c>
      <c r="X8" s="30">
        <v>169580</v>
      </c>
      <c r="Y8" s="30">
        <v>173431</v>
      </c>
      <c r="Z8" s="30">
        <v>161304</v>
      </c>
      <c r="AA8" s="30">
        <v>158754</v>
      </c>
      <c r="AB8" s="30">
        <v>147773</v>
      </c>
      <c r="AC8" s="30">
        <v>150369</v>
      </c>
      <c r="AD8" s="30">
        <v>154736</v>
      </c>
      <c r="AE8" s="30">
        <v>165039</v>
      </c>
      <c r="AF8" s="30">
        <v>156228</v>
      </c>
      <c r="AG8" s="30">
        <v>160442</v>
      </c>
    </row>
    <row r="9" spans="1:33">
      <c r="A9" s="125" t="s">
        <v>118</v>
      </c>
      <c r="B9" s="30">
        <v>34121</v>
      </c>
      <c r="C9" s="30">
        <v>42232</v>
      </c>
      <c r="D9" s="30">
        <v>50879</v>
      </c>
      <c r="E9" s="30">
        <v>54922</v>
      </c>
      <c r="F9" s="30">
        <v>91208</v>
      </c>
      <c r="G9" s="30">
        <v>82590</v>
      </c>
      <c r="H9" s="30">
        <v>104832</v>
      </c>
      <c r="I9" s="30">
        <v>27706</v>
      </c>
      <c r="J9" s="30">
        <v>26258</v>
      </c>
      <c r="K9" s="30">
        <v>24816</v>
      </c>
      <c r="L9" s="30">
        <v>21884</v>
      </c>
      <c r="M9" s="30">
        <v>21781</v>
      </c>
      <c r="N9" s="30">
        <v>22733</v>
      </c>
      <c r="O9" s="30">
        <v>23929</v>
      </c>
      <c r="P9" s="30">
        <v>24201</v>
      </c>
      <c r="Q9" s="30">
        <v>25678</v>
      </c>
      <c r="R9" s="30">
        <v>26375</v>
      </c>
      <c r="S9" s="30">
        <v>25464</v>
      </c>
      <c r="T9" s="30">
        <v>28294</v>
      </c>
      <c r="U9" s="30">
        <v>30138</v>
      </c>
      <c r="V9" s="30">
        <v>44081</v>
      </c>
      <c r="W9" s="30">
        <v>54426</v>
      </c>
      <c r="X9" s="30">
        <v>56096</v>
      </c>
      <c r="Y9" s="30">
        <v>56850</v>
      </c>
      <c r="Z9" s="30">
        <v>58478.224047706768</v>
      </c>
      <c r="AA9" s="30">
        <v>57532.399999999994</v>
      </c>
      <c r="AB9" s="30">
        <v>65225</v>
      </c>
      <c r="AC9" s="30">
        <v>61007</v>
      </c>
      <c r="AD9" s="30">
        <v>74370</v>
      </c>
      <c r="AE9" s="30">
        <v>77657</v>
      </c>
      <c r="AF9" s="30">
        <v>95683</v>
      </c>
      <c r="AG9" s="30">
        <v>102736</v>
      </c>
    </row>
    <row r="10" spans="1:33">
      <c r="A10" s="125" t="s">
        <v>119</v>
      </c>
      <c r="B10" s="30">
        <v>15933</v>
      </c>
      <c r="C10" s="30">
        <v>12502</v>
      </c>
      <c r="D10" s="30">
        <v>12004</v>
      </c>
      <c r="E10" s="30">
        <v>14871</v>
      </c>
      <c r="F10" s="30">
        <v>17492</v>
      </c>
      <c r="G10" s="30">
        <v>17139</v>
      </c>
      <c r="H10" s="30">
        <v>16453</v>
      </c>
      <c r="I10" s="30">
        <v>12584</v>
      </c>
      <c r="J10" s="30">
        <v>6156</v>
      </c>
      <c r="K10" s="30">
        <v>5347</v>
      </c>
      <c r="L10" s="30">
        <v>5122</v>
      </c>
      <c r="M10" s="30">
        <v>5546</v>
      </c>
      <c r="N10" s="30">
        <v>7766</v>
      </c>
      <c r="O10" s="30">
        <v>13002</v>
      </c>
      <c r="P10" s="30">
        <v>18205</v>
      </c>
      <c r="Q10" s="30">
        <v>19171</v>
      </c>
      <c r="R10" s="30">
        <v>18309</v>
      </c>
      <c r="S10" s="30">
        <v>18113</v>
      </c>
      <c r="T10" s="30">
        <v>13030</v>
      </c>
      <c r="U10" s="30">
        <v>10196</v>
      </c>
      <c r="V10" s="30">
        <v>12141</v>
      </c>
      <c r="W10" s="30">
        <v>13360</v>
      </c>
      <c r="X10" s="30">
        <v>14744</v>
      </c>
      <c r="Y10" s="30">
        <v>18312</v>
      </c>
      <c r="Z10" s="30">
        <v>17505</v>
      </c>
      <c r="AA10" s="30">
        <v>17361</v>
      </c>
      <c r="AB10" s="30">
        <v>17844</v>
      </c>
      <c r="AC10" s="30">
        <v>17978</v>
      </c>
      <c r="AD10" s="30">
        <v>19422</v>
      </c>
      <c r="AE10" s="30">
        <v>18921</v>
      </c>
      <c r="AF10" s="30">
        <v>16577</v>
      </c>
      <c r="AG10" s="30">
        <v>15122</v>
      </c>
    </row>
    <row r="11" spans="1:33" s="19" customFormat="1">
      <c r="A11" s="124" t="s">
        <v>120</v>
      </c>
      <c r="B11" s="27">
        <v>101631</v>
      </c>
      <c r="C11" s="27">
        <v>134670</v>
      </c>
      <c r="D11" s="27">
        <v>168295</v>
      </c>
      <c r="E11" s="27">
        <v>195491</v>
      </c>
      <c r="F11" s="27">
        <v>252060</v>
      </c>
      <c r="G11" s="27">
        <v>295349</v>
      </c>
      <c r="H11" s="27">
        <v>377956</v>
      </c>
      <c r="I11" s="27">
        <v>440164</v>
      </c>
      <c r="J11" s="27">
        <v>364542</v>
      </c>
      <c r="K11" s="27">
        <v>344924</v>
      </c>
      <c r="L11" s="27">
        <v>282016</v>
      </c>
      <c r="M11" s="27">
        <v>280281</v>
      </c>
      <c r="N11" s="27">
        <v>275497</v>
      </c>
      <c r="O11" s="27">
        <v>268308</v>
      </c>
      <c r="P11" s="27">
        <v>296169</v>
      </c>
      <c r="Q11" s="27">
        <v>352214</v>
      </c>
      <c r="R11" s="27">
        <v>393025</v>
      </c>
      <c r="S11" s="27">
        <v>442305</v>
      </c>
      <c r="T11" s="27">
        <v>435059</v>
      </c>
      <c r="U11" s="27">
        <v>451952</v>
      </c>
      <c r="V11" s="27">
        <v>487421</v>
      </c>
      <c r="W11" s="27">
        <v>446979</v>
      </c>
      <c r="X11" s="27">
        <v>512532</v>
      </c>
      <c r="Y11" s="27">
        <v>497095</v>
      </c>
      <c r="Z11" s="27">
        <v>494170</v>
      </c>
      <c r="AA11" s="27">
        <v>630375</v>
      </c>
      <c r="AB11" s="27">
        <v>699395</v>
      </c>
      <c r="AC11" s="27">
        <v>685685</v>
      </c>
      <c r="AD11" s="27">
        <v>706684</v>
      </c>
      <c r="AE11" s="27">
        <v>726418</v>
      </c>
      <c r="AF11" s="27">
        <v>756338</v>
      </c>
      <c r="AG11" s="27">
        <v>802179</v>
      </c>
    </row>
    <row r="12" spans="1:33">
      <c r="A12" s="125" t="s">
        <v>116</v>
      </c>
      <c r="B12" s="30">
        <v>2257</v>
      </c>
      <c r="C12" s="30">
        <v>5349</v>
      </c>
      <c r="D12" s="30">
        <v>6935</v>
      </c>
      <c r="E12" s="30">
        <v>9238</v>
      </c>
      <c r="F12" s="30">
        <v>12341</v>
      </c>
      <c r="G12" s="30">
        <v>15719</v>
      </c>
      <c r="H12" s="30">
        <v>18731</v>
      </c>
      <c r="I12" s="30">
        <v>23530</v>
      </c>
      <c r="J12" s="30">
        <v>14426</v>
      </c>
      <c r="K12" s="30">
        <v>13419</v>
      </c>
      <c r="L12" s="30">
        <v>12217</v>
      </c>
      <c r="M12" s="30">
        <v>11333</v>
      </c>
      <c r="N12" s="30">
        <v>8080</v>
      </c>
      <c r="O12" s="30">
        <v>6751</v>
      </c>
      <c r="P12" s="30">
        <v>14441</v>
      </c>
      <c r="Q12" s="30">
        <v>30047</v>
      </c>
      <c r="R12" s="30">
        <v>43390</v>
      </c>
      <c r="S12" s="30">
        <v>56591</v>
      </c>
      <c r="T12" s="30">
        <v>49660</v>
      </c>
      <c r="U12" s="30">
        <v>30665</v>
      </c>
      <c r="V12" s="30">
        <v>44023</v>
      </c>
      <c r="W12" s="30">
        <v>43443</v>
      </c>
      <c r="X12" s="30">
        <v>40705</v>
      </c>
      <c r="Y12" s="30">
        <v>22784</v>
      </c>
      <c r="Z12" s="30">
        <v>22107.61187408059</v>
      </c>
      <c r="AA12" s="30">
        <v>18863</v>
      </c>
      <c r="AB12" s="30">
        <v>16185</v>
      </c>
      <c r="AC12" s="30">
        <v>15368</v>
      </c>
      <c r="AD12" s="30">
        <v>15166</v>
      </c>
      <c r="AE12" s="30">
        <v>17374</v>
      </c>
      <c r="AF12" s="30">
        <v>11694</v>
      </c>
      <c r="AG12" s="30">
        <v>13806</v>
      </c>
    </row>
    <row r="13" spans="1:33">
      <c r="A13" s="125" t="s">
        <v>117</v>
      </c>
      <c r="B13" s="30">
        <v>10550</v>
      </c>
      <c r="C13" s="30">
        <v>15622</v>
      </c>
      <c r="D13" s="30">
        <v>32474</v>
      </c>
      <c r="E13" s="30">
        <v>46942</v>
      </c>
      <c r="F13" s="30">
        <v>67847</v>
      </c>
      <c r="G13" s="30">
        <v>68941</v>
      </c>
      <c r="H13" s="30">
        <v>88286</v>
      </c>
      <c r="I13" s="30">
        <v>81010</v>
      </c>
      <c r="J13" s="30">
        <v>74415</v>
      </c>
      <c r="K13" s="30">
        <v>60445</v>
      </c>
      <c r="L13" s="30">
        <v>42701</v>
      </c>
      <c r="M13" s="30">
        <v>37006</v>
      </c>
      <c r="N13" s="30">
        <v>36748</v>
      </c>
      <c r="O13" s="30">
        <v>28380</v>
      </c>
      <c r="P13" s="30">
        <v>32888</v>
      </c>
      <c r="Q13" s="30">
        <v>33057</v>
      </c>
      <c r="R13" s="30">
        <v>44224</v>
      </c>
      <c r="S13" s="30">
        <v>54880</v>
      </c>
      <c r="T13" s="30">
        <v>65299</v>
      </c>
      <c r="U13" s="30">
        <v>66067</v>
      </c>
      <c r="V13" s="30">
        <v>77640</v>
      </c>
      <c r="W13" s="30">
        <v>75250</v>
      </c>
      <c r="X13" s="30">
        <v>90723</v>
      </c>
      <c r="Y13" s="30">
        <v>104906</v>
      </c>
      <c r="Z13" s="30">
        <v>100817.95554822253</v>
      </c>
      <c r="AA13" s="30">
        <v>149717</v>
      </c>
      <c r="AB13" s="30">
        <v>128549</v>
      </c>
      <c r="AC13" s="30">
        <v>133582</v>
      </c>
      <c r="AD13" s="30">
        <v>134742</v>
      </c>
      <c r="AE13" s="30">
        <v>139027</v>
      </c>
      <c r="AF13" s="30">
        <v>129066</v>
      </c>
      <c r="AG13" s="30">
        <v>133367</v>
      </c>
    </row>
    <row r="14" spans="1:33">
      <c r="A14" s="125" t="s">
        <v>118</v>
      </c>
      <c r="B14" s="30">
        <v>88824</v>
      </c>
      <c r="C14" s="30">
        <v>113699</v>
      </c>
      <c r="D14" s="30">
        <v>128886</v>
      </c>
      <c r="E14" s="30">
        <v>139311</v>
      </c>
      <c r="F14" s="30">
        <v>171872</v>
      </c>
      <c r="G14" s="30">
        <v>210689</v>
      </c>
      <c r="H14" s="30">
        <v>270939</v>
      </c>
      <c r="I14" s="30">
        <v>335624</v>
      </c>
      <c r="J14" s="30">
        <v>275701</v>
      </c>
      <c r="K14" s="30">
        <v>271060</v>
      </c>
      <c r="L14" s="30">
        <v>227098</v>
      </c>
      <c r="M14" s="30">
        <v>231942</v>
      </c>
      <c r="N14" s="30">
        <v>230669</v>
      </c>
      <c r="O14" s="30">
        <v>233177</v>
      </c>
      <c r="P14" s="30">
        <v>248840</v>
      </c>
      <c r="Q14" s="30">
        <v>289110</v>
      </c>
      <c r="R14" s="30">
        <v>305411</v>
      </c>
      <c r="S14" s="30">
        <v>330834</v>
      </c>
      <c r="T14" s="30">
        <v>320100</v>
      </c>
      <c r="U14" s="30">
        <v>355220</v>
      </c>
      <c r="V14" s="30">
        <v>365758</v>
      </c>
      <c r="W14" s="30">
        <v>328286</v>
      </c>
      <c r="X14" s="30">
        <v>381104</v>
      </c>
      <c r="Y14" s="30">
        <v>369405</v>
      </c>
      <c r="Z14" s="30">
        <v>371244.87602280697</v>
      </c>
      <c r="AA14" s="30">
        <v>461795</v>
      </c>
      <c r="AB14" s="30">
        <v>554660</v>
      </c>
      <c r="AC14" s="30">
        <v>536735</v>
      </c>
      <c r="AD14" s="30">
        <v>556776</v>
      </c>
      <c r="AE14" s="30">
        <v>570017</v>
      </c>
      <c r="AF14" s="30">
        <v>615578</v>
      </c>
      <c r="AG14" s="30">
        <v>655006</v>
      </c>
    </row>
    <row r="15" spans="1:33">
      <c r="A15" s="36" t="s">
        <v>121</v>
      </c>
      <c r="B15" s="36">
        <v>468308</v>
      </c>
      <c r="C15" s="36">
        <v>511126</v>
      </c>
      <c r="D15" s="36">
        <v>559658</v>
      </c>
      <c r="E15" s="36">
        <v>631512</v>
      </c>
      <c r="F15" s="36">
        <v>722264</v>
      </c>
      <c r="G15" s="36">
        <v>904488</v>
      </c>
      <c r="H15" s="36">
        <v>1000928</v>
      </c>
      <c r="I15" s="36">
        <v>894040</v>
      </c>
      <c r="J15" s="36">
        <v>511540</v>
      </c>
      <c r="K15" s="36">
        <v>505695</v>
      </c>
      <c r="L15" s="36">
        <v>665657</v>
      </c>
      <c r="M15" s="36">
        <v>757360</v>
      </c>
      <c r="N15" s="36">
        <v>789943</v>
      </c>
      <c r="O15" s="36">
        <v>941901</v>
      </c>
      <c r="P15" s="36">
        <v>1137347</v>
      </c>
      <c r="Q15" s="36">
        <v>1430723</v>
      </c>
      <c r="R15" s="36">
        <v>1511979</v>
      </c>
      <c r="S15" s="36">
        <v>1516196</v>
      </c>
      <c r="T15" s="36">
        <v>1740332</v>
      </c>
      <c r="U15" s="36">
        <v>1430910</v>
      </c>
      <c r="V15" s="36">
        <v>1696395</v>
      </c>
      <c r="W15" s="36">
        <v>2004837</v>
      </c>
      <c r="X15" s="36">
        <v>2299359</v>
      </c>
      <c r="Y15" s="36">
        <v>2226159</v>
      </c>
      <c r="Z15" s="36">
        <v>2224717</v>
      </c>
      <c r="AA15" s="36">
        <v>2211337</v>
      </c>
      <c r="AB15" s="36">
        <v>2236496</v>
      </c>
      <c r="AC15" s="36">
        <v>2366763</v>
      </c>
      <c r="AD15" s="36">
        <v>2462590</v>
      </c>
      <c r="AE15" s="36">
        <v>2514892</v>
      </c>
      <c r="AF15" s="36">
        <v>2323717</v>
      </c>
      <c r="AG15" s="36">
        <v>2443418</v>
      </c>
    </row>
    <row r="16" spans="1:33" s="19" customFormat="1">
      <c r="A16" s="124" t="s">
        <v>122</v>
      </c>
      <c r="B16" s="27">
        <v>143201</v>
      </c>
      <c r="C16" s="27">
        <v>137285</v>
      </c>
      <c r="D16" s="27">
        <v>166628</v>
      </c>
      <c r="E16" s="27">
        <v>198332</v>
      </c>
      <c r="F16" s="27">
        <v>204653</v>
      </c>
      <c r="G16" s="27">
        <v>284177</v>
      </c>
      <c r="H16" s="27">
        <v>341667</v>
      </c>
      <c r="I16" s="27">
        <v>230004</v>
      </c>
      <c r="J16" s="27">
        <v>98644</v>
      </c>
      <c r="K16" s="27">
        <v>123322</v>
      </c>
      <c r="L16" s="27">
        <v>202148</v>
      </c>
      <c r="M16" s="27">
        <v>190062</v>
      </c>
      <c r="N16" s="27">
        <v>226397</v>
      </c>
      <c r="O16" s="27">
        <v>293483</v>
      </c>
      <c r="P16" s="27">
        <v>392805</v>
      </c>
      <c r="Q16" s="27">
        <v>494052</v>
      </c>
      <c r="R16" s="27">
        <v>470012</v>
      </c>
      <c r="S16" s="27">
        <v>492834</v>
      </c>
      <c r="T16" s="27">
        <v>571237</v>
      </c>
      <c r="U16" s="27">
        <v>466343</v>
      </c>
      <c r="V16" s="27">
        <v>636991</v>
      </c>
      <c r="W16" s="27">
        <v>874872</v>
      </c>
      <c r="X16" s="27">
        <v>1045955</v>
      </c>
      <c r="Y16" s="27">
        <v>1037788</v>
      </c>
      <c r="Z16" s="27">
        <v>919410.94774321443</v>
      </c>
      <c r="AA16" s="27">
        <v>881046.10920051171</v>
      </c>
      <c r="AB16" s="27">
        <v>837349</v>
      </c>
      <c r="AC16" s="27">
        <v>937170</v>
      </c>
      <c r="AD16" s="27">
        <v>1004674</v>
      </c>
      <c r="AE16" s="27">
        <v>1026667</v>
      </c>
      <c r="AF16" s="27">
        <v>912477</v>
      </c>
      <c r="AG16" s="27">
        <v>870176</v>
      </c>
    </row>
    <row r="17" spans="1:33">
      <c r="A17" s="125" t="s">
        <v>123</v>
      </c>
      <c r="B17" s="30">
        <v>120138</v>
      </c>
      <c r="C17" s="30">
        <v>107378</v>
      </c>
      <c r="D17" s="30">
        <v>132074</v>
      </c>
      <c r="E17" s="30">
        <v>176390</v>
      </c>
      <c r="F17" s="30">
        <v>183452</v>
      </c>
      <c r="G17" s="30">
        <v>249441</v>
      </c>
      <c r="H17" s="30">
        <v>282625</v>
      </c>
      <c r="I17" s="30">
        <v>182883</v>
      </c>
      <c r="J17" s="30">
        <v>74284</v>
      </c>
      <c r="K17" s="30">
        <v>88608</v>
      </c>
      <c r="L17" s="30">
        <v>108643</v>
      </c>
      <c r="M17" s="30">
        <v>126195</v>
      </c>
      <c r="N17" s="30">
        <v>177434</v>
      </c>
      <c r="O17" s="30">
        <v>238486</v>
      </c>
      <c r="P17" s="30">
        <v>303602</v>
      </c>
      <c r="Q17" s="30">
        <v>370445</v>
      </c>
      <c r="R17" s="30">
        <v>372328</v>
      </c>
      <c r="S17" s="30">
        <v>408936</v>
      </c>
      <c r="T17" s="30">
        <v>475691</v>
      </c>
      <c r="U17" s="30">
        <v>389117</v>
      </c>
      <c r="V17" s="30">
        <v>550099</v>
      </c>
      <c r="W17" s="30">
        <v>639317</v>
      </c>
      <c r="X17" s="30">
        <v>829384</v>
      </c>
      <c r="Y17" s="30">
        <v>808844</v>
      </c>
      <c r="Z17" s="30">
        <v>771639.31851229258</v>
      </c>
      <c r="AA17" s="30">
        <v>757285.99519995833</v>
      </c>
      <c r="AB17" s="30">
        <v>731921</v>
      </c>
      <c r="AC17" s="30">
        <v>799668</v>
      </c>
      <c r="AD17" s="30">
        <v>867410</v>
      </c>
      <c r="AE17" s="30">
        <v>890031</v>
      </c>
      <c r="AF17" s="30">
        <v>798054</v>
      </c>
      <c r="AG17" s="30">
        <v>755217</v>
      </c>
    </row>
    <row r="18" spans="1:33">
      <c r="A18" s="125" t="s">
        <v>124</v>
      </c>
      <c r="B18" s="30">
        <v>23063</v>
      </c>
      <c r="C18" s="30">
        <v>29907</v>
      </c>
      <c r="D18" s="30">
        <v>34554</v>
      </c>
      <c r="E18" s="30">
        <v>21942</v>
      </c>
      <c r="F18" s="30">
        <v>21201</v>
      </c>
      <c r="G18" s="30">
        <v>34736</v>
      </c>
      <c r="H18" s="30">
        <v>59042</v>
      </c>
      <c r="I18" s="30">
        <v>47121</v>
      </c>
      <c r="J18" s="30">
        <v>24360</v>
      </c>
      <c r="K18" s="30">
        <v>34714</v>
      </c>
      <c r="L18" s="30">
        <v>93505</v>
      </c>
      <c r="M18" s="30">
        <v>63867</v>
      </c>
      <c r="N18" s="30">
        <v>48963</v>
      </c>
      <c r="O18" s="30">
        <v>54997</v>
      </c>
      <c r="P18" s="30">
        <v>89203</v>
      </c>
      <c r="Q18" s="30">
        <v>123607</v>
      </c>
      <c r="R18" s="30">
        <v>97684</v>
      </c>
      <c r="S18" s="30">
        <v>83898</v>
      </c>
      <c r="T18" s="30">
        <v>95546</v>
      </c>
      <c r="U18" s="30">
        <v>77226</v>
      </c>
      <c r="V18" s="30">
        <v>86892</v>
      </c>
      <c r="W18" s="30">
        <v>235555</v>
      </c>
      <c r="X18" s="30">
        <v>216571</v>
      </c>
      <c r="Y18" s="30">
        <v>228944</v>
      </c>
      <c r="Z18" s="30">
        <v>147771.6292309218</v>
      </c>
      <c r="AA18" s="30">
        <v>123760.1140005534</v>
      </c>
      <c r="AB18" s="30">
        <v>105428</v>
      </c>
      <c r="AC18" s="30">
        <v>137502</v>
      </c>
      <c r="AD18" s="30">
        <v>137264</v>
      </c>
      <c r="AE18" s="30">
        <v>136636</v>
      </c>
      <c r="AF18" s="30">
        <v>114423</v>
      </c>
      <c r="AG18" s="30">
        <v>114959</v>
      </c>
    </row>
    <row r="19" spans="1:33" s="19" customFormat="1">
      <c r="A19" s="124" t="s">
        <v>125</v>
      </c>
      <c r="B19" s="27">
        <v>325107</v>
      </c>
      <c r="C19" s="27">
        <v>373841</v>
      </c>
      <c r="D19" s="27">
        <v>393030</v>
      </c>
      <c r="E19" s="27">
        <v>433180</v>
      </c>
      <c r="F19" s="27">
        <v>517611</v>
      </c>
      <c r="G19" s="27">
        <v>620311</v>
      </c>
      <c r="H19" s="27">
        <v>659261</v>
      </c>
      <c r="I19" s="27">
        <v>664036</v>
      </c>
      <c r="J19" s="27">
        <v>412896</v>
      </c>
      <c r="K19" s="27">
        <v>382373</v>
      </c>
      <c r="L19" s="27">
        <v>463509</v>
      </c>
      <c r="M19" s="27">
        <v>567298</v>
      </c>
      <c r="N19" s="27">
        <v>563546</v>
      </c>
      <c r="O19" s="27">
        <v>648418</v>
      </c>
      <c r="P19" s="27">
        <v>744542</v>
      </c>
      <c r="Q19" s="27">
        <v>936671</v>
      </c>
      <c r="R19" s="27">
        <v>1041967</v>
      </c>
      <c r="S19" s="27">
        <v>1023362</v>
      </c>
      <c r="T19" s="27">
        <v>1169095</v>
      </c>
      <c r="U19" s="27">
        <v>964567</v>
      </c>
      <c r="V19" s="27">
        <v>1059404</v>
      </c>
      <c r="W19" s="27">
        <v>1129965</v>
      </c>
      <c r="X19" s="27">
        <v>1253404</v>
      </c>
      <c r="Y19" s="27">
        <v>1188371</v>
      </c>
      <c r="Z19" s="27">
        <v>1305306.0497597002</v>
      </c>
      <c r="AA19" s="27">
        <v>1330291.4467059579</v>
      </c>
      <c r="AB19" s="27">
        <v>1399147</v>
      </c>
      <c r="AC19" s="27">
        <v>1429593</v>
      </c>
      <c r="AD19" s="27">
        <v>1457916</v>
      </c>
      <c r="AE19" s="27">
        <v>1488225</v>
      </c>
      <c r="AF19" s="27">
        <v>1411240</v>
      </c>
      <c r="AG19" s="27">
        <v>1573242</v>
      </c>
    </row>
    <row r="20" spans="1:33">
      <c r="A20" s="125" t="s">
        <v>126</v>
      </c>
      <c r="B20" s="30">
        <v>196799</v>
      </c>
      <c r="C20" s="30">
        <v>213645</v>
      </c>
      <c r="D20" s="30">
        <v>202037</v>
      </c>
      <c r="E20" s="30">
        <v>231929</v>
      </c>
      <c r="F20" s="30">
        <v>279076</v>
      </c>
      <c r="G20" s="30">
        <v>358570</v>
      </c>
      <c r="H20" s="30">
        <v>374550</v>
      </c>
      <c r="I20" s="30">
        <v>384188</v>
      </c>
      <c r="J20" s="30">
        <v>248612</v>
      </c>
      <c r="K20" s="30">
        <v>225457</v>
      </c>
      <c r="L20" s="30">
        <v>283338</v>
      </c>
      <c r="M20" s="30">
        <v>332230</v>
      </c>
      <c r="N20" s="30">
        <v>324063</v>
      </c>
      <c r="O20" s="30">
        <v>384979</v>
      </c>
      <c r="P20" s="30">
        <v>430415</v>
      </c>
      <c r="Q20" s="30">
        <v>561898</v>
      </c>
      <c r="R20" s="30">
        <v>619478</v>
      </c>
      <c r="S20" s="30">
        <v>607517</v>
      </c>
      <c r="T20" s="30">
        <v>707714</v>
      </c>
      <c r="U20" s="30">
        <v>574638</v>
      </c>
      <c r="V20" s="30">
        <v>636389</v>
      </c>
      <c r="W20" s="30">
        <v>668910</v>
      </c>
      <c r="X20" s="30">
        <v>782207</v>
      </c>
      <c r="Y20" s="30">
        <v>719089</v>
      </c>
      <c r="Z20" s="30">
        <v>739745.99959879927</v>
      </c>
      <c r="AA20" s="30">
        <v>707781.4462008808</v>
      </c>
      <c r="AB20" s="30">
        <v>757497</v>
      </c>
      <c r="AC20" s="30">
        <v>760681</v>
      </c>
      <c r="AD20" s="30">
        <v>778924</v>
      </c>
      <c r="AE20" s="30">
        <v>792588</v>
      </c>
      <c r="AF20" s="30">
        <v>722430</v>
      </c>
      <c r="AG20" s="30">
        <v>809188</v>
      </c>
    </row>
    <row r="21" spans="1:33">
      <c r="A21" s="125" t="s">
        <v>127</v>
      </c>
      <c r="B21" s="30">
        <v>128308</v>
      </c>
      <c r="C21" s="30">
        <v>160196</v>
      </c>
      <c r="D21" s="30">
        <v>190993</v>
      </c>
      <c r="E21" s="30">
        <v>201251</v>
      </c>
      <c r="F21" s="30">
        <v>238535</v>
      </c>
      <c r="G21" s="30">
        <v>261741</v>
      </c>
      <c r="H21" s="30">
        <v>284711</v>
      </c>
      <c r="I21" s="30">
        <v>279848</v>
      </c>
      <c r="J21" s="30">
        <v>164284</v>
      </c>
      <c r="K21" s="30">
        <v>156916</v>
      </c>
      <c r="L21" s="30">
        <v>180171</v>
      </c>
      <c r="M21" s="30">
        <v>235068</v>
      </c>
      <c r="N21" s="30">
        <v>239483</v>
      </c>
      <c r="O21" s="30">
        <v>263439</v>
      </c>
      <c r="P21" s="30">
        <v>314127</v>
      </c>
      <c r="Q21" s="30">
        <v>374773</v>
      </c>
      <c r="R21" s="30">
        <v>422489</v>
      </c>
      <c r="S21" s="30">
        <v>415845</v>
      </c>
      <c r="T21" s="30">
        <v>461381</v>
      </c>
      <c r="U21" s="30">
        <v>389929</v>
      </c>
      <c r="V21" s="30">
        <v>423015</v>
      </c>
      <c r="W21" s="30">
        <v>461055</v>
      </c>
      <c r="X21" s="30">
        <v>471197</v>
      </c>
      <c r="Y21" s="30">
        <v>469282</v>
      </c>
      <c r="Z21" s="30">
        <v>565560.05016090092</v>
      </c>
      <c r="AA21" s="30">
        <v>622510.00050507707</v>
      </c>
      <c r="AB21" s="30">
        <v>641650</v>
      </c>
      <c r="AC21" s="30">
        <v>668912</v>
      </c>
      <c r="AD21" s="30">
        <v>678992</v>
      </c>
      <c r="AE21" s="30">
        <v>695637</v>
      </c>
      <c r="AF21" s="30">
        <v>688810</v>
      </c>
      <c r="AG21" s="30">
        <v>764054</v>
      </c>
    </row>
    <row r="22" spans="1:33">
      <c r="A22" s="126" t="s">
        <v>128</v>
      </c>
      <c r="B22" s="126">
        <v>915497</v>
      </c>
      <c r="C22" s="126">
        <v>1055159</v>
      </c>
      <c r="D22" s="126">
        <v>1138954</v>
      </c>
      <c r="E22" s="126">
        <v>1274846</v>
      </c>
      <c r="F22" s="126">
        <v>1475624</v>
      </c>
      <c r="G22" s="126">
        <v>1742769</v>
      </c>
      <c r="H22" s="126">
        <v>1932209</v>
      </c>
      <c r="I22" s="126">
        <v>1630306</v>
      </c>
      <c r="J22" s="126">
        <v>1041474</v>
      </c>
      <c r="K22" s="126">
        <v>977600</v>
      </c>
      <c r="L22" s="126">
        <v>1093811</v>
      </c>
      <c r="M22" s="126">
        <v>1201575</v>
      </c>
      <c r="N22" s="126">
        <v>1264206</v>
      </c>
      <c r="O22" s="126">
        <v>1454994</v>
      </c>
      <c r="P22" s="126">
        <v>1729125</v>
      </c>
      <c r="Q22" s="126">
        <v>2110153</v>
      </c>
      <c r="R22" s="126">
        <v>2255290</v>
      </c>
      <c r="S22" s="126">
        <v>2310483</v>
      </c>
      <c r="T22" s="126">
        <v>2567262</v>
      </c>
      <c r="U22" s="126">
        <v>2232017</v>
      </c>
      <c r="V22" s="126">
        <v>2593167</v>
      </c>
      <c r="W22" s="126">
        <v>2921293</v>
      </c>
      <c r="X22" s="126">
        <v>3335697</v>
      </c>
      <c r="Y22" s="126">
        <v>3278326</v>
      </c>
      <c r="Z22" s="126">
        <v>3262778</v>
      </c>
      <c r="AA22" s="126">
        <v>3371069</v>
      </c>
      <c r="AB22" s="126">
        <v>3459901</v>
      </c>
      <c r="AC22" s="126">
        <v>3579177</v>
      </c>
      <c r="AD22" s="126">
        <v>3730869</v>
      </c>
      <c r="AE22" s="126">
        <v>3812385</v>
      </c>
      <c r="AF22" s="126">
        <v>3635366</v>
      </c>
      <c r="AG22" s="126">
        <v>3805475</v>
      </c>
    </row>
    <row r="24" spans="1:33">
      <c r="A24" s="7" t="s">
        <v>129</v>
      </c>
    </row>
    <row r="25" spans="1:33">
      <c r="A25" s="7" t="s">
        <v>64</v>
      </c>
    </row>
    <row r="26" spans="1:33">
      <c r="A26" s="8" t="s">
        <v>4</v>
      </c>
      <c r="O26" s="9"/>
      <c r="P26" s="9"/>
      <c r="V26" s="10"/>
      <c r="X26" s="9"/>
      <c r="Y26" s="9"/>
      <c r="Z26" s="9"/>
      <c r="AA26" s="9"/>
      <c r="AB26" s="9"/>
      <c r="AC26" s="9"/>
      <c r="AD26" s="9"/>
      <c r="AE26" s="9"/>
      <c r="AF26" s="9" t="s">
        <v>5</v>
      </c>
      <c r="AG26" s="9" t="s">
        <v>5</v>
      </c>
    </row>
    <row r="27" spans="1:33">
      <c r="A27" s="11"/>
      <c r="B27" s="12">
        <v>1990</v>
      </c>
      <c r="C27" s="12">
        <v>1991</v>
      </c>
      <c r="D27" s="12">
        <v>1992</v>
      </c>
      <c r="E27" s="12">
        <v>1993</v>
      </c>
      <c r="F27" s="12">
        <v>1994</v>
      </c>
      <c r="G27" s="12">
        <v>1995</v>
      </c>
      <c r="H27" s="12">
        <v>1996</v>
      </c>
      <c r="I27" s="12">
        <v>1997</v>
      </c>
      <c r="J27" s="12">
        <v>1998</v>
      </c>
      <c r="K27" s="12">
        <v>1999</v>
      </c>
      <c r="L27" s="12">
        <v>2000</v>
      </c>
      <c r="M27" s="12">
        <v>2001</v>
      </c>
      <c r="N27" s="12">
        <v>2002</v>
      </c>
      <c r="O27" s="12">
        <v>2003</v>
      </c>
      <c r="P27" s="12">
        <v>2004</v>
      </c>
      <c r="Q27" s="12" t="s">
        <v>6</v>
      </c>
      <c r="R27" s="12" t="s">
        <v>7</v>
      </c>
      <c r="S27" s="12" t="s">
        <v>8</v>
      </c>
      <c r="T27" s="12" t="s">
        <v>9</v>
      </c>
      <c r="U27" s="12">
        <v>2009</v>
      </c>
      <c r="V27" s="13" t="s">
        <v>10</v>
      </c>
      <c r="W27" s="13" t="s">
        <v>11</v>
      </c>
      <c r="X27" s="13">
        <v>2012</v>
      </c>
      <c r="Y27" s="13">
        <v>2013</v>
      </c>
      <c r="Z27" s="13">
        <v>2014</v>
      </c>
      <c r="AA27" s="13">
        <v>2015</v>
      </c>
      <c r="AB27" s="13">
        <v>2016</v>
      </c>
      <c r="AC27" s="13">
        <v>2017</v>
      </c>
      <c r="AD27" s="13" t="str">
        <f>'Table44-45.2'!AD4</f>
        <v>2018r</v>
      </c>
      <c r="AE27" s="13" t="str">
        <f>'Table44-45.2'!AE4</f>
        <v>2019r</v>
      </c>
      <c r="AF27" s="13" t="str">
        <f>'Table44-45.2'!AF4</f>
        <v>2020r</v>
      </c>
      <c r="AG27" s="13" t="str">
        <f>'Table44-45.2'!AG4</f>
        <v>2021p</v>
      </c>
    </row>
    <row r="28" spans="1:33">
      <c r="A28" s="36" t="s">
        <v>104</v>
      </c>
      <c r="B28" s="36">
        <v>679156</v>
      </c>
      <c r="C28" s="36">
        <v>763122</v>
      </c>
      <c r="D28" s="36">
        <v>801718</v>
      </c>
      <c r="E28" s="36">
        <v>874804</v>
      </c>
      <c r="F28" s="36">
        <v>999492</v>
      </c>
      <c r="G28" s="36">
        <v>1075350</v>
      </c>
      <c r="H28" s="36">
        <v>1154706</v>
      </c>
      <c r="I28" s="36">
        <v>870902</v>
      </c>
      <c r="J28" s="36">
        <v>556184</v>
      </c>
      <c r="K28" s="36">
        <v>493505</v>
      </c>
      <c r="L28" s="36">
        <v>443882</v>
      </c>
      <c r="M28" s="36">
        <v>449486</v>
      </c>
      <c r="N28" s="36">
        <v>474263</v>
      </c>
      <c r="O28" s="36">
        <v>491453</v>
      </c>
      <c r="P28" s="36">
        <v>536744</v>
      </c>
      <c r="Q28" s="36">
        <v>587605</v>
      </c>
      <c r="R28" s="36">
        <v>609592</v>
      </c>
      <c r="S28" s="36">
        <v>630304</v>
      </c>
      <c r="T28" s="36">
        <v>590769</v>
      </c>
      <c r="U28" s="36">
        <v>615613</v>
      </c>
      <c r="V28" s="36">
        <v>674138</v>
      </c>
      <c r="W28" s="36">
        <v>642821</v>
      </c>
      <c r="X28" s="36">
        <v>691834</v>
      </c>
      <c r="Y28" s="36">
        <v>691867</v>
      </c>
      <c r="Z28" s="36">
        <f>'Table44-45.2'!Z21</f>
        <v>677748</v>
      </c>
      <c r="AA28" s="36">
        <f>'Table44-45.2'!AA21</f>
        <v>784133</v>
      </c>
      <c r="AB28" s="36">
        <f>'Table44-45.2'!AB21</f>
        <v>846807</v>
      </c>
      <c r="AC28" s="36">
        <f>'Table44-45.2'!AC21</f>
        <v>829249</v>
      </c>
      <c r="AD28" s="36">
        <f>'Table44-45.2'!AD21</f>
        <v>855607</v>
      </c>
      <c r="AE28" s="36">
        <f>'Table44-45.2'!AE21</f>
        <v>868819</v>
      </c>
      <c r="AF28" s="36">
        <f>'Table44-45.2'!AF21</f>
        <v>884812</v>
      </c>
      <c r="AG28" s="36">
        <f>'Table44-45.2'!AG21</f>
        <v>904872</v>
      </c>
    </row>
    <row r="29" spans="1:33" s="19" customFormat="1">
      <c r="A29" s="124" t="s">
        <v>115</v>
      </c>
      <c r="B29" s="27">
        <v>521380</v>
      </c>
      <c r="C29" s="27">
        <v>571719</v>
      </c>
      <c r="D29" s="27">
        <v>564700</v>
      </c>
      <c r="E29" s="27">
        <v>606233</v>
      </c>
      <c r="F29" s="27">
        <v>663130</v>
      </c>
      <c r="G29" s="27">
        <v>693961</v>
      </c>
      <c r="H29" s="27">
        <v>684641</v>
      </c>
      <c r="I29" s="27">
        <v>348880</v>
      </c>
      <c r="J29" s="27">
        <v>172672</v>
      </c>
      <c r="K29" s="27">
        <v>132453</v>
      </c>
      <c r="L29" s="27">
        <v>151015</v>
      </c>
      <c r="M29" s="27">
        <v>165286</v>
      </c>
      <c r="N29" s="27">
        <v>198766</v>
      </c>
      <c r="O29" s="27">
        <v>234639</v>
      </c>
      <c r="P29" s="27">
        <v>269552</v>
      </c>
      <c r="Q29" s="27">
        <v>286363</v>
      </c>
      <c r="R29" s="27">
        <v>292297</v>
      </c>
      <c r="S29" s="27">
        <v>288374</v>
      </c>
      <c r="T29" s="27">
        <v>294586</v>
      </c>
      <c r="U29" s="27">
        <v>273030</v>
      </c>
      <c r="V29" s="27">
        <v>311650</v>
      </c>
      <c r="W29" s="27">
        <v>332572</v>
      </c>
      <c r="X29" s="27">
        <v>358418</v>
      </c>
      <c r="Y29" s="27">
        <v>372965</v>
      </c>
      <c r="Z29" s="27">
        <f>'Table44-45.2'!Z22</f>
        <v>360653</v>
      </c>
      <c r="AA29" s="27">
        <f>'Table44-45.2'!AA22</f>
        <v>361713</v>
      </c>
      <c r="AB29" s="27">
        <f>'Table44-45.2'!AB22</f>
        <v>365590</v>
      </c>
      <c r="AC29" s="27">
        <f>'Table44-45.2'!AC22</f>
        <v>362390</v>
      </c>
      <c r="AD29" s="27">
        <f>'Table44-45.2'!AD22</f>
        <v>380325</v>
      </c>
      <c r="AE29" s="27">
        <f>'Table44-45.2'!AE22</f>
        <v>382539</v>
      </c>
      <c r="AF29" s="27">
        <f>'Table44-45.2'!AF22</f>
        <v>374711</v>
      </c>
      <c r="AG29" s="27">
        <f>'Table44-45.2'!AG22</f>
        <v>372362</v>
      </c>
    </row>
    <row r="30" spans="1:33">
      <c r="A30" s="125" t="s">
        <v>116</v>
      </c>
      <c r="B30" s="30">
        <v>293730</v>
      </c>
      <c r="C30" s="30">
        <v>330387</v>
      </c>
      <c r="D30" s="30">
        <v>290837</v>
      </c>
      <c r="E30" s="30">
        <v>308982</v>
      </c>
      <c r="F30" s="30">
        <v>345563</v>
      </c>
      <c r="G30" s="30">
        <v>359650</v>
      </c>
      <c r="H30" s="30">
        <v>351463</v>
      </c>
      <c r="I30" s="30">
        <v>160112</v>
      </c>
      <c r="J30" s="30">
        <v>66404</v>
      </c>
      <c r="K30" s="30">
        <v>49093</v>
      </c>
      <c r="L30" s="30">
        <v>63069</v>
      </c>
      <c r="M30" s="30">
        <v>79059</v>
      </c>
      <c r="N30" s="30">
        <v>104063</v>
      </c>
      <c r="O30" s="30">
        <v>125699</v>
      </c>
      <c r="P30" s="30">
        <v>153644</v>
      </c>
      <c r="Q30" s="30">
        <v>170758</v>
      </c>
      <c r="R30" s="30">
        <v>175999</v>
      </c>
      <c r="S30" s="30">
        <v>173806</v>
      </c>
      <c r="T30" s="30">
        <v>177615</v>
      </c>
      <c r="U30" s="30">
        <v>156774</v>
      </c>
      <c r="V30" s="30">
        <v>170687</v>
      </c>
      <c r="W30" s="30">
        <v>176206</v>
      </c>
      <c r="X30" s="30">
        <v>192740.40534206197</v>
      </c>
      <c r="Y30" s="30">
        <v>203294.72210470415</v>
      </c>
      <c r="Z30" s="30">
        <v>200327</v>
      </c>
      <c r="AA30" s="30">
        <v>198656</v>
      </c>
      <c r="AB30" s="30">
        <v>203129</v>
      </c>
      <c r="AC30" s="30">
        <v>203346</v>
      </c>
      <c r="AD30" s="30">
        <v>210722</v>
      </c>
      <c r="AE30" s="30">
        <v>204554</v>
      </c>
      <c r="AF30" s="30">
        <v>190818</v>
      </c>
      <c r="AG30" s="30">
        <v>184773</v>
      </c>
    </row>
    <row r="31" spans="1:33">
      <c r="A31" s="125" t="s">
        <v>117</v>
      </c>
      <c r="B31" s="30">
        <v>149591</v>
      </c>
      <c r="C31" s="30">
        <v>162619</v>
      </c>
      <c r="D31" s="30">
        <v>183616</v>
      </c>
      <c r="E31" s="30">
        <v>201733</v>
      </c>
      <c r="F31" s="30">
        <v>172863</v>
      </c>
      <c r="G31" s="30">
        <v>205808</v>
      </c>
      <c r="H31" s="30">
        <v>183828</v>
      </c>
      <c r="I31" s="30">
        <v>141357</v>
      </c>
      <c r="J31" s="30">
        <v>72156</v>
      </c>
      <c r="K31" s="30">
        <v>51867</v>
      </c>
      <c r="L31" s="30">
        <v>60024</v>
      </c>
      <c r="M31" s="30">
        <v>58567</v>
      </c>
      <c r="N31" s="30">
        <v>64204</v>
      </c>
      <c r="O31" s="30">
        <v>73278</v>
      </c>
      <c r="P31" s="30">
        <v>76811</v>
      </c>
      <c r="Q31" s="30">
        <v>76406</v>
      </c>
      <c r="R31" s="30">
        <v>79336</v>
      </c>
      <c r="S31" s="30">
        <v>80006</v>
      </c>
      <c r="T31" s="30">
        <v>87859</v>
      </c>
      <c r="U31" s="30">
        <v>84314</v>
      </c>
      <c r="V31" s="30">
        <v>97302</v>
      </c>
      <c r="W31" s="30">
        <v>106949</v>
      </c>
      <c r="X31" s="30">
        <v>114904.93349249431</v>
      </c>
      <c r="Y31" s="30">
        <v>116298.72667679706</v>
      </c>
      <c r="Z31" s="30">
        <v>106616</v>
      </c>
      <c r="AA31" s="30">
        <v>108128</v>
      </c>
      <c r="AB31" s="30">
        <v>103664</v>
      </c>
      <c r="AC31" s="30">
        <v>104006</v>
      </c>
      <c r="AD31" s="30">
        <v>105438</v>
      </c>
      <c r="AE31" s="30">
        <v>108762</v>
      </c>
      <c r="AF31" s="30">
        <v>103875</v>
      </c>
      <c r="AG31" s="30">
        <v>104954</v>
      </c>
    </row>
    <row r="32" spans="1:33">
      <c r="A32" s="125" t="s">
        <v>118</v>
      </c>
      <c r="B32" s="30">
        <v>52974</v>
      </c>
      <c r="C32" s="30">
        <v>60035</v>
      </c>
      <c r="D32" s="30">
        <v>72090</v>
      </c>
      <c r="E32" s="30">
        <v>75620</v>
      </c>
      <c r="F32" s="30">
        <v>121798</v>
      </c>
      <c r="G32" s="30">
        <v>106827</v>
      </c>
      <c r="H32" s="30">
        <v>130359</v>
      </c>
      <c r="I32" s="30">
        <v>32926</v>
      </c>
      <c r="J32" s="30">
        <v>27723</v>
      </c>
      <c r="K32" s="30">
        <v>26022</v>
      </c>
      <c r="L32" s="30">
        <v>22760</v>
      </c>
      <c r="M32" s="30">
        <v>22122</v>
      </c>
      <c r="N32" s="30">
        <v>22733</v>
      </c>
      <c r="O32" s="30">
        <v>22912</v>
      </c>
      <c r="P32" s="30">
        <v>21826</v>
      </c>
      <c r="Q32" s="30">
        <v>21867</v>
      </c>
      <c r="R32" s="30">
        <v>21128</v>
      </c>
      <c r="S32" s="30">
        <v>19273</v>
      </c>
      <c r="T32" s="30">
        <v>18680</v>
      </c>
      <c r="U32" s="30">
        <v>22409</v>
      </c>
      <c r="V32" s="30">
        <v>32271</v>
      </c>
      <c r="W32" s="30">
        <v>37177</v>
      </c>
      <c r="X32" s="30">
        <v>37717.994818652849</v>
      </c>
      <c r="Y32" s="30">
        <v>38060.91013093025</v>
      </c>
      <c r="Z32" s="30">
        <v>39022</v>
      </c>
      <c r="AA32" s="30">
        <v>40091</v>
      </c>
      <c r="AB32" s="30">
        <v>43317</v>
      </c>
      <c r="AC32" s="30">
        <v>39830</v>
      </c>
      <c r="AD32" s="30">
        <v>47695</v>
      </c>
      <c r="AE32" s="30">
        <v>52784</v>
      </c>
      <c r="AF32" s="30">
        <v>65541</v>
      </c>
      <c r="AG32" s="30">
        <v>69416</v>
      </c>
    </row>
    <row r="33" spans="1:33">
      <c r="A33" s="125" t="s">
        <v>119</v>
      </c>
      <c r="B33" s="30">
        <v>26084</v>
      </c>
      <c r="C33" s="30">
        <v>19117</v>
      </c>
      <c r="D33" s="30">
        <v>18354</v>
      </c>
      <c r="E33" s="30">
        <v>20027</v>
      </c>
      <c r="F33" s="30">
        <v>24432</v>
      </c>
      <c r="G33" s="30">
        <v>22602</v>
      </c>
      <c r="H33" s="30">
        <v>20352</v>
      </c>
      <c r="I33" s="30">
        <v>14565</v>
      </c>
      <c r="J33" s="30">
        <v>6462</v>
      </c>
      <c r="K33" s="30">
        <v>5598</v>
      </c>
      <c r="L33" s="30">
        <v>5252</v>
      </c>
      <c r="M33" s="30">
        <v>5579</v>
      </c>
      <c r="N33" s="30">
        <v>7766</v>
      </c>
      <c r="O33" s="30">
        <v>12750</v>
      </c>
      <c r="P33" s="30">
        <v>17387</v>
      </c>
      <c r="Q33" s="30">
        <v>17528</v>
      </c>
      <c r="R33" s="30">
        <v>15983</v>
      </c>
      <c r="S33" s="30">
        <v>15478</v>
      </c>
      <c r="T33" s="30">
        <v>10599</v>
      </c>
      <c r="U33" s="30">
        <v>8950</v>
      </c>
      <c r="V33" s="30">
        <v>10320</v>
      </c>
      <c r="W33" s="30">
        <v>10934</v>
      </c>
      <c r="X33" s="30">
        <v>11685.303293413173</v>
      </c>
      <c r="Y33" s="30">
        <v>14200.845388726075</v>
      </c>
      <c r="Z33" s="30">
        <v>13547</v>
      </c>
      <c r="AA33" s="30">
        <v>13753</v>
      </c>
      <c r="AB33" s="30">
        <v>14497</v>
      </c>
      <c r="AC33" s="30">
        <v>14384</v>
      </c>
      <c r="AD33" s="30">
        <v>15315</v>
      </c>
      <c r="AE33" s="30">
        <v>15016</v>
      </c>
      <c r="AF33" s="30">
        <v>13223</v>
      </c>
      <c r="AG33" s="30">
        <v>11887</v>
      </c>
    </row>
    <row r="34" spans="1:33" s="19" customFormat="1">
      <c r="A34" s="124" t="s">
        <v>120</v>
      </c>
      <c r="B34" s="27">
        <v>156102</v>
      </c>
      <c r="C34" s="27">
        <v>189777</v>
      </c>
      <c r="D34" s="27">
        <v>235634</v>
      </c>
      <c r="E34" s="27">
        <v>267249</v>
      </c>
      <c r="F34" s="27">
        <v>335144</v>
      </c>
      <c r="G34" s="27">
        <v>380179</v>
      </c>
      <c r="H34" s="27">
        <v>469195</v>
      </c>
      <c r="I34" s="27">
        <v>521918</v>
      </c>
      <c r="J34" s="27">
        <v>383764</v>
      </c>
      <c r="K34" s="27">
        <v>361449</v>
      </c>
      <c r="L34" s="27">
        <v>293077</v>
      </c>
      <c r="M34" s="27">
        <v>284342</v>
      </c>
      <c r="N34" s="27">
        <v>275497</v>
      </c>
      <c r="O34" s="27">
        <v>256813</v>
      </c>
      <c r="P34" s="27">
        <v>267211</v>
      </c>
      <c r="Q34" s="27">
        <v>301171</v>
      </c>
      <c r="R34" s="27">
        <v>317111</v>
      </c>
      <c r="S34" s="27">
        <v>341282</v>
      </c>
      <c r="T34" s="27">
        <v>296990</v>
      </c>
      <c r="U34" s="27">
        <v>340305</v>
      </c>
      <c r="V34" s="27">
        <v>360463</v>
      </c>
      <c r="W34" s="27">
        <v>309332</v>
      </c>
      <c r="X34" s="27">
        <v>332440</v>
      </c>
      <c r="Y34" s="27">
        <v>318683</v>
      </c>
      <c r="Z34" s="27">
        <f>'Table44-45.2'!Z23</f>
        <v>316664</v>
      </c>
      <c r="AA34" s="27">
        <f>'Table44-45.2'!AA23</f>
        <v>420053</v>
      </c>
      <c r="AB34" s="27">
        <f>'Table44-45.2'!AB23</f>
        <v>478040</v>
      </c>
      <c r="AC34" s="27">
        <f>'Table44-45.2'!AC23</f>
        <v>463837</v>
      </c>
      <c r="AD34" s="27">
        <f>'Table44-45.2'!AD23</f>
        <v>472272</v>
      </c>
      <c r="AE34" s="27">
        <f>'Table44-45.2'!AE23</f>
        <v>483174</v>
      </c>
      <c r="AF34" s="27">
        <f>'Table44-45.2'!AF23</f>
        <v>506834</v>
      </c>
      <c r="AG34" s="27">
        <f>'Table44-45.2'!AG23</f>
        <v>529094</v>
      </c>
    </row>
    <row r="35" spans="1:33">
      <c r="A35" s="125" t="s">
        <v>116</v>
      </c>
      <c r="B35" s="30">
        <v>3408</v>
      </c>
      <c r="C35" s="30">
        <v>7479</v>
      </c>
      <c r="D35" s="30">
        <v>9498</v>
      </c>
      <c r="E35" s="30">
        <v>12582</v>
      </c>
      <c r="F35" s="30">
        <v>16384</v>
      </c>
      <c r="G35" s="30">
        <v>20169</v>
      </c>
      <c r="H35" s="30">
        <v>23310</v>
      </c>
      <c r="I35" s="30">
        <v>27866</v>
      </c>
      <c r="J35" s="30">
        <v>15076</v>
      </c>
      <c r="K35" s="30">
        <v>13966</v>
      </c>
      <c r="L35" s="30">
        <v>12594</v>
      </c>
      <c r="M35" s="30">
        <v>11407</v>
      </c>
      <c r="N35" s="30">
        <v>8080</v>
      </c>
      <c r="O35" s="30">
        <v>6478</v>
      </c>
      <c r="P35" s="30">
        <v>13222</v>
      </c>
      <c r="Q35" s="30">
        <v>26368</v>
      </c>
      <c r="R35" s="30">
        <v>36382</v>
      </c>
      <c r="S35" s="30">
        <v>46300</v>
      </c>
      <c r="T35" s="30">
        <v>37411</v>
      </c>
      <c r="U35" s="30">
        <v>24131</v>
      </c>
      <c r="V35" s="30">
        <v>33571</v>
      </c>
      <c r="W35" s="30">
        <v>30410</v>
      </c>
      <c r="X35" s="30">
        <v>27189.31059088921</v>
      </c>
      <c r="Y35" s="30">
        <v>15175.382565149539</v>
      </c>
      <c r="Z35" s="30">
        <v>14685</v>
      </c>
      <c r="AA35" s="30">
        <v>12456</v>
      </c>
      <c r="AB35" s="30">
        <v>10950</v>
      </c>
      <c r="AC35" s="30">
        <v>10376</v>
      </c>
      <c r="AD35" s="30">
        <v>10083</v>
      </c>
      <c r="AE35" s="30">
        <v>11362</v>
      </c>
      <c r="AF35" s="30">
        <v>8084</v>
      </c>
      <c r="AG35" s="30">
        <v>9452</v>
      </c>
    </row>
    <row r="36" spans="1:33">
      <c r="A36" s="125" t="s">
        <v>117</v>
      </c>
      <c r="B36" s="30">
        <v>15628</v>
      </c>
      <c r="C36" s="30">
        <v>21468</v>
      </c>
      <c r="D36" s="30">
        <v>43917</v>
      </c>
      <c r="E36" s="30">
        <v>62634</v>
      </c>
      <c r="F36" s="30">
        <v>88636</v>
      </c>
      <c r="G36" s="30">
        <v>87094</v>
      </c>
      <c r="H36" s="30">
        <v>108471</v>
      </c>
      <c r="I36" s="30">
        <v>94941</v>
      </c>
      <c r="J36" s="30">
        <v>77331</v>
      </c>
      <c r="K36" s="30">
        <v>63148</v>
      </c>
      <c r="L36" s="30">
        <v>44228</v>
      </c>
      <c r="M36" s="30">
        <v>37330</v>
      </c>
      <c r="N36" s="30">
        <v>36748</v>
      </c>
      <c r="O36" s="30">
        <v>27058</v>
      </c>
      <c r="P36" s="30">
        <v>29582</v>
      </c>
      <c r="Q36" s="30">
        <v>28773</v>
      </c>
      <c r="R36" s="30">
        <v>36661</v>
      </c>
      <c r="S36" s="30">
        <v>45752</v>
      </c>
      <c r="T36" s="30">
        <v>49983</v>
      </c>
      <c r="U36" s="30">
        <v>50828</v>
      </c>
      <c r="V36" s="30">
        <v>58430</v>
      </c>
      <c r="W36" s="30">
        <v>52952</v>
      </c>
      <c r="X36" s="30">
        <v>60617.197820598005</v>
      </c>
      <c r="Y36" s="30">
        <v>69170.942367177093</v>
      </c>
      <c r="Z36" s="30">
        <v>65448</v>
      </c>
      <c r="AA36" s="30">
        <v>96234</v>
      </c>
      <c r="AB36" s="30">
        <v>85783</v>
      </c>
      <c r="AC36" s="30">
        <v>88792</v>
      </c>
      <c r="AD36" s="30">
        <v>88713</v>
      </c>
      <c r="AE36" s="30">
        <v>88850</v>
      </c>
      <c r="AF36" s="30">
        <v>87026</v>
      </c>
      <c r="AG36" s="30">
        <v>87370</v>
      </c>
    </row>
    <row r="37" spans="1:33">
      <c r="A37" s="125" t="s">
        <v>118</v>
      </c>
      <c r="B37" s="30">
        <v>137905</v>
      </c>
      <c r="C37" s="30">
        <v>161637</v>
      </c>
      <c r="D37" s="30">
        <v>182621</v>
      </c>
      <c r="E37" s="30">
        <v>191814</v>
      </c>
      <c r="F37" s="30">
        <v>229522</v>
      </c>
      <c r="G37" s="30">
        <v>272523</v>
      </c>
      <c r="H37" s="30">
        <v>336917</v>
      </c>
      <c r="I37" s="30">
        <v>398872</v>
      </c>
      <c r="J37" s="30">
        <v>291095</v>
      </c>
      <c r="K37" s="30">
        <v>284245</v>
      </c>
      <c r="L37" s="30">
        <v>236199</v>
      </c>
      <c r="M37" s="30">
        <v>235581</v>
      </c>
      <c r="N37" s="30">
        <v>230669</v>
      </c>
      <c r="O37" s="30">
        <v>223277</v>
      </c>
      <c r="P37" s="30">
        <v>224415</v>
      </c>
      <c r="Q37" s="30">
        <v>246223</v>
      </c>
      <c r="R37" s="30">
        <v>244663</v>
      </c>
      <c r="S37" s="30">
        <v>250400</v>
      </c>
      <c r="T37" s="30">
        <v>211335</v>
      </c>
      <c r="U37" s="30">
        <v>264138</v>
      </c>
      <c r="V37" s="30">
        <v>267779</v>
      </c>
      <c r="W37" s="30">
        <v>225524</v>
      </c>
      <c r="X37" s="30">
        <v>244138.93888865196</v>
      </c>
      <c r="Y37" s="30">
        <v>233872.52700467923</v>
      </c>
      <c r="Z37" s="30">
        <v>235920</v>
      </c>
      <c r="AA37" s="30">
        <v>310447</v>
      </c>
      <c r="AB37" s="30">
        <v>381412</v>
      </c>
      <c r="AC37" s="30">
        <v>364606</v>
      </c>
      <c r="AD37" s="30">
        <v>373452</v>
      </c>
      <c r="AE37" s="30">
        <v>382968</v>
      </c>
      <c r="AF37" s="30">
        <v>412151</v>
      </c>
      <c r="AG37" s="30">
        <v>432726</v>
      </c>
    </row>
    <row r="38" spans="1:33">
      <c r="A38" s="36" t="s">
        <v>121</v>
      </c>
      <c r="B38" s="36">
        <v>854396</v>
      </c>
      <c r="C38" s="36">
        <v>933099</v>
      </c>
      <c r="D38" s="36">
        <v>1030617</v>
      </c>
      <c r="E38" s="36">
        <v>1136767</v>
      </c>
      <c r="F38" s="36">
        <v>1236214</v>
      </c>
      <c r="G38" s="36">
        <v>1438144</v>
      </c>
      <c r="H38" s="36">
        <v>1533379</v>
      </c>
      <c r="I38" s="36">
        <v>1239042</v>
      </c>
      <c r="J38" s="36">
        <v>613034</v>
      </c>
      <c r="K38" s="36">
        <v>628569</v>
      </c>
      <c r="L38" s="36">
        <v>725124</v>
      </c>
      <c r="M38" s="36">
        <v>741098</v>
      </c>
      <c r="N38" s="36">
        <v>789943</v>
      </c>
      <c r="O38" s="36">
        <v>932532</v>
      </c>
      <c r="P38" s="36">
        <v>1114251</v>
      </c>
      <c r="Q38" s="36">
        <v>1301209</v>
      </c>
      <c r="R38" s="36">
        <v>1328234</v>
      </c>
      <c r="S38" s="36">
        <v>1340815</v>
      </c>
      <c r="T38" s="36">
        <v>1432599</v>
      </c>
      <c r="U38" s="36">
        <v>1174241</v>
      </c>
      <c r="V38" s="36">
        <v>1324199</v>
      </c>
      <c r="W38" s="36">
        <v>1455284</v>
      </c>
      <c r="X38" s="36">
        <v>1632021</v>
      </c>
      <c r="Y38" s="36">
        <v>1608039</v>
      </c>
      <c r="Z38" s="36">
        <f>'Table44-45.2'!Z24</f>
        <v>1571194</v>
      </c>
      <c r="AA38" s="36">
        <f>'Table44-45.2'!AA24</f>
        <v>1556729</v>
      </c>
      <c r="AB38" s="36">
        <f>'Table44-45.2'!AB24</f>
        <v>1559793</v>
      </c>
      <c r="AC38" s="36">
        <f>'Table44-45.2'!AC24</f>
        <v>1621990</v>
      </c>
      <c r="AD38" s="36">
        <f>'Table44-45.2'!AD24</f>
        <v>1692106</v>
      </c>
      <c r="AE38" s="36">
        <f>'Table44-45.2'!AE24</f>
        <v>1729422</v>
      </c>
      <c r="AF38" s="36">
        <f>'Table44-45.2'!AF24</f>
        <v>1587211</v>
      </c>
      <c r="AG38" s="36">
        <f>'Table44-45.2'!AG24</f>
        <v>1644106</v>
      </c>
    </row>
    <row r="39" spans="1:33" s="19" customFormat="1">
      <c r="A39" s="124" t="s">
        <v>122</v>
      </c>
      <c r="B39" s="27">
        <v>254445</v>
      </c>
      <c r="C39" s="27">
        <v>242725</v>
      </c>
      <c r="D39" s="27">
        <v>307353</v>
      </c>
      <c r="E39" s="27">
        <v>374505</v>
      </c>
      <c r="F39" s="27">
        <v>353511</v>
      </c>
      <c r="G39" s="27">
        <v>429371</v>
      </c>
      <c r="H39" s="27">
        <v>478526</v>
      </c>
      <c r="I39" s="27">
        <v>311843</v>
      </c>
      <c r="J39" s="27">
        <v>126007</v>
      </c>
      <c r="K39" s="27">
        <v>157584</v>
      </c>
      <c r="L39" s="27">
        <v>225752</v>
      </c>
      <c r="M39" s="27">
        <v>206466</v>
      </c>
      <c r="N39" s="27">
        <v>226397</v>
      </c>
      <c r="O39" s="27">
        <v>282128</v>
      </c>
      <c r="P39" s="27">
        <v>382500</v>
      </c>
      <c r="Q39" s="27">
        <v>463171</v>
      </c>
      <c r="R39" s="27">
        <v>404609</v>
      </c>
      <c r="S39" s="27">
        <v>424181</v>
      </c>
      <c r="T39" s="27">
        <v>471138</v>
      </c>
      <c r="U39" s="27">
        <v>401479</v>
      </c>
      <c r="V39" s="27">
        <v>536801</v>
      </c>
      <c r="W39" s="27">
        <v>687992</v>
      </c>
      <c r="X39" s="27">
        <v>789617.38766813884</v>
      </c>
      <c r="Y39" s="27">
        <v>791503.18986268353</v>
      </c>
      <c r="Z39" s="27">
        <v>720035</v>
      </c>
      <c r="AA39" s="27">
        <v>718438</v>
      </c>
      <c r="AB39" s="27">
        <v>666776</v>
      </c>
      <c r="AC39" s="27">
        <v>754905</v>
      </c>
      <c r="AD39" s="27">
        <v>810671</v>
      </c>
      <c r="AE39" s="27">
        <v>824408</v>
      </c>
      <c r="AF39" s="27">
        <v>725904</v>
      </c>
      <c r="AG39" s="27">
        <v>673844</v>
      </c>
    </row>
    <row r="40" spans="1:33" s="19" customFormat="1">
      <c r="A40" s="125" t="s">
        <v>123</v>
      </c>
      <c r="B40" s="30">
        <v>183038</v>
      </c>
      <c r="C40" s="30">
        <v>165620</v>
      </c>
      <c r="D40" s="30">
        <v>214031</v>
      </c>
      <c r="E40" s="30">
        <v>294186</v>
      </c>
      <c r="F40" s="30">
        <v>281887</v>
      </c>
      <c r="G40" s="30">
        <v>328933</v>
      </c>
      <c r="H40" s="30">
        <v>348547</v>
      </c>
      <c r="I40" s="30">
        <v>218015</v>
      </c>
      <c r="J40" s="30">
        <v>85512</v>
      </c>
      <c r="K40" s="30">
        <v>101676</v>
      </c>
      <c r="L40" s="30">
        <v>114444</v>
      </c>
      <c r="M40" s="30">
        <v>142051</v>
      </c>
      <c r="N40" s="30">
        <v>177434</v>
      </c>
      <c r="O40" s="30">
        <v>225303</v>
      </c>
      <c r="P40" s="30">
        <v>291354</v>
      </c>
      <c r="Q40" s="30">
        <v>352604</v>
      </c>
      <c r="R40" s="30">
        <v>313222</v>
      </c>
      <c r="S40" s="30">
        <v>338046</v>
      </c>
      <c r="T40" s="30">
        <v>368903</v>
      </c>
      <c r="U40" s="30">
        <v>327323</v>
      </c>
      <c r="V40" s="30">
        <v>450703</v>
      </c>
      <c r="W40" s="30">
        <v>504408</v>
      </c>
      <c r="X40" s="30">
        <v>638125.03278342355</v>
      </c>
      <c r="Y40" s="30">
        <v>639904.64657007495</v>
      </c>
      <c r="Z40" s="30">
        <v>594293</v>
      </c>
      <c r="AA40" s="30">
        <v>597226</v>
      </c>
      <c r="AB40" s="30">
        <v>565417</v>
      </c>
      <c r="AC40" s="30">
        <v>630559</v>
      </c>
      <c r="AD40" s="30">
        <v>677426</v>
      </c>
      <c r="AE40" s="30">
        <v>696693</v>
      </c>
      <c r="AF40" s="30">
        <v>619140</v>
      </c>
      <c r="AG40" s="30">
        <v>567273</v>
      </c>
    </row>
    <row r="41" spans="1:33">
      <c r="A41" s="125" t="s">
        <v>124</v>
      </c>
      <c r="B41" s="30">
        <v>57468</v>
      </c>
      <c r="C41" s="30">
        <v>69518</v>
      </c>
      <c r="D41" s="30">
        <v>81529</v>
      </c>
      <c r="E41" s="30">
        <v>50723</v>
      </c>
      <c r="F41" s="30">
        <v>42069</v>
      </c>
      <c r="G41" s="30">
        <v>68459</v>
      </c>
      <c r="H41" s="30">
        <v>103261</v>
      </c>
      <c r="I41" s="30">
        <v>80232</v>
      </c>
      <c r="J41" s="30">
        <v>36107</v>
      </c>
      <c r="K41" s="30">
        <v>51934</v>
      </c>
      <c r="L41" s="30">
        <v>115098</v>
      </c>
      <c r="M41" s="30">
        <v>61580</v>
      </c>
      <c r="N41" s="30">
        <v>48963</v>
      </c>
      <c r="O41" s="30">
        <v>56825</v>
      </c>
      <c r="P41" s="30">
        <v>92468</v>
      </c>
      <c r="Q41" s="30">
        <v>112182</v>
      </c>
      <c r="R41" s="30">
        <v>93040</v>
      </c>
      <c r="S41" s="30">
        <v>86590</v>
      </c>
      <c r="T41" s="30">
        <v>104372</v>
      </c>
      <c r="U41" s="30">
        <v>70678</v>
      </c>
      <c r="V41" s="30">
        <v>80300</v>
      </c>
      <c r="W41" s="30">
        <v>185523</v>
      </c>
      <c r="X41" s="30">
        <v>153821.33256352021</v>
      </c>
      <c r="Y41" s="30">
        <v>153952.73033387843</v>
      </c>
      <c r="Z41" s="30">
        <v>129709</v>
      </c>
      <c r="AA41" s="30">
        <v>124576</v>
      </c>
      <c r="AB41" s="30">
        <v>101403</v>
      </c>
      <c r="AC41" s="30">
        <v>126746</v>
      </c>
      <c r="AD41" s="30">
        <v>135774</v>
      </c>
      <c r="AE41" s="30">
        <v>128211</v>
      </c>
      <c r="AF41" s="30">
        <v>106070</v>
      </c>
      <c r="AG41" s="30">
        <v>107381</v>
      </c>
    </row>
    <row r="42" spans="1:33" s="19" customFormat="1">
      <c r="A42" s="124" t="s">
        <v>125</v>
      </c>
      <c r="B42" s="27">
        <v>590990</v>
      </c>
      <c r="C42" s="27">
        <v>681399</v>
      </c>
      <c r="D42" s="27">
        <v>712138</v>
      </c>
      <c r="E42" s="27">
        <v>750617</v>
      </c>
      <c r="F42" s="27">
        <v>865613</v>
      </c>
      <c r="G42" s="27">
        <v>989469</v>
      </c>
      <c r="H42" s="27">
        <v>1033116</v>
      </c>
      <c r="I42" s="27">
        <v>918531</v>
      </c>
      <c r="J42" s="27">
        <v>483311</v>
      </c>
      <c r="K42" s="27">
        <v>469549</v>
      </c>
      <c r="L42" s="27">
        <v>499430</v>
      </c>
      <c r="M42" s="27">
        <v>533838</v>
      </c>
      <c r="N42" s="27">
        <v>563546</v>
      </c>
      <c r="O42" s="27">
        <v>650404</v>
      </c>
      <c r="P42" s="27">
        <v>729779</v>
      </c>
      <c r="Q42" s="27">
        <v>835627</v>
      </c>
      <c r="R42" s="27">
        <v>917864</v>
      </c>
      <c r="S42" s="27">
        <v>910451</v>
      </c>
      <c r="T42" s="27">
        <v>954253</v>
      </c>
      <c r="U42" s="27">
        <v>767011</v>
      </c>
      <c r="V42" s="27">
        <v>787330</v>
      </c>
      <c r="W42" s="27">
        <v>778798</v>
      </c>
      <c r="X42" s="27">
        <v>857541.74117782409</v>
      </c>
      <c r="Y42" s="27">
        <v>832716.62327598454</v>
      </c>
      <c r="Z42" s="27">
        <v>862636</v>
      </c>
      <c r="AA42" s="27">
        <v>850448</v>
      </c>
      <c r="AB42" s="27">
        <v>893733</v>
      </c>
      <c r="AC42" s="27">
        <v>880003</v>
      </c>
      <c r="AD42" s="27">
        <v>900367</v>
      </c>
      <c r="AE42" s="27">
        <v>923388</v>
      </c>
      <c r="AF42" s="27">
        <v>871189</v>
      </c>
      <c r="AG42" s="27">
        <v>963008</v>
      </c>
    </row>
    <row r="43" spans="1:33">
      <c r="A43" s="125" t="s">
        <v>126</v>
      </c>
      <c r="B43" s="30">
        <v>337817</v>
      </c>
      <c r="C43" s="30">
        <v>382623</v>
      </c>
      <c r="D43" s="30">
        <v>368630</v>
      </c>
      <c r="E43" s="30">
        <v>411515</v>
      </c>
      <c r="F43" s="30">
        <v>478247</v>
      </c>
      <c r="G43" s="30">
        <v>583952</v>
      </c>
      <c r="H43" s="30">
        <v>578976</v>
      </c>
      <c r="I43" s="30">
        <v>528099</v>
      </c>
      <c r="J43" s="30">
        <v>286541</v>
      </c>
      <c r="K43" s="30">
        <v>272267</v>
      </c>
      <c r="L43" s="30">
        <v>308038</v>
      </c>
      <c r="M43" s="30">
        <v>316238</v>
      </c>
      <c r="N43" s="30">
        <v>324063</v>
      </c>
      <c r="O43" s="30">
        <v>388671</v>
      </c>
      <c r="P43" s="30">
        <v>419007</v>
      </c>
      <c r="Q43" s="30">
        <v>500795</v>
      </c>
      <c r="R43" s="30">
        <v>540806</v>
      </c>
      <c r="S43" s="30">
        <v>547259</v>
      </c>
      <c r="T43" s="30">
        <v>579433</v>
      </c>
      <c r="U43" s="30">
        <v>458301</v>
      </c>
      <c r="V43" s="30">
        <v>462616</v>
      </c>
      <c r="W43" s="30">
        <v>457648</v>
      </c>
      <c r="X43" s="30">
        <v>531055.99533569533</v>
      </c>
      <c r="Y43" s="30">
        <v>505356.15674126009</v>
      </c>
      <c r="Z43" s="30">
        <v>498534</v>
      </c>
      <c r="AA43" s="30">
        <v>488658</v>
      </c>
      <c r="AB43" s="30">
        <v>499358</v>
      </c>
      <c r="AC43" s="30">
        <v>479014</v>
      </c>
      <c r="AD43" s="30">
        <v>491664</v>
      </c>
      <c r="AE43" s="30">
        <v>509460</v>
      </c>
      <c r="AF43" s="30">
        <v>461367</v>
      </c>
      <c r="AG43" s="30">
        <v>512853</v>
      </c>
    </row>
    <row r="44" spans="1:33">
      <c r="A44" s="125" t="s">
        <v>127</v>
      </c>
      <c r="B44" s="30">
        <v>252378</v>
      </c>
      <c r="C44" s="30">
        <v>298863</v>
      </c>
      <c r="D44" s="30">
        <v>344901</v>
      </c>
      <c r="E44" s="30">
        <v>340807</v>
      </c>
      <c r="F44" s="30">
        <v>389500</v>
      </c>
      <c r="G44" s="30">
        <v>409713</v>
      </c>
      <c r="H44" s="30">
        <v>457329</v>
      </c>
      <c r="I44" s="30">
        <v>392746</v>
      </c>
      <c r="J44" s="30">
        <v>197806</v>
      </c>
      <c r="K44" s="30">
        <v>198561</v>
      </c>
      <c r="L44" s="30">
        <v>191870</v>
      </c>
      <c r="M44" s="30">
        <v>217845</v>
      </c>
      <c r="N44" s="30">
        <v>239483</v>
      </c>
      <c r="O44" s="30">
        <v>261733</v>
      </c>
      <c r="P44" s="30">
        <v>310500</v>
      </c>
      <c r="Q44" s="30">
        <v>334197</v>
      </c>
      <c r="R44" s="30">
        <v>376366</v>
      </c>
      <c r="S44" s="30">
        <v>362284</v>
      </c>
      <c r="T44" s="30">
        <v>374061</v>
      </c>
      <c r="U44" s="30">
        <v>308027</v>
      </c>
      <c r="V44" s="30">
        <v>323938</v>
      </c>
      <c r="W44" s="30">
        <v>320380</v>
      </c>
      <c r="X44" s="30">
        <v>325212.92210256914</v>
      </c>
      <c r="Y44" s="30">
        <v>326295.82177039154</v>
      </c>
      <c r="Z44" s="30">
        <v>362733</v>
      </c>
      <c r="AA44" s="30">
        <v>360303</v>
      </c>
      <c r="AB44" s="30">
        <v>390521</v>
      </c>
      <c r="AC44" s="30">
        <v>396221</v>
      </c>
      <c r="AD44" s="30">
        <v>403917</v>
      </c>
      <c r="AE44" s="30">
        <v>409321</v>
      </c>
      <c r="AF44" s="30">
        <v>403844</v>
      </c>
      <c r="AG44" s="30">
        <v>443781</v>
      </c>
    </row>
    <row r="45" spans="1:33">
      <c r="A45" s="126" t="s">
        <v>128</v>
      </c>
      <c r="B45" s="126">
        <v>1553262</v>
      </c>
      <c r="C45" s="126">
        <v>1720255</v>
      </c>
      <c r="D45" s="126">
        <v>1852203</v>
      </c>
      <c r="E45" s="126">
        <v>2031824</v>
      </c>
      <c r="F45" s="126">
        <v>2266018</v>
      </c>
      <c r="G45" s="126">
        <v>2534993</v>
      </c>
      <c r="H45" s="126">
        <v>2712098</v>
      </c>
      <c r="I45" s="126">
        <v>2121141</v>
      </c>
      <c r="J45" s="126">
        <v>1187279</v>
      </c>
      <c r="K45" s="126">
        <v>1133976</v>
      </c>
      <c r="L45" s="126">
        <v>1169039</v>
      </c>
      <c r="M45" s="126">
        <v>1190489</v>
      </c>
      <c r="N45" s="126">
        <v>1264206</v>
      </c>
      <c r="O45" s="126">
        <v>1423985</v>
      </c>
      <c r="P45" s="126">
        <v>1649896</v>
      </c>
      <c r="Q45" s="126">
        <v>1885491</v>
      </c>
      <c r="R45" s="126">
        <v>1934758</v>
      </c>
      <c r="S45" s="126">
        <v>1968711</v>
      </c>
      <c r="T45" s="126">
        <v>2014697</v>
      </c>
      <c r="U45" s="126">
        <v>1795686</v>
      </c>
      <c r="V45" s="126">
        <v>2003971</v>
      </c>
      <c r="W45" s="126">
        <v>2101552</v>
      </c>
      <c r="X45" s="126">
        <v>2326977</v>
      </c>
      <c r="Y45" s="126">
        <v>2303441</v>
      </c>
      <c r="Z45" s="126">
        <f>'Table44-45.2'!Z27</f>
        <v>2252515</v>
      </c>
      <c r="AA45" s="126">
        <f>'Table44-45.2'!AA27</f>
        <v>2350865</v>
      </c>
      <c r="AB45" s="126">
        <f>'Table44-45.2'!AB27</f>
        <v>2418543</v>
      </c>
      <c r="AC45" s="126">
        <f>'Table44-45.2'!AC27</f>
        <v>2463149</v>
      </c>
      <c r="AD45" s="126">
        <f>'Table44-45.2'!AD27</f>
        <v>2560080</v>
      </c>
      <c r="AE45" s="126">
        <f>'Table44-45.2'!AE27</f>
        <v>2610781</v>
      </c>
      <c r="AF45" s="126">
        <f>'Table44-45.2'!AF27</f>
        <v>2485517</v>
      </c>
      <c r="AG45" s="126">
        <f>'Table44-45.2'!AG27</f>
        <v>2562798</v>
      </c>
    </row>
    <row r="46" spans="1:33">
      <c r="A46" s="8" t="s">
        <v>65</v>
      </c>
    </row>
    <row r="47" spans="1:33" s="19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>
      <c r="A48" s="7" t="s">
        <v>130</v>
      </c>
    </row>
    <row r="49" spans="1:33">
      <c r="A49" s="7" t="s">
        <v>131</v>
      </c>
    </row>
    <row r="50" spans="1:33">
      <c r="A50" s="8" t="s">
        <v>4</v>
      </c>
      <c r="O50" s="9"/>
      <c r="P50" s="9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1:33">
      <c r="A51" s="11"/>
      <c r="B51" s="12">
        <v>1990</v>
      </c>
      <c r="C51" s="12">
        <v>1991</v>
      </c>
      <c r="D51" s="12">
        <v>1992</v>
      </c>
      <c r="E51" s="12">
        <v>1993</v>
      </c>
      <c r="F51" s="12">
        <v>1994</v>
      </c>
      <c r="G51" s="12">
        <v>1995</v>
      </c>
      <c r="H51" s="12">
        <v>1996</v>
      </c>
      <c r="I51" s="12">
        <v>1997</v>
      </c>
      <c r="J51" s="12">
        <v>1998</v>
      </c>
      <c r="K51" s="12">
        <v>1999</v>
      </c>
      <c r="L51" s="12">
        <v>2000</v>
      </c>
      <c r="M51" s="12">
        <v>2001</v>
      </c>
      <c r="N51" s="12">
        <v>2002</v>
      </c>
      <c r="O51" s="12">
        <v>2003</v>
      </c>
      <c r="P51" s="12">
        <v>2004</v>
      </c>
      <c r="Q51" s="12" t="s">
        <v>6</v>
      </c>
      <c r="R51" s="12" t="s">
        <v>7</v>
      </c>
      <c r="S51" s="12" t="s">
        <v>8</v>
      </c>
      <c r="T51" s="12" t="s">
        <v>9</v>
      </c>
      <c r="U51" s="12">
        <v>2009</v>
      </c>
      <c r="V51" s="13" t="s">
        <v>10</v>
      </c>
      <c r="W51" s="13" t="s">
        <v>11</v>
      </c>
      <c r="X51" s="13">
        <v>2012</v>
      </c>
      <c r="Y51" s="13">
        <v>2013</v>
      </c>
      <c r="Z51" s="13">
        <v>2014</v>
      </c>
      <c r="AA51" s="13">
        <v>2015</v>
      </c>
      <c r="AB51" s="13">
        <v>2016</v>
      </c>
      <c r="AC51" s="13">
        <v>2017</v>
      </c>
      <c r="AD51" s="13" t="str">
        <f>'Table44-45.2'!AD4</f>
        <v>2018r</v>
      </c>
      <c r="AE51" s="13" t="str">
        <f>'Table44-45.2'!AE4</f>
        <v>2019r</v>
      </c>
      <c r="AF51" s="13" t="str">
        <f>'Table44-45.2'!AF4</f>
        <v>2020r</v>
      </c>
      <c r="AG51" s="13" t="str">
        <f>'Table44-45.2'!AG4</f>
        <v>2021p</v>
      </c>
    </row>
    <row r="52" spans="1:33">
      <c r="A52" s="36" t="s">
        <v>104</v>
      </c>
      <c r="B52" s="127">
        <v>143.20240035592062</v>
      </c>
      <c r="C52" s="127">
        <v>160.90692295203291</v>
      </c>
      <c r="D52" s="127">
        <v>169.04502354179007</v>
      </c>
      <c r="E52" s="127">
        <v>184.45546036692718</v>
      </c>
      <c r="F52" s="127">
        <v>210.74635803341181</v>
      </c>
      <c r="G52" s="127">
        <v>226.74128068181577</v>
      </c>
      <c r="H52" s="127">
        <v>243.47376877386597</v>
      </c>
      <c r="I52" s="127">
        <v>183.63271012075577</v>
      </c>
      <c r="J52" s="127">
        <v>117.27332724669645</v>
      </c>
      <c r="K52" s="127">
        <v>104.05724250046914</v>
      </c>
      <c r="L52" s="127">
        <v>93.594060679412053</v>
      </c>
      <c r="M52" s="127">
        <v>94.775683534241551</v>
      </c>
      <c r="N52" s="127">
        <v>100</v>
      </c>
      <c r="O52" s="127">
        <v>103.62457117675214</v>
      </c>
      <c r="P52" s="127">
        <v>113.1743357588511</v>
      </c>
      <c r="Q52" s="127">
        <v>123.89855417774525</v>
      </c>
      <c r="R52" s="127">
        <v>128.53458945774813</v>
      </c>
      <c r="S52" s="127">
        <v>132.90178656146483</v>
      </c>
      <c r="T52" s="127">
        <v>124.5656945618781</v>
      </c>
      <c r="U52" s="127">
        <v>129.80413821023353</v>
      </c>
      <c r="V52" s="127">
        <v>142.14433763544699</v>
      </c>
      <c r="W52" s="127">
        <v>135.54103946544427</v>
      </c>
      <c r="X52" s="127">
        <v>145.87548615321475</v>
      </c>
      <c r="Y52" s="127">
        <v>145.88238341918543</v>
      </c>
      <c r="Z52" s="127">
        <v>142.90551866791211</v>
      </c>
      <c r="AA52" s="127">
        <v>165.33716524375717</v>
      </c>
      <c r="AB52" s="127">
        <v>178.55198486915489</v>
      </c>
      <c r="AC52" s="127">
        <v>174.84981961485508</v>
      </c>
      <c r="AD52" s="127">
        <f t="shared" ref="AD52:AG67" si="0">+AC52*AD28/AC28</f>
        <v>180.40748871714925</v>
      </c>
      <c r="AE52" s="127">
        <f t="shared" si="0"/>
        <v>183.19328142446813</v>
      </c>
      <c r="AF52" s="127">
        <f t="shared" si="0"/>
        <v>186.56545692917223</v>
      </c>
      <c r="AG52" s="127">
        <f t="shared" si="0"/>
        <v>190.79517246874357</v>
      </c>
    </row>
    <row r="53" spans="1:33" s="19" customFormat="1">
      <c r="A53" s="124" t="s">
        <v>115</v>
      </c>
      <c r="B53" s="117">
        <v>262.3084430938892</v>
      </c>
      <c r="C53" s="117">
        <v>287.63420303271175</v>
      </c>
      <c r="D53" s="117">
        <v>284.10291498546019</v>
      </c>
      <c r="E53" s="117">
        <v>304.99833975629628</v>
      </c>
      <c r="F53" s="117">
        <v>333.62345672801177</v>
      </c>
      <c r="G53" s="117">
        <v>349.13466085749064</v>
      </c>
      <c r="H53" s="117">
        <v>344.44573015505665</v>
      </c>
      <c r="I53" s="117">
        <v>175.52297676665023</v>
      </c>
      <c r="J53" s="117">
        <v>86.872000241489985</v>
      </c>
      <c r="K53" s="117">
        <v>66.637654327198817</v>
      </c>
      <c r="L53" s="117">
        <v>75.976273608162359</v>
      </c>
      <c r="M53" s="117">
        <v>83.15607297022629</v>
      </c>
      <c r="N53" s="117">
        <v>100</v>
      </c>
      <c r="O53" s="117">
        <v>118.04785526699737</v>
      </c>
      <c r="P53" s="117">
        <v>135.61273054747795</v>
      </c>
      <c r="Q53" s="117">
        <v>144.07041445720094</v>
      </c>
      <c r="R53" s="117">
        <v>147.05583449885796</v>
      </c>
      <c r="S53" s="117">
        <v>145.08215690812312</v>
      </c>
      <c r="T53" s="117">
        <v>148.20743990420897</v>
      </c>
      <c r="U53" s="117">
        <v>137.36252679029613</v>
      </c>
      <c r="V53" s="117">
        <v>156.79240916454523</v>
      </c>
      <c r="W53" s="117">
        <v>167.31835424569593</v>
      </c>
      <c r="X53" s="117">
        <v>180.32206857326196</v>
      </c>
      <c r="Y53" s="117">
        <v>187.64055453142009</v>
      </c>
      <c r="Z53" s="117">
        <v>181.44702816377045</v>
      </c>
      <c r="AA53" s="117">
        <v>181.98031856554942</v>
      </c>
      <c r="AB53" s="117">
        <v>183.93035026111104</v>
      </c>
      <c r="AC53" s="117">
        <v>182.32041697272169</v>
      </c>
      <c r="AD53" s="117">
        <f t="shared" si="0"/>
        <v>191.3436148490587</v>
      </c>
      <c r="AE53" s="117">
        <f t="shared" si="0"/>
        <v>192.45749051664777</v>
      </c>
      <c r="AF53" s="117">
        <f t="shared" si="0"/>
        <v>188.51918034235359</v>
      </c>
      <c r="AG53" s="117">
        <f t="shared" si="0"/>
        <v>187.33738542674078</v>
      </c>
    </row>
    <row r="54" spans="1:33">
      <c r="A54" s="125" t="s">
        <v>116</v>
      </c>
      <c r="B54" s="128">
        <v>282.26170685065779</v>
      </c>
      <c r="C54" s="128">
        <v>317.4874835436226</v>
      </c>
      <c r="D54" s="128">
        <v>279.48166014817946</v>
      </c>
      <c r="E54" s="128">
        <v>296.91821300558314</v>
      </c>
      <c r="F54" s="128">
        <v>332.07095701642271</v>
      </c>
      <c r="G54" s="128">
        <v>345.60794903087549</v>
      </c>
      <c r="H54" s="128">
        <v>337.74059944456718</v>
      </c>
      <c r="I54" s="128">
        <v>153.86064211102888</v>
      </c>
      <c r="J54" s="128">
        <v>63.811345050594348</v>
      </c>
      <c r="K54" s="128">
        <v>47.176229783880913</v>
      </c>
      <c r="L54" s="128">
        <v>60.606555644177085</v>
      </c>
      <c r="M54" s="128">
        <v>75.972247580792398</v>
      </c>
      <c r="N54" s="128">
        <v>100</v>
      </c>
      <c r="O54" s="128">
        <v>120.79125145344646</v>
      </c>
      <c r="P54" s="128">
        <v>147.64517647963254</v>
      </c>
      <c r="Q54" s="128">
        <v>164.09098334662656</v>
      </c>
      <c r="R54" s="128">
        <v>169.12735554423762</v>
      </c>
      <c r="S54" s="128">
        <v>167.0199782823866</v>
      </c>
      <c r="T54" s="128">
        <v>170.68026099574294</v>
      </c>
      <c r="U54" s="128">
        <v>150.65296983558036</v>
      </c>
      <c r="V54" s="128">
        <v>164.02275544622009</v>
      </c>
      <c r="W54" s="128">
        <v>169.32627350739457</v>
      </c>
      <c r="X54" s="128">
        <v>185.21511521103753</v>
      </c>
      <c r="Y54" s="128">
        <v>195.35735285808033</v>
      </c>
      <c r="Z54" s="128">
        <v>192.505501475068</v>
      </c>
      <c r="AA54" s="128">
        <v>190.89974342465621</v>
      </c>
      <c r="AB54" s="128">
        <v>195.19810115026473</v>
      </c>
      <c r="AC54" s="128">
        <v>195.40758963320295</v>
      </c>
      <c r="AD54" s="128">
        <f t="shared" si="0"/>
        <v>202.49563848164109</v>
      </c>
      <c r="AE54" s="128">
        <f t="shared" si="0"/>
        <v>196.56843060512719</v>
      </c>
      <c r="AF54" s="128">
        <f t="shared" si="0"/>
        <v>183.36866935483619</v>
      </c>
      <c r="AG54" s="128">
        <f t="shared" si="0"/>
        <v>177.55965968986757</v>
      </c>
    </row>
    <row r="55" spans="1:33">
      <c r="A55" s="125" t="s">
        <v>117</v>
      </c>
      <c r="B55" s="128">
        <v>232.9932714472618</v>
      </c>
      <c r="C55" s="128">
        <v>253.28484206591483</v>
      </c>
      <c r="D55" s="128">
        <v>285.98841193695091</v>
      </c>
      <c r="E55" s="128">
        <v>314.20627998255554</v>
      </c>
      <c r="F55" s="128">
        <v>269.24023425331751</v>
      </c>
      <c r="G55" s="128">
        <v>320.55323655846985</v>
      </c>
      <c r="H55" s="128">
        <v>286.31860943243407</v>
      </c>
      <c r="I55" s="128">
        <v>220.16852532552485</v>
      </c>
      <c r="J55" s="128">
        <v>112.38552115133012</v>
      </c>
      <c r="K55" s="128">
        <v>80.784686312379293</v>
      </c>
      <c r="L55" s="128">
        <v>93.489502211700199</v>
      </c>
      <c r="M55" s="128">
        <v>91.220173197931587</v>
      </c>
      <c r="N55" s="128">
        <v>100</v>
      </c>
      <c r="O55" s="128">
        <v>114.13307582082113</v>
      </c>
      <c r="P55" s="128">
        <v>119.6358482337549</v>
      </c>
      <c r="Q55" s="128">
        <v>119.0050464145536</v>
      </c>
      <c r="R55" s="128">
        <v>123.56862500778767</v>
      </c>
      <c r="S55" s="128">
        <v>124.61217369634291</v>
      </c>
      <c r="T55" s="128">
        <v>136.84349884742383</v>
      </c>
      <c r="U55" s="128">
        <v>131.32203601021743</v>
      </c>
      <c r="V55" s="128">
        <v>151.55130521462837</v>
      </c>
      <c r="W55" s="128">
        <v>166.57684879446762</v>
      </c>
      <c r="X55" s="128">
        <v>178.96849649943042</v>
      </c>
      <c r="Y55" s="128">
        <v>181.13937866300705</v>
      </c>
      <c r="Z55" s="128">
        <v>166.05818952090212</v>
      </c>
      <c r="AA55" s="128">
        <v>168.41318297925361</v>
      </c>
      <c r="AB55" s="128">
        <v>161.46034514983486</v>
      </c>
      <c r="AC55" s="128">
        <v>161.99302224160488</v>
      </c>
      <c r="AD55" s="128">
        <f t="shared" si="0"/>
        <v>164.22341287147216</v>
      </c>
      <c r="AE55" s="128">
        <f t="shared" si="0"/>
        <v>169.40066039499095</v>
      </c>
      <c r="AF55" s="128">
        <f t="shared" si="0"/>
        <v>161.78898510996197</v>
      </c>
      <c r="AG55" s="128">
        <f t="shared" si="0"/>
        <v>163.46956575914271</v>
      </c>
    </row>
    <row r="56" spans="1:33">
      <c r="A56" s="125" t="s">
        <v>118</v>
      </c>
      <c r="B56" s="128">
        <v>233.02687722693881</v>
      </c>
      <c r="C56" s="128">
        <v>264.08744996260941</v>
      </c>
      <c r="D56" s="128">
        <v>317.11608674613996</v>
      </c>
      <c r="E56" s="128">
        <v>332.64417366823562</v>
      </c>
      <c r="F56" s="128">
        <v>535.77618440153083</v>
      </c>
      <c r="G56" s="128">
        <v>469.92038006422388</v>
      </c>
      <c r="H56" s="128">
        <v>573.43509435622229</v>
      </c>
      <c r="I56" s="128">
        <v>144.83790084898607</v>
      </c>
      <c r="J56" s="128">
        <v>121.95046848194255</v>
      </c>
      <c r="K56" s="128">
        <v>114.46795407557295</v>
      </c>
      <c r="L56" s="128">
        <v>100.11877006994237</v>
      </c>
      <c r="M56" s="128">
        <v>97.312277306118858</v>
      </c>
      <c r="N56" s="128">
        <v>100</v>
      </c>
      <c r="O56" s="128">
        <v>100.78740157480316</v>
      </c>
      <c r="P56" s="128">
        <v>96.010205428232098</v>
      </c>
      <c r="Q56" s="128">
        <v>96.190559978885332</v>
      </c>
      <c r="R56" s="128">
        <v>92.939779175647757</v>
      </c>
      <c r="S56" s="128">
        <v>84.77983548145869</v>
      </c>
      <c r="T56" s="128">
        <v>82.171292834205801</v>
      </c>
      <c r="U56" s="128">
        <v>98.574759160691528</v>
      </c>
      <c r="V56" s="128">
        <v>141.95662693001367</v>
      </c>
      <c r="W56" s="128">
        <v>163.53758852769104</v>
      </c>
      <c r="X56" s="128">
        <v>165.91736602583404</v>
      </c>
      <c r="Y56" s="128">
        <v>167.42581327114877</v>
      </c>
      <c r="Z56" s="128">
        <v>171.65354330708664</v>
      </c>
      <c r="AA56" s="128">
        <v>176.3559582985088</v>
      </c>
      <c r="AB56" s="128">
        <v>190.5467822108829</v>
      </c>
      <c r="AC56" s="128">
        <v>175.20784762239919</v>
      </c>
      <c r="AD56" s="128">
        <f t="shared" si="0"/>
        <v>209.80512910746495</v>
      </c>
      <c r="AE56" s="128">
        <f t="shared" si="0"/>
        <v>232.19108784586285</v>
      </c>
      <c r="AF56" s="128">
        <f t="shared" si="0"/>
        <v>288.30774644789511</v>
      </c>
      <c r="AG56" s="128">
        <f t="shared" si="0"/>
        <v>305.35345093036557</v>
      </c>
    </row>
    <row r="57" spans="1:33">
      <c r="A57" s="125" t="s">
        <v>119</v>
      </c>
      <c r="B57" s="128">
        <v>335.8743239763071</v>
      </c>
      <c r="C57" s="128">
        <v>246.16276075199593</v>
      </c>
      <c r="D57" s="128">
        <v>236.33788308009275</v>
      </c>
      <c r="E57" s="128">
        <v>257.88050476435751</v>
      </c>
      <c r="F57" s="128">
        <v>314.60211176925066</v>
      </c>
      <c r="G57" s="128">
        <v>291.03785732680922</v>
      </c>
      <c r="H57" s="128">
        <v>262.06541334020091</v>
      </c>
      <c r="I57" s="128">
        <v>187.54828740664436</v>
      </c>
      <c r="J57" s="128">
        <v>83.208859129539022</v>
      </c>
      <c r="K57" s="128">
        <v>72.083440638681438</v>
      </c>
      <c r="L57" s="128">
        <v>67.628122585629669</v>
      </c>
      <c r="M57" s="128">
        <v>71.838784445016742</v>
      </c>
      <c r="N57" s="128">
        <v>100</v>
      </c>
      <c r="O57" s="128">
        <v>164.17718259078032</v>
      </c>
      <c r="P57" s="128">
        <v>223.88617048673703</v>
      </c>
      <c r="Q57" s="128">
        <v>225.7017769765645</v>
      </c>
      <c r="R57" s="128">
        <v>205.80736543909347</v>
      </c>
      <c r="S57" s="128">
        <v>199.30466134432137</v>
      </c>
      <c r="T57" s="128">
        <v>136.47952613958279</v>
      </c>
      <c r="U57" s="128">
        <v>115.24594385784188</v>
      </c>
      <c r="V57" s="128">
        <v>132.88694308524339</v>
      </c>
      <c r="W57" s="128">
        <v>140.79320113314449</v>
      </c>
      <c r="X57" s="128">
        <v>150.46746450441896</v>
      </c>
      <c r="Y57" s="128">
        <v>182.85919892771153</v>
      </c>
      <c r="Z57" s="128">
        <v>174.43986608292559</v>
      </c>
      <c r="AA57" s="128">
        <v>177.09245428792173</v>
      </c>
      <c r="AB57" s="128">
        <v>186.67267576616021</v>
      </c>
      <c r="AC57" s="128">
        <v>185.21761524594388</v>
      </c>
      <c r="AD57" s="128">
        <f t="shared" si="0"/>
        <v>197.2057687355138</v>
      </c>
      <c r="AE57" s="128">
        <f t="shared" si="0"/>
        <v>193.35565284573784</v>
      </c>
      <c r="AF57" s="128">
        <f t="shared" si="0"/>
        <v>170.26783414885401</v>
      </c>
      <c r="AG57" s="128">
        <f t="shared" si="0"/>
        <v>153.06464074169457</v>
      </c>
    </row>
    <row r="58" spans="1:33" s="19" customFormat="1">
      <c r="A58" s="124" t="s">
        <v>120</v>
      </c>
      <c r="B58" s="117">
        <v>56.661960021343255</v>
      </c>
      <c r="C58" s="117">
        <v>68.8853236151392</v>
      </c>
      <c r="D58" s="117">
        <v>85.530513943890512</v>
      </c>
      <c r="E58" s="117">
        <v>97.006137997872955</v>
      </c>
      <c r="F58" s="117">
        <v>121.6506894811922</v>
      </c>
      <c r="G58" s="117">
        <v>137.99750995473639</v>
      </c>
      <c r="H58" s="117">
        <v>170.30856960329879</v>
      </c>
      <c r="I58" s="117">
        <v>189.44598307785569</v>
      </c>
      <c r="J58" s="117">
        <v>139.29879454222734</v>
      </c>
      <c r="K58" s="117">
        <v>131.19888782817964</v>
      </c>
      <c r="L58" s="117">
        <v>106.38119471355405</v>
      </c>
      <c r="M58" s="117">
        <v>103.21056127652933</v>
      </c>
      <c r="N58" s="117">
        <v>100</v>
      </c>
      <c r="O58" s="117">
        <v>93.218074969963382</v>
      </c>
      <c r="P58" s="117">
        <v>96.992344744225903</v>
      </c>
      <c r="Q58" s="117">
        <v>109.31915774037469</v>
      </c>
      <c r="R58" s="117">
        <v>115.10506466495102</v>
      </c>
      <c r="S58" s="117">
        <v>123.87866292554915</v>
      </c>
      <c r="T58" s="117">
        <v>107.80153685884061</v>
      </c>
      <c r="U58" s="117">
        <v>123.52403111467643</v>
      </c>
      <c r="V58" s="117">
        <v>130.84098919407475</v>
      </c>
      <c r="W58" s="117">
        <v>112.28144045125723</v>
      </c>
      <c r="X58" s="117">
        <v>120.66878083017217</v>
      </c>
      <c r="Y58" s="117">
        <v>115.67517098452751</v>
      </c>
      <c r="Z58" s="117">
        <v>114.94244946405954</v>
      </c>
      <c r="AA58" s="117">
        <v>152.47026283407808</v>
      </c>
      <c r="AB58" s="117">
        <v>173.51840491910986</v>
      </c>
      <c r="AC58" s="117">
        <v>168.36299487834717</v>
      </c>
      <c r="AD58" s="117">
        <f t="shared" si="0"/>
        <v>171.42472100584209</v>
      </c>
      <c r="AE58" s="117">
        <f t="shared" si="0"/>
        <v>175.38191581816568</v>
      </c>
      <c r="AF58" s="117">
        <f t="shared" si="0"/>
        <v>183.96999408449994</v>
      </c>
      <c r="AG58" s="117">
        <f t="shared" si="0"/>
        <v>192.04990203921682</v>
      </c>
    </row>
    <row r="59" spans="1:33">
      <c r="A59" s="125" t="s">
        <v>116</v>
      </c>
      <c r="B59" s="128">
        <v>42.178217821782191</v>
      </c>
      <c r="C59" s="128">
        <v>92.561881188118846</v>
      </c>
      <c r="D59" s="128">
        <v>117.54950495049511</v>
      </c>
      <c r="E59" s="128">
        <v>155.71782178217828</v>
      </c>
      <c r="F59" s="128">
        <v>202.77227722772284</v>
      </c>
      <c r="G59" s="128">
        <v>249.61633663366345</v>
      </c>
      <c r="H59" s="128">
        <v>288.49009900990109</v>
      </c>
      <c r="I59" s="128">
        <v>344.87623762376245</v>
      </c>
      <c r="J59" s="128">
        <v>186.58415841584161</v>
      </c>
      <c r="K59" s="128">
        <v>172.84653465346537</v>
      </c>
      <c r="L59" s="128">
        <v>155.86633663366337</v>
      </c>
      <c r="M59" s="128">
        <v>141.17574257425741</v>
      </c>
      <c r="N59" s="128">
        <v>100</v>
      </c>
      <c r="O59" s="128">
        <v>80.17326732673267</v>
      </c>
      <c r="P59" s="128">
        <v>163.63861386138615</v>
      </c>
      <c r="Q59" s="128">
        <v>326.3366336633664</v>
      </c>
      <c r="R59" s="128">
        <v>450.27227722772284</v>
      </c>
      <c r="S59" s="128">
        <v>573.01980198019817</v>
      </c>
      <c r="T59" s="128">
        <v>463.00742574257436</v>
      </c>
      <c r="U59" s="128">
        <v>298.65099009900996</v>
      </c>
      <c r="V59" s="128">
        <v>415.48267326732679</v>
      </c>
      <c r="W59" s="128">
        <v>376.36138613861391</v>
      </c>
      <c r="X59" s="128">
        <v>336.50136869912393</v>
      </c>
      <c r="Y59" s="128">
        <v>187.81414065779134</v>
      </c>
      <c r="Z59" s="128">
        <v>181.74504950495052</v>
      </c>
      <c r="AA59" s="128">
        <v>154.15841584158417</v>
      </c>
      <c r="AB59" s="128">
        <v>135.51980198019803</v>
      </c>
      <c r="AC59" s="128">
        <v>128.41584158415841</v>
      </c>
      <c r="AD59" s="128">
        <f t="shared" si="0"/>
        <v>124.78960396039604</v>
      </c>
      <c r="AE59" s="128">
        <f t="shared" si="0"/>
        <v>140.61881188118809</v>
      </c>
      <c r="AF59" s="128">
        <f t="shared" si="0"/>
        <v>100.04950495049502</v>
      </c>
      <c r="AG59" s="128">
        <f t="shared" si="0"/>
        <v>116.98019801980195</v>
      </c>
    </row>
    <row r="60" spans="1:33">
      <c r="A60" s="125" t="s">
        <v>117</v>
      </c>
      <c r="B60" s="128">
        <v>42.527484488951778</v>
      </c>
      <c r="C60" s="128">
        <v>58.419505823446165</v>
      </c>
      <c r="D60" s="128">
        <v>119.5085446827038</v>
      </c>
      <c r="E60" s="128">
        <v>170.44192881245235</v>
      </c>
      <c r="F60" s="128">
        <v>241.19952106237071</v>
      </c>
      <c r="G60" s="128">
        <v>237.00337433329702</v>
      </c>
      <c r="H60" s="128">
        <v>295.17524763252419</v>
      </c>
      <c r="I60" s="128">
        <v>258.35691738325892</v>
      </c>
      <c r="J60" s="128">
        <v>210.43594209208663</v>
      </c>
      <c r="K60" s="128">
        <v>171.84064438881026</v>
      </c>
      <c r="L60" s="128">
        <v>120.35484924349622</v>
      </c>
      <c r="M60" s="128">
        <v>101.58375966038967</v>
      </c>
      <c r="N60" s="128">
        <v>100</v>
      </c>
      <c r="O60" s="128">
        <v>73.631218025470773</v>
      </c>
      <c r="P60" s="128">
        <v>80.49961902688581</v>
      </c>
      <c r="Q60" s="128">
        <v>78.298138674213561</v>
      </c>
      <c r="R60" s="128">
        <v>99.763252421900503</v>
      </c>
      <c r="S60" s="128">
        <v>124.50201371503209</v>
      </c>
      <c r="T60" s="128">
        <v>136.0155654729509</v>
      </c>
      <c r="U60" s="128">
        <v>138.31501034069879</v>
      </c>
      <c r="V60" s="128">
        <v>159.00185044084029</v>
      </c>
      <c r="W60" s="128">
        <v>144.09491673016217</v>
      </c>
      <c r="X60" s="128">
        <v>164.95373304832373</v>
      </c>
      <c r="Y60" s="128">
        <v>188.23049517572954</v>
      </c>
      <c r="Z60" s="128">
        <v>178.09948840753239</v>
      </c>
      <c r="AA60" s="128">
        <v>261.87547621639271</v>
      </c>
      <c r="AB60" s="128">
        <v>233.43583324262545</v>
      </c>
      <c r="AC60" s="128">
        <v>241.62675519756175</v>
      </c>
      <c r="AD60" s="128">
        <f t="shared" si="0"/>
        <v>241.41177509056328</v>
      </c>
      <c r="AE60" s="128">
        <f t="shared" si="0"/>
        <v>241.78458869383908</v>
      </c>
      <c r="AF60" s="128">
        <f t="shared" si="0"/>
        <v>236.8209973626341</v>
      </c>
      <c r="AG60" s="128">
        <f t="shared" si="0"/>
        <v>237.75711327158942</v>
      </c>
    </row>
    <row r="61" spans="1:33">
      <c r="A61" s="125" t="s">
        <v>118</v>
      </c>
      <c r="B61" s="128">
        <v>59.784799864741245</v>
      </c>
      <c r="C61" s="128">
        <v>70.07313509834438</v>
      </c>
      <c r="D61" s="128">
        <v>79.170152903077579</v>
      </c>
      <c r="E61" s="128">
        <v>83.155517212976179</v>
      </c>
      <c r="F61" s="128">
        <v>99.502750694718415</v>
      </c>
      <c r="G61" s="128">
        <v>118.14461414407658</v>
      </c>
      <c r="H61" s="128">
        <v>146.06080574329451</v>
      </c>
      <c r="I61" s="128">
        <v>172.91963809614643</v>
      </c>
      <c r="J61" s="128">
        <v>126.19597778635188</v>
      </c>
      <c r="K61" s="128">
        <v>123.22635464670155</v>
      </c>
      <c r="L61" s="128">
        <v>102.39737459303157</v>
      </c>
      <c r="M61" s="128">
        <v>102.12945822802371</v>
      </c>
      <c r="N61" s="128">
        <v>100</v>
      </c>
      <c r="O61" s="128">
        <v>96.795408138935016</v>
      </c>
      <c r="P61" s="128">
        <v>97.288755749580574</v>
      </c>
      <c r="Q61" s="128">
        <v>106.74299537432425</v>
      </c>
      <c r="R61" s="128">
        <v>106.06670163741119</v>
      </c>
      <c r="S61" s="128">
        <v>108.55381520707161</v>
      </c>
      <c r="T61" s="128">
        <v>91.618292878540245</v>
      </c>
      <c r="U61" s="128">
        <v>114.50953530816884</v>
      </c>
      <c r="V61" s="128">
        <v>116.08798754925888</v>
      </c>
      <c r="W61" s="128">
        <v>97.769531233065564</v>
      </c>
      <c r="X61" s="128">
        <v>105.8395098121776</v>
      </c>
      <c r="Y61" s="128">
        <v>101.38879823672848</v>
      </c>
      <c r="Z61" s="128">
        <v>102.27642205931443</v>
      </c>
      <c r="AA61" s="128">
        <v>134.58548829708369</v>
      </c>
      <c r="AB61" s="128">
        <v>165.35035050223479</v>
      </c>
      <c r="AC61" s="128">
        <v>158.06458605187518</v>
      </c>
      <c r="AD61" s="128">
        <f t="shared" si="0"/>
        <v>161.89951835747326</v>
      </c>
      <c r="AE61" s="128">
        <f t="shared" si="0"/>
        <v>166.02491015264295</v>
      </c>
      <c r="AF61" s="128">
        <f t="shared" si="0"/>
        <v>178.67637177080576</v>
      </c>
      <c r="AG61" s="128">
        <f t="shared" si="0"/>
        <v>187.59607923041236</v>
      </c>
    </row>
    <row r="62" spans="1:33">
      <c r="A62" s="36" t="s">
        <v>121</v>
      </c>
      <c r="B62" s="127">
        <v>108.15919629644171</v>
      </c>
      <c r="C62" s="127">
        <v>118.12232021804111</v>
      </c>
      <c r="D62" s="127">
        <v>130.46726156191022</v>
      </c>
      <c r="E62" s="127">
        <v>143.9049399766819</v>
      </c>
      <c r="F62" s="127">
        <v>156.49407615486186</v>
      </c>
      <c r="G62" s="127">
        <v>182.05668003893959</v>
      </c>
      <c r="H62" s="127">
        <v>194.11261318854659</v>
      </c>
      <c r="I62" s="127">
        <v>156.852076668823</v>
      </c>
      <c r="J62" s="127">
        <v>77.604839842874767</v>
      </c>
      <c r="K62" s="127">
        <v>79.571437432827452</v>
      </c>
      <c r="L62" s="127">
        <v>91.794471246659583</v>
      </c>
      <c r="M62" s="127">
        <v>93.816642466608357</v>
      </c>
      <c r="N62" s="127">
        <v>100</v>
      </c>
      <c r="O62" s="127">
        <v>118.05054288727162</v>
      </c>
      <c r="P62" s="127">
        <v>141.05460773752031</v>
      </c>
      <c r="Q62" s="127">
        <v>164.7218849967656</v>
      </c>
      <c r="R62" s="127">
        <v>168.14301791395076</v>
      </c>
      <c r="S62" s="127">
        <v>169.73566447199354</v>
      </c>
      <c r="T62" s="127">
        <v>181.35473065778163</v>
      </c>
      <c r="U62" s="127">
        <v>148.64882656090376</v>
      </c>
      <c r="V62" s="127">
        <v>167.63222156535346</v>
      </c>
      <c r="W62" s="127">
        <v>184.22645684562053</v>
      </c>
      <c r="X62" s="127">
        <v>206.60007510624308</v>
      </c>
      <c r="Y62" s="127">
        <v>203.56427393834599</v>
      </c>
      <c r="Z62" s="127">
        <v>198.90004721859682</v>
      </c>
      <c r="AA62" s="127">
        <v>197.06890243979632</v>
      </c>
      <c r="AB62" s="127">
        <v>197.45677852705833</v>
      </c>
      <c r="AC62" s="127">
        <v>205.33038459736974</v>
      </c>
      <c r="AD62" s="127">
        <f t="shared" si="0"/>
        <v>214.20648447864471</v>
      </c>
      <c r="AE62" s="127">
        <f t="shared" si="0"/>
        <v>218.93037835692724</v>
      </c>
      <c r="AF62" s="127">
        <f t="shared" si="0"/>
        <v>200.92765372608699</v>
      </c>
      <c r="AG62" s="127">
        <f t="shared" si="0"/>
        <v>208.13008544987528</v>
      </c>
    </row>
    <row r="63" spans="1:33" s="19" customFormat="1">
      <c r="A63" s="124" t="s">
        <v>122</v>
      </c>
      <c r="B63" s="117">
        <v>112.38885674280138</v>
      </c>
      <c r="C63" s="117">
        <v>107.2121097011003</v>
      </c>
      <c r="D63" s="117">
        <v>135.75842436074686</v>
      </c>
      <c r="E63" s="117">
        <v>165.4195947826164</v>
      </c>
      <c r="F63" s="117">
        <v>156.14650370808803</v>
      </c>
      <c r="G63" s="117">
        <v>189.65401485002013</v>
      </c>
      <c r="H63" s="117">
        <v>211.36587498950959</v>
      </c>
      <c r="I63" s="117">
        <v>137.74166618815622</v>
      </c>
      <c r="J63" s="117">
        <v>55.657539631708907</v>
      </c>
      <c r="K63" s="117">
        <v>69.605162612578795</v>
      </c>
      <c r="L63" s="117">
        <v>99.715102231920042</v>
      </c>
      <c r="M63" s="117">
        <v>91.196438115346055</v>
      </c>
      <c r="N63" s="117">
        <v>100</v>
      </c>
      <c r="O63" s="117">
        <v>124.61649226800708</v>
      </c>
      <c r="P63" s="117">
        <v>168.95100200090991</v>
      </c>
      <c r="Q63" s="117">
        <v>204.58354130134231</v>
      </c>
      <c r="R63" s="117">
        <v>178.71659076754548</v>
      </c>
      <c r="S63" s="117">
        <v>187.36158164639988</v>
      </c>
      <c r="T63" s="117">
        <v>208.1025808645874</v>
      </c>
      <c r="U63" s="117">
        <v>177.33406361391712</v>
      </c>
      <c r="V63" s="117">
        <v>237.10605705905996</v>
      </c>
      <c r="W63" s="117">
        <v>303.88741900290199</v>
      </c>
      <c r="X63" s="117">
        <v>348.77555253300125</v>
      </c>
      <c r="Y63" s="117">
        <v>349.6085150698479</v>
      </c>
      <c r="Z63" s="117">
        <v>318.04087509993508</v>
      </c>
      <c r="AA63" s="117">
        <v>317.3354770602084</v>
      </c>
      <c r="AB63" s="117">
        <v>294.51627009191822</v>
      </c>
      <c r="AC63" s="117">
        <v>333.44302265489387</v>
      </c>
      <c r="AD63" s="117">
        <f t="shared" si="0"/>
        <v>358.07497449171149</v>
      </c>
      <c r="AE63" s="117">
        <f t="shared" si="0"/>
        <v>364.14263439886571</v>
      </c>
      <c r="AF63" s="117">
        <f t="shared" si="0"/>
        <v>320.63322393847977</v>
      </c>
      <c r="AG63" s="117">
        <f t="shared" si="0"/>
        <v>297.63821958771541</v>
      </c>
    </row>
    <row r="64" spans="1:33">
      <c r="A64" s="125" t="s">
        <v>123</v>
      </c>
      <c r="B64" s="128">
        <v>103.15835747376492</v>
      </c>
      <c r="C64" s="128">
        <v>93.341749608305093</v>
      </c>
      <c r="D64" s="128">
        <v>120.62569744242934</v>
      </c>
      <c r="E64" s="128">
        <v>165.80024121645238</v>
      </c>
      <c r="F64" s="128">
        <v>158.86864975145693</v>
      </c>
      <c r="G64" s="128">
        <v>185.38329745144679</v>
      </c>
      <c r="H64" s="128">
        <v>196.43754860962395</v>
      </c>
      <c r="I64" s="128">
        <v>122.87103937238641</v>
      </c>
      <c r="J64" s="128">
        <v>48.193694556849323</v>
      </c>
      <c r="K64" s="128">
        <v>57.303560760620861</v>
      </c>
      <c r="L64" s="128">
        <v>64.499475861447081</v>
      </c>
      <c r="M64" s="128">
        <v>80.058500625584728</v>
      </c>
      <c r="N64" s="128">
        <v>100</v>
      </c>
      <c r="O64" s="128">
        <v>126.97848213983791</v>
      </c>
      <c r="P64" s="128">
        <v>164.20415478431417</v>
      </c>
      <c r="Q64" s="128">
        <v>198.72403259803644</v>
      </c>
      <c r="R64" s="128">
        <v>176.52873744603627</v>
      </c>
      <c r="S64" s="128">
        <v>190.51929168028676</v>
      </c>
      <c r="T64" s="128">
        <v>207.90998343045865</v>
      </c>
      <c r="U64" s="128">
        <v>184.47591780605748</v>
      </c>
      <c r="V64" s="128">
        <v>254.01163249433597</v>
      </c>
      <c r="W64" s="128">
        <v>284.27922495124955</v>
      </c>
      <c r="X64" s="128">
        <v>359.64078631120515</v>
      </c>
      <c r="Y64" s="128">
        <v>360.64375856379002</v>
      </c>
      <c r="Z64" s="128">
        <v>334.93749788653821</v>
      </c>
      <c r="AA64" s="128">
        <v>336.5905068927039</v>
      </c>
      <c r="AB64" s="128">
        <v>318.6632776130844</v>
      </c>
      <c r="AC64" s="128">
        <v>355.37664709131298</v>
      </c>
      <c r="AD64" s="128">
        <f t="shared" si="0"/>
        <v>381.79041220961051</v>
      </c>
      <c r="AE64" s="128">
        <f t="shared" si="0"/>
        <v>392.64909769266336</v>
      </c>
      <c r="AF64" s="128">
        <f t="shared" si="0"/>
        <v>348.94101468715144</v>
      </c>
      <c r="AG64" s="128">
        <f t="shared" si="0"/>
        <v>319.70930035957048</v>
      </c>
    </row>
    <row r="65" spans="1:33">
      <c r="A65" s="125" t="s">
        <v>124</v>
      </c>
      <c r="B65" s="128">
        <v>117.37025917529566</v>
      </c>
      <c r="C65" s="128">
        <v>141.98067928844233</v>
      </c>
      <c r="D65" s="128">
        <v>166.51144741948005</v>
      </c>
      <c r="E65" s="128">
        <v>103.59455098748036</v>
      </c>
      <c r="F65" s="128">
        <v>85.919980393358259</v>
      </c>
      <c r="G65" s="128">
        <v>139.81782162040724</v>
      </c>
      <c r="H65" s="128">
        <v>210.89598268079979</v>
      </c>
      <c r="I65" s="128">
        <v>163.86250842472887</v>
      </c>
      <c r="J65" s="128">
        <v>73.743438923268585</v>
      </c>
      <c r="K65" s="128">
        <v>106.06784714988868</v>
      </c>
      <c r="L65" s="128">
        <v>235.07138043012068</v>
      </c>
      <c r="M65" s="128">
        <v>125.7684373914997</v>
      </c>
      <c r="N65" s="128">
        <v>100</v>
      </c>
      <c r="O65" s="128">
        <v>116.05702264975594</v>
      </c>
      <c r="P65" s="128">
        <v>188.85280722177973</v>
      </c>
      <c r="Q65" s="128">
        <v>229.11586299859079</v>
      </c>
      <c r="R65" s="128">
        <v>190.02103629271082</v>
      </c>
      <c r="S65" s="128">
        <v>176.84782386700161</v>
      </c>
      <c r="T65" s="128">
        <v>213.16504299164674</v>
      </c>
      <c r="U65" s="128">
        <v>144.34981516655432</v>
      </c>
      <c r="V65" s="128">
        <v>164.0013888037906</v>
      </c>
      <c r="W65" s="128">
        <v>378.90447889222469</v>
      </c>
      <c r="X65" s="128">
        <v>314.15830844417252</v>
      </c>
      <c r="Y65" s="128">
        <v>314.42666979939628</v>
      </c>
      <c r="Z65" s="128">
        <v>264.9122807017543</v>
      </c>
      <c r="AA65" s="128">
        <v>254.42885444110851</v>
      </c>
      <c r="AB65" s="128">
        <v>207.1012805587892</v>
      </c>
      <c r="AC65" s="128">
        <v>258.8607724199905</v>
      </c>
      <c r="AD65" s="128">
        <f t="shared" si="0"/>
        <v>277.29918509895214</v>
      </c>
      <c r="AE65" s="128">
        <f t="shared" si="0"/>
        <v>261.85282764536475</v>
      </c>
      <c r="AF65" s="128">
        <f t="shared" si="0"/>
        <v>216.63296775115896</v>
      </c>
      <c r="AG65" s="128">
        <f t="shared" si="0"/>
        <v>219.31049976512867</v>
      </c>
    </row>
    <row r="66" spans="1:33" s="19" customFormat="1">
      <c r="A66" s="124" t="s">
        <v>125</v>
      </c>
      <c r="B66" s="117">
        <v>104.86987752552584</v>
      </c>
      <c r="C66" s="117">
        <v>120.91275601281879</v>
      </c>
      <c r="D66" s="117">
        <v>126.36732405163018</v>
      </c>
      <c r="E66" s="117">
        <v>133.19533809130041</v>
      </c>
      <c r="F66" s="117">
        <v>153.60112572886683</v>
      </c>
      <c r="G66" s="117">
        <v>175.57910090746805</v>
      </c>
      <c r="H66" s="117">
        <v>183.32416519680734</v>
      </c>
      <c r="I66" s="117">
        <v>162.99130860657337</v>
      </c>
      <c r="J66" s="117">
        <v>85.762475467841142</v>
      </c>
      <c r="K66" s="117">
        <v>83.320438792929068</v>
      </c>
      <c r="L66" s="117">
        <v>88.622756616141359</v>
      </c>
      <c r="M66" s="117">
        <v>94.728380646832733</v>
      </c>
      <c r="N66" s="117">
        <v>100</v>
      </c>
      <c r="O66" s="117">
        <v>115.41276133625294</v>
      </c>
      <c r="P66" s="117">
        <v>129.49768075720527</v>
      </c>
      <c r="Q66" s="117">
        <v>148.28017588626307</v>
      </c>
      <c r="R66" s="117">
        <v>162.87295092148648</v>
      </c>
      <c r="S66" s="117">
        <v>161.55753035244686</v>
      </c>
      <c r="T66" s="117">
        <v>169.3300990513641</v>
      </c>
      <c r="U66" s="117">
        <v>136.10441738562608</v>
      </c>
      <c r="V66" s="117">
        <v>139.70997930958615</v>
      </c>
      <c r="W66" s="117">
        <v>138.19599464817429</v>
      </c>
      <c r="X66" s="117">
        <v>152.16889857754725</v>
      </c>
      <c r="Y66" s="117">
        <v>147.76373592856393</v>
      </c>
      <c r="Z66" s="117">
        <v>153.07286361716706</v>
      </c>
      <c r="AA66" s="117">
        <v>150.9101297853237</v>
      </c>
      <c r="AB66" s="117">
        <v>158.59095796971326</v>
      </c>
      <c r="AC66" s="117">
        <v>156.15459962452047</v>
      </c>
      <c r="AD66" s="117">
        <f t="shared" si="0"/>
        <v>159.76814669964833</v>
      </c>
      <c r="AE66" s="117">
        <f t="shared" si="0"/>
        <v>163.85317258928291</v>
      </c>
      <c r="AF66" s="117">
        <f t="shared" si="0"/>
        <v>154.59057468245717</v>
      </c>
      <c r="AG66" s="117">
        <f t="shared" si="0"/>
        <v>170.88365457300736</v>
      </c>
    </row>
    <row r="67" spans="1:33">
      <c r="A67" s="125" t="s">
        <v>126</v>
      </c>
      <c r="B67" s="128">
        <v>104.2442364601945</v>
      </c>
      <c r="C67" s="128">
        <v>118.07056035400527</v>
      </c>
      <c r="D67" s="128">
        <v>113.75257280220207</v>
      </c>
      <c r="E67" s="128">
        <v>126.98611072538368</v>
      </c>
      <c r="F67" s="128">
        <v>147.57840296485563</v>
      </c>
      <c r="G67" s="128">
        <v>180.19706044812276</v>
      </c>
      <c r="H67" s="128">
        <v>178.66155654918953</v>
      </c>
      <c r="I67" s="128">
        <v>162.96183149572769</v>
      </c>
      <c r="J67" s="128">
        <v>88.421387199402588</v>
      </c>
      <c r="K67" s="128">
        <v>84.016688113113815</v>
      </c>
      <c r="L67" s="128">
        <v>95.054973878535961</v>
      </c>
      <c r="M67" s="128">
        <v>97.585346059253908</v>
      </c>
      <c r="N67" s="128">
        <v>100</v>
      </c>
      <c r="O67" s="128">
        <v>119.93686412827135</v>
      </c>
      <c r="P67" s="128">
        <v>129.29800686903471</v>
      </c>
      <c r="Q67" s="128">
        <v>154.53630929788343</v>
      </c>
      <c r="R67" s="128">
        <v>166.88298262992075</v>
      </c>
      <c r="S67" s="128">
        <v>168.87426210335647</v>
      </c>
      <c r="T67" s="128">
        <v>178.80257851096857</v>
      </c>
      <c r="U67" s="128">
        <v>141.42342692624587</v>
      </c>
      <c r="V67" s="128">
        <v>142.75495814085536</v>
      </c>
      <c r="W67" s="128">
        <v>141.2219228977082</v>
      </c>
      <c r="X67" s="128">
        <v>163.87430695133213</v>
      </c>
      <c r="Y67" s="128">
        <v>155.94380004544186</v>
      </c>
      <c r="Z67" s="128">
        <v>153.8386054563465</v>
      </c>
      <c r="AA67" s="128">
        <v>150.79104988844767</v>
      </c>
      <c r="AB67" s="128">
        <v>154.09287700231133</v>
      </c>
      <c r="AC67" s="128">
        <v>147.81508533834474</v>
      </c>
      <c r="AD67" s="128">
        <f t="shared" si="0"/>
        <v>151.71864730006209</v>
      </c>
      <c r="AE67" s="128">
        <f t="shared" si="0"/>
        <v>157.21017209616653</v>
      </c>
      <c r="AF67" s="128">
        <f t="shared" si="0"/>
        <v>142.36953925625576</v>
      </c>
      <c r="AG67" s="128">
        <f t="shared" si="0"/>
        <v>158.2571907314319</v>
      </c>
    </row>
    <row r="68" spans="1:33">
      <c r="A68" s="125" t="s">
        <v>127</v>
      </c>
      <c r="B68" s="128">
        <v>105.38451581114319</v>
      </c>
      <c r="C68" s="128">
        <v>124.79507940020797</v>
      </c>
      <c r="D68" s="128">
        <v>144.0189909095844</v>
      </c>
      <c r="E68" s="128">
        <v>142.30947499404968</v>
      </c>
      <c r="F68" s="128">
        <v>162.64202469486352</v>
      </c>
      <c r="G68" s="128">
        <v>171.08228976587063</v>
      </c>
      <c r="H68" s="128">
        <v>190.96512069750253</v>
      </c>
      <c r="I68" s="128">
        <v>163.99744449501634</v>
      </c>
      <c r="J68" s="128">
        <v>82.597094574562703</v>
      </c>
      <c r="K68" s="128">
        <v>82.912357035781241</v>
      </c>
      <c r="L68" s="128">
        <v>80.118421766889497</v>
      </c>
      <c r="M68" s="128">
        <v>90.964703131328733</v>
      </c>
      <c r="N68" s="128">
        <v>100</v>
      </c>
      <c r="O68" s="128">
        <v>109.29084736703649</v>
      </c>
      <c r="P68" s="128">
        <v>129.65429696471148</v>
      </c>
      <c r="Q68" s="128">
        <v>139.54936258523568</v>
      </c>
      <c r="R68" s="128">
        <v>157.15771056818227</v>
      </c>
      <c r="S68" s="128">
        <v>151.27754370873922</v>
      </c>
      <c r="T68" s="128">
        <v>156.19522053757467</v>
      </c>
      <c r="U68" s="128">
        <v>128.62165581690556</v>
      </c>
      <c r="V68" s="128">
        <v>135.26555120822769</v>
      </c>
      <c r="W68" s="128">
        <v>133.77985076184945</v>
      </c>
      <c r="X68" s="128">
        <v>135.79791555248974</v>
      </c>
      <c r="Y68" s="128">
        <v>136.25009782339097</v>
      </c>
      <c r="Z68" s="128">
        <v>151.46503092077509</v>
      </c>
      <c r="AA68" s="128">
        <v>150.45034511844258</v>
      </c>
      <c r="AB68" s="128">
        <v>163.06835975831262</v>
      </c>
      <c r="AC68" s="128">
        <v>165.44848694896916</v>
      </c>
      <c r="AD68" s="128">
        <f t="shared" ref="AD68:AG69" si="1">+AC68*AD44/AC44</f>
        <v>168.66207622252929</v>
      </c>
      <c r="AE68" s="128">
        <f t="shared" si="1"/>
        <v>170.9186038257412</v>
      </c>
      <c r="AF68" s="128">
        <f t="shared" si="1"/>
        <v>168.63159389184193</v>
      </c>
      <c r="AG68" s="128">
        <f t="shared" si="1"/>
        <v>185.30793417486825</v>
      </c>
    </row>
    <row r="69" spans="1:33">
      <c r="A69" s="126" t="s">
        <v>128</v>
      </c>
      <c r="B69" s="129">
        <v>122.86462807485488</v>
      </c>
      <c r="C69" s="129">
        <v>136.07394680930165</v>
      </c>
      <c r="D69" s="129">
        <v>146.51116985681131</v>
      </c>
      <c r="E69" s="129">
        <v>160.71937643073991</v>
      </c>
      <c r="F69" s="129">
        <v>179.24436365592314</v>
      </c>
      <c r="G69" s="129">
        <v>200.52056389544106</v>
      </c>
      <c r="H69" s="129">
        <v>214.52975227138612</v>
      </c>
      <c r="I69" s="129">
        <v>167.78444335812358</v>
      </c>
      <c r="J69" s="129">
        <v>93.91499486634298</v>
      </c>
      <c r="K69" s="129">
        <v>89.698672526471157</v>
      </c>
      <c r="L69" s="129">
        <v>92.47219203199478</v>
      </c>
      <c r="M69" s="129">
        <v>94.168909180940446</v>
      </c>
      <c r="N69" s="129">
        <v>100</v>
      </c>
      <c r="O69" s="129">
        <v>112.63868388537944</v>
      </c>
      <c r="P69" s="129">
        <v>130.50847725766212</v>
      </c>
      <c r="Q69" s="129">
        <v>149.14428502949679</v>
      </c>
      <c r="R69" s="129">
        <v>153.04135560185603</v>
      </c>
      <c r="S69" s="129">
        <v>155.72707296121041</v>
      </c>
      <c r="T69" s="129">
        <v>159.36461304565867</v>
      </c>
      <c r="U69" s="129">
        <v>142.04061679821166</v>
      </c>
      <c r="V69" s="129">
        <v>158.51617537015326</v>
      </c>
      <c r="W69" s="129">
        <v>166.23493323081837</v>
      </c>
      <c r="X69" s="129">
        <v>184.06632287145914</v>
      </c>
      <c r="Y69" s="129">
        <v>182.20463411464542</v>
      </c>
      <c r="Z69" s="129">
        <v>178.17642061499467</v>
      </c>
      <c r="AA69" s="129">
        <v>185.9558489676524</v>
      </c>
      <c r="AB69" s="129">
        <v>191.30940685299703</v>
      </c>
      <c r="AC69" s="129">
        <v>194.83778751247814</v>
      </c>
      <c r="AD69" s="129">
        <f t="shared" si="1"/>
        <v>202.50513592760529</v>
      </c>
      <c r="AE69" s="129">
        <f t="shared" si="1"/>
        <v>206.5156406370931</v>
      </c>
      <c r="AF69" s="129">
        <f t="shared" si="1"/>
        <v>196.60712084597893</v>
      </c>
      <c r="AG69" s="129">
        <f t="shared" si="1"/>
        <v>202.72013270874152</v>
      </c>
    </row>
    <row r="71" spans="1:33">
      <c r="A71" s="7" t="s">
        <v>132</v>
      </c>
    </row>
    <row r="72" spans="1:33">
      <c r="A72" s="7" t="s">
        <v>133</v>
      </c>
    </row>
    <row r="73" spans="1:33">
      <c r="A73" s="8" t="s">
        <v>4</v>
      </c>
      <c r="O73" s="9"/>
      <c r="P73" s="9"/>
      <c r="V73" s="10"/>
      <c r="X73" s="10"/>
      <c r="Y73" s="10"/>
      <c r="Z73" s="10"/>
      <c r="AA73" s="10"/>
      <c r="AB73" s="10"/>
      <c r="AC73" s="10"/>
      <c r="AD73" s="10"/>
      <c r="AE73" s="10"/>
      <c r="AF73" s="10"/>
      <c r="AG73" s="10" t="s">
        <v>69</v>
      </c>
    </row>
    <row r="74" spans="1:33">
      <c r="A74" s="11"/>
      <c r="B74" s="12">
        <v>1990</v>
      </c>
      <c r="C74" s="12">
        <v>1991</v>
      </c>
      <c r="D74" s="12">
        <v>1992</v>
      </c>
      <c r="E74" s="12">
        <v>1993</v>
      </c>
      <c r="F74" s="12">
        <v>1994</v>
      </c>
      <c r="G74" s="12">
        <v>1995</v>
      </c>
      <c r="H74" s="12">
        <v>1996</v>
      </c>
      <c r="I74" s="12">
        <v>1997</v>
      </c>
      <c r="J74" s="12">
        <v>1998</v>
      </c>
      <c r="K74" s="12">
        <v>1999</v>
      </c>
      <c r="L74" s="12">
        <v>2000</v>
      </c>
      <c r="M74" s="12">
        <v>2001</v>
      </c>
      <c r="N74" s="12">
        <v>2002</v>
      </c>
      <c r="O74" s="12">
        <v>2003</v>
      </c>
      <c r="P74" s="12">
        <v>2004</v>
      </c>
      <c r="Q74" s="12" t="s">
        <v>6</v>
      </c>
      <c r="R74" s="12" t="s">
        <v>7</v>
      </c>
      <c r="S74" s="12" t="s">
        <v>8</v>
      </c>
      <c r="T74" s="12" t="s">
        <v>9</v>
      </c>
      <c r="U74" s="12">
        <v>2009</v>
      </c>
      <c r="V74" s="13" t="s">
        <v>10</v>
      </c>
      <c r="W74" s="13" t="s">
        <v>11</v>
      </c>
      <c r="X74" s="13">
        <v>2012</v>
      </c>
      <c r="Y74" s="13">
        <v>2013</v>
      </c>
      <c r="Z74" s="13">
        <v>2014</v>
      </c>
      <c r="AA74" s="13">
        <v>2015</v>
      </c>
      <c r="AB74" s="13">
        <v>2016</v>
      </c>
      <c r="AC74" s="13">
        <v>2017</v>
      </c>
      <c r="AD74" s="13" t="str">
        <f>'Table44-45.2'!AD4</f>
        <v>2018r</v>
      </c>
      <c r="AE74" s="13" t="str">
        <f>'Table44-45.2'!AE4</f>
        <v>2019r</v>
      </c>
      <c r="AF74" s="13" t="str">
        <f>'Table44-45.2'!AF4</f>
        <v>2020r</v>
      </c>
      <c r="AG74" s="13" t="str">
        <f>'Table44-45.2'!AG4</f>
        <v>2021p</v>
      </c>
    </row>
    <row r="75" spans="1:33">
      <c r="A75" s="36" t="s">
        <v>104</v>
      </c>
      <c r="B75" s="127"/>
      <c r="C75" s="127">
        <v>12.363286196396729</v>
      </c>
      <c r="D75" s="127">
        <v>5.0576447802579452</v>
      </c>
      <c r="E75" s="127">
        <v>9.1161730184428933</v>
      </c>
      <c r="F75" s="127">
        <v>14.253249870828213</v>
      </c>
      <c r="G75" s="127">
        <v>7.5896555450168677</v>
      </c>
      <c r="H75" s="127">
        <v>7.3795508439112893</v>
      </c>
      <c r="I75" s="127">
        <v>-24.578031117877629</v>
      </c>
      <c r="J75" s="127">
        <v>-36.137016564435484</v>
      </c>
      <c r="K75" s="127">
        <v>-11.269471973303808</v>
      </c>
      <c r="L75" s="127">
        <v>-10.055217272368054</v>
      </c>
      <c r="M75" s="127">
        <v>1.2624976908277574</v>
      </c>
      <c r="N75" s="127">
        <v>5.5122962672919726</v>
      </c>
      <c r="O75" s="127">
        <v>3.6245711767521414</v>
      </c>
      <c r="P75" s="127">
        <v>9.2157337527698502</v>
      </c>
      <c r="Q75" s="127">
        <v>9.4758395063568486</v>
      </c>
      <c r="R75" s="127">
        <v>3.7417993379906562</v>
      </c>
      <c r="S75" s="127">
        <v>3.3976823842832573</v>
      </c>
      <c r="T75" s="127">
        <v>-6.2723701578920696</v>
      </c>
      <c r="U75" s="127">
        <v>4.2053662260544939</v>
      </c>
      <c r="V75" s="127">
        <v>9.5067842946786669</v>
      </c>
      <c r="W75" s="127">
        <v>-4.6454880158068477</v>
      </c>
      <c r="X75" s="127">
        <v>7.624588632733051</v>
      </c>
      <c r="Y75" s="127">
        <v>4.7281871358677563E-3</v>
      </c>
      <c r="Z75" s="127">
        <v>-2.0405923467259726</v>
      </c>
      <c r="AA75" s="127">
        <v>15.696837172518414</v>
      </c>
      <c r="AB75" s="127">
        <v>7.9926492061933345</v>
      </c>
      <c r="AC75" s="127">
        <v>-2.0734383081839098</v>
      </c>
      <c r="AD75" s="127">
        <f t="shared" ref="AD75:AG90" si="2">+AD52/AC52*100-100</f>
        <v>3.1785386536492553</v>
      </c>
      <c r="AE75" s="127">
        <f t="shared" si="2"/>
        <v>1.5441668897051954</v>
      </c>
      <c r="AF75" s="127">
        <f t="shared" si="2"/>
        <v>1.8407746607751392</v>
      </c>
      <c r="AG75" s="127">
        <f t="shared" si="2"/>
        <v>2.2671482755658872</v>
      </c>
    </row>
    <row r="76" spans="1:33" s="19" customFormat="1">
      <c r="A76" s="124" t="s">
        <v>115</v>
      </c>
      <c r="B76" s="93"/>
      <c r="C76" s="117">
        <v>9.6549541601135473</v>
      </c>
      <c r="D76" s="117">
        <v>-1.2277010209561041</v>
      </c>
      <c r="E76" s="117">
        <v>7.3548786966531026</v>
      </c>
      <c r="F76" s="117">
        <v>9.3853353413621647</v>
      </c>
      <c r="G76" s="117">
        <v>4.6493146140274177</v>
      </c>
      <c r="H76" s="117">
        <v>-1.343014953289881</v>
      </c>
      <c r="I76" s="117">
        <v>-49.041906634279854</v>
      </c>
      <c r="J76" s="117">
        <v>-50.506764503554237</v>
      </c>
      <c r="K76" s="117">
        <v>-23.292137694588575</v>
      </c>
      <c r="L76" s="117">
        <v>14.014027617343515</v>
      </c>
      <c r="M76" s="117">
        <v>9.4500546303347193</v>
      </c>
      <c r="N76" s="117">
        <v>20.255799039241083</v>
      </c>
      <c r="O76" s="117">
        <v>18.047855266997374</v>
      </c>
      <c r="P76" s="117">
        <v>14.879453117341981</v>
      </c>
      <c r="Q76" s="117">
        <v>6.2366445064402996</v>
      </c>
      <c r="R76" s="117">
        <v>2.0721950810684433</v>
      </c>
      <c r="S76" s="117">
        <v>-1.3421280409993983</v>
      </c>
      <c r="T76" s="117">
        <v>2.154147045156634</v>
      </c>
      <c r="U76" s="117">
        <v>-7.317387791680531</v>
      </c>
      <c r="V76" s="117">
        <v>14.144965754678964</v>
      </c>
      <c r="W76" s="117">
        <v>6.7133001764800184</v>
      </c>
      <c r="X76" s="117">
        <v>7.7718397280378042</v>
      </c>
      <c r="Y76" s="117">
        <v>4.0585636667010334</v>
      </c>
      <c r="Z76" s="117">
        <v>-3.3007397484601597</v>
      </c>
      <c r="AA76" s="117">
        <v>0.29390969208800755</v>
      </c>
      <c r="AB76" s="117">
        <v>1.0715618650042131</v>
      </c>
      <c r="AC76" s="117">
        <v>-0.8752950701740474</v>
      </c>
      <c r="AD76" s="117">
        <f t="shared" si="2"/>
        <v>4.9490879991169692</v>
      </c>
      <c r="AE76" s="117">
        <f t="shared" si="2"/>
        <v>0.58213370143955956</v>
      </c>
      <c r="AF76" s="117">
        <f t="shared" si="2"/>
        <v>-2.0463273025756905</v>
      </c>
      <c r="AG76" s="117">
        <f t="shared" si="2"/>
        <v>-0.62688311792288687</v>
      </c>
    </row>
    <row r="77" spans="1:33">
      <c r="A77" s="125" t="s">
        <v>116</v>
      </c>
      <c r="B77" s="130"/>
      <c r="C77" s="128">
        <v>12.479828413849447</v>
      </c>
      <c r="D77" s="128">
        <v>-11.97080998949717</v>
      </c>
      <c r="E77" s="128">
        <v>6.2388898248847227</v>
      </c>
      <c r="F77" s="128">
        <v>11.839200989054376</v>
      </c>
      <c r="G77" s="128">
        <v>4.0765359717330796</v>
      </c>
      <c r="H77" s="128">
        <v>-2.2763798137077771</v>
      </c>
      <c r="I77" s="128">
        <v>-54.444137789753114</v>
      </c>
      <c r="J77" s="128">
        <v>-58.526531428000403</v>
      </c>
      <c r="K77" s="128">
        <v>-26.069212698030242</v>
      </c>
      <c r="L77" s="128">
        <v>28.468417085938938</v>
      </c>
      <c r="M77" s="128">
        <v>25.353184607334825</v>
      </c>
      <c r="N77" s="128">
        <v>31.627012737322787</v>
      </c>
      <c r="O77" s="128">
        <v>20.791251453446463</v>
      </c>
      <c r="P77" s="128">
        <v>22.231680442962983</v>
      </c>
      <c r="Q77" s="128">
        <v>11.138736299497538</v>
      </c>
      <c r="R77" s="128">
        <v>3.0692559060190518</v>
      </c>
      <c r="S77" s="128">
        <v>-1.2460298069875506</v>
      </c>
      <c r="T77" s="128">
        <v>2.1915238829499657</v>
      </c>
      <c r="U77" s="128">
        <v>-11.733806266362635</v>
      </c>
      <c r="V77" s="128">
        <v>8.8745582813476886</v>
      </c>
      <c r="W77" s="128">
        <v>3.2334038327464896</v>
      </c>
      <c r="X77" s="128">
        <v>9.3835654529709416</v>
      </c>
      <c r="Y77" s="128">
        <v>5.4759232989632238</v>
      </c>
      <c r="Z77" s="128">
        <v>-1.4598126670379798</v>
      </c>
      <c r="AA77" s="128">
        <v>-0.8341361873337263</v>
      </c>
      <c r="AB77" s="128">
        <v>2.2516309600515427</v>
      </c>
      <c r="AC77" s="128">
        <v>0.10732096352563758</v>
      </c>
      <c r="AD77" s="128">
        <f t="shared" si="2"/>
        <v>3.6273150197200863</v>
      </c>
      <c r="AE77" s="128">
        <f t="shared" si="2"/>
        <v>-2.9270792798094192</v>
      </c>
      <c r="AF77" s="128">
        <f t="shared" si="2"/>
        <v>-6.7150972359376908</v>
      </c>
      <c r="AG77" s="128">
        <f t="shared" si="2"/>
        <v>-3.1679401314341362</v>
      </c>
    </row>
    <row r="78" spans="1:33">
      <c r="A78" s="125" t="s">
        <v>117</v>
      </c>
      <c r="B78" s="130"/>
      <c r="C78" s="128">
        <v>8.7090800917167428</v>
      </c>
      <c r="D78" s="128">
        <v>12.911775376800989</v>
      </c>
      <c r="E78" s="128">
        <v>9.8667872080864498</v>
      </c>
      <c r="F78" s="128">
        <v>-14.310995226363559</v>
      </c>
      <c r="G78" s="128">
        <v>19.058445127065966</v>
      </c>
      <c r="H78" s="128">
        <v>-10.679856954054273</v>
      </c>
      <c r="I78" s="128">
        <v>-23.103662118937265</v>
      </c>
      <c r="J78" s="128">
        <v>-48.954774082641819</v>
      </c>
      <c r="K78" s="128">
        <v>-28.118243805088966</v>
      </c>
      <c r="L78" s="128">
        <v>15.726762681473744</v>
      </c>
      <c r="M78" s="128">
        <v>-2.4273623883779862</v>
      </c>
      <c r="N78" s="128">
        <v>9.6248740758447582</v>
      </c>
      <c r="O78" s="128">
        <v>14.133075820821134</v>
      </c>
      <c r="P78" s="128">
        <v>4.821365211932644</v>
      </c>
      <c r="Q78" s="128">
        <v>-0.52726822981082933</v>
      </c>
      <c r="R78" s="128">
        <v>3.834777373504707</v>
      </c>
      <c r="S78" s="128">
        <v>0.84450942825451136</v>
      </c>
      <c r="T78" s="128">
        <v>9.8155138364622587</v>
      </c>
      <c r="U78" s="128">
        <v>-4.0348740595727293</v>
      </c>
      <c r="V78" s="128">
        <v>15.404321939416945</v>
      </c>
      <c r="W78" s="128">
        <v>9.9144930217261589</v>
      </c>
      <c r="X78" s="128">
        <v>7.4389975525664767</v>
      </c>
      <c r="Y78" s="128">
        <v>1.2129968156622226</v>
      </c>
      <c r="Z78" s="128">
        <v>-8.3257374809494422</v>
      </c>
      <c r="AA78" s="128">
        <v>1.4181736324754013</v>
      </c>
      <c r="AB78" s="128">
        <v>-4.1284403669724838</v>
      </c>
      <c r="AC78" s="128">
        <v>0.32991202346042314</v>
      </c>
      <c r="AD78" s="128">
        <f t="shared" si="2"/>
        <v>1.3768436436359224</v>
      </c>
      <c r="AE78" s="128">
        <f t="shared" si="2"/>
        <v>3.1525635918738999</v>
      </c>
      <c r="AF78" s="128">
        <f t="shared" si="2"/>
        <v>-4.4932972913333771</v>
      </c>
      <c r="AG78" s="128">
        <f t="shared" si="2"/>
        <v>1.0387484957881981</v>
      </c>
    </row>
    <row r="79" spans="1:33">
      <c r="A79" s="125" t="s">
        <v>118</v>
      </c>
      <c r="B79" s="130"/>
      <c r="C79" s="128">
        <v>13.329180352625826</v>
      </c>
      <c r="D79" s="128">
        <v>20.07995336053969</v>
      </c>
      <c r="E79" s="128">
        <v>4.8966569565820635</v>
      </c>
      <c r="F79" s="128">
        <v>61.065855593758243</v>
      </c>
      <c r="G79" s="128">
        <v>-12.291663245701884</v>
      </c>
      <c r="H79" s="128">
        <v>22.028138953635306</v>
      </c>
      <c r="I79" s="128">
        <v>-74.742058469303998</v>
      </c>
      <c r="J79" s="128">
        <v>-15.802101682560902</v>
      </c>
      <c r="K79" s="128">
        <v>-6.1356995996104331</v>
      </c>
      <c r="L79" s="128">
        <v>-12.535546844977318</v>
      </c>
      <c r="M79" s="128">
        <v>-2.8031634446397078</v>
      </c>
      <c r="N79" s="128">
        <v>2.7619564234698544</v>
      </c>
      <c r="O79" s="128">
        <v>0.7874015748031411</v>
      </c>
      <c r="P79" s="128">
        <v>-4.7398743016759681</v>
      </c>
      <c r="Q79" s="128">
        <v>0.18784935398147695</v>
      </c>
      <c r="R79" s="128">
        <v>-3.3795216536333186</v>
      </c>
      <c r="S79" s="128">
        <v>-8.779818250662629</v>
      </c>
      <c r="T79" s="128">
        <v>-3.0768432522181257</v>
      </c>
      <c r="U79" s="128">
        <v>19.962526766595289</v>
      </c>
      <c r="V79" s="128">
        <v>44.009103485206822</v>
      </c>
      <c r="W79" s="128">
        <v>15.202503795977805</v>
      </c>
      <c r="X79" s="128">
        <v>1.4551868592216834</v>
      </c>
      <c r="Y79" s="128">
        <v>0.90915573302909536</v>
      </c>
      <c r="Z79" s="128">
        <v>2.5251363295401745</v>
      </c>
      <c r="AA79" s="128">
        <v>2.7394802931679578</v>
      </c>
      <c r="AB79" s="128">
        <v>8.0466937716694673</v>
      </c>
      <c r="AC79" s="128">
        <v>-8.0499572915945237</v>
      </c>
      <c r="AD79" s="128">
        <f t="shared" si="2"/>
        <v>19.746422294752691</v>
      </c>
      <c r="AE79" s="128">
        <f t="shared" si="2"/>
        <v>10.669881538945376</v>
      </c>
      <c r="AF79" s="128">
        <f t="shared" si="2"/>
        <v>24.168308578357056</v>
      </c>
      <c r="AG79" s="128">
        <f t="shared" si="2"/>
        <v>5.9123296867609696</v>
      </c>
    </row>
    <row r="80" spans="1:33">
      <c r="A80" s="125" t="s">
        <v>119</v>
      </c>
      <c r="B80" s="130"/>
      <c r="C80" s="128">
        <v>-26.70986045085111</v>
      </c>
      <c r="D80" s="128">
        <v>-3.9912120102526529</v>
      </c>
      <c r="E80" s="128">
        <v>9.1151792524790238</v>
      </c>
      <c r="F80" s="128">
        <v>21.995306336445793</v>
      </c>
      <c r="G80" s="128">
        <v>-7.4901768172888126</v>
      </c>
      <c r="H80" s="128">
        <v>-9.9548712503318342</v>
      </c>
      <c r="I80" s="128">
        <v>-28.434551886792462</v>
      </c>
      <c r="J80" s="128">
        <v>-55.633367662203916</v>
      </c>
      <c r="K80" s="128">
        <v>-13.370473537604454</v>
      </c>
      <c r="L80" s="128">
        <v>-6.1807788495891458</v>
      </c>
      <c r="M80" s="128">
        <v>6.2261995430312282</v>
      </c>
      <c r="N80" s="128">
        <v>39.200573579494545</v>
      </c>
      <c r="O80" s="128">
        <v>64.177182590780319</v>
      </c>
      <c r="P80" s="128">
        <v>36.36862745098037</v>
      </c>
      <c r="Q80" s="128">
        <v>0.81095071030081556</v>
      </c>
      <c r="R80" s="128">
        <v>-8.8144682793245011</v>
      </c>
      <c r="S80" s="128">
        <v>-3.1596070825251985</v>
      </c>
      <c r="T80" s="128">
        <v>-31.522160485850875</v>
      </c>
      <c r="U80" s="128">
        <v>-15.55807151618076</v>
      </c>
      <c r="V80" s="128">
        <v>15.307262569832417</v>
      </c>
      <c r="W80" s="128">
        <v>5.9496124031007724</v>
      </c>
      <c r="X80" s="128">
        <v>6.8712574850299433</v>
      </c>
      <c r="Y80" s="128">
        <v>21.527400976668474</v>
      </c>
      <c r="Z80" s="128">
        <v>-4.6042708784447228</v>
      </c>
      <c r="AA80" s="128">
        <v>1.5206318742156952</v>
      </c>
      <c r="AB80" s="128">
        <v>5.4097287864465926</v>
      </c>
      <c r="AC80" s="128">
        <v>-0.77947161481685612</v>
      </c>
      <c r="AD80" s="128">
        <f t="shared" si="2"/>
        <v>6.4724694104560712</v>
      </c>
      <c r="AE80" s="128">
        <f t="shared" si="2"/>
        <v>-1.9523343127652737</v>
      </c>
      <c r="AF80" s="128">
        <f t="shared" si="2"/>
        <v>-11.940596696856673</v>
      </c>
      <c r="AG80" s="128">
        <f t="shared" si="2"/>
        <v>-10.103607350828113</v>
      </c>
    </row>
    <row r="81" spans="1:33" s="19" customFormat="1">
      <c r="A81" s="124" t="s">
        <v>120</v>
      </c>
      <c r="B81" s="93"/>
      <c r="C81" s="117">
        <v>21.572433408924937</v>
      </c>
      <c r="D81" s="117">
        <v>24.163623621408277</v>
      </c>
      <c r="E81" s="117">
        <v>13.416994151947506</v>
      </c>
      <c r="F81" s="117">
        <v>25.405146511305944</v>
      </c>
      <c r="G81" s="117">
        <v>13.437507459480116</v>
      </c>
      <c r="H81" s="117">
        <v>23.414233821436724</v>
      </c>
      <c r="I81" s="117">
        <v>11.236905764127926</v>
      </c>
      <c r="J81" s="117">
        <v>-26.470441716898051</v>
      </c>
      <c r="K81" s="117">
        <v>-5.8147715783658782</v>
      </c>
      <c r="L81" s="117">
        <v>-18.916084980177018</v>
      </c>
      <c r="M81" s="117">
        <v>-2.9804454119565804</v>
      </c>
      <c r="N81" s="117">
        <v>-3.1106906471784015</v>
      </c>
      <c r="O81" s="117">
        <v>-6.7819250300366178</v>
      </c>
      <c r="P81" s="117">
        <v>4.0488604548835241</v>
      </c>
      <c r="Q81" s="117">
        <v>12.709057636100326</v>
      </c>
      <c r="R81" s="117">
        <v>5.2926742614660895</v>
      </c>
      <c r="S81" s="117">
        <v>7.6222521451479395</v>
      </c>
      <c r="T81" s="117">
        <v>-12.978123663129026</v>
      </c>
      <c r="U81" s="117">
        <v>14.58466615037544</v>
      </c>
      <c r="V81" s="117">
        <v>5.9235097926859623</v>
      </c>
      <c r="W81" s="117">
        <v>-14.184812310833564</v>
      </c>
      <c r="X81" s="117">
        <v>7.4699258801867501</v>
      </c>
      <c r="Y81" s="117">
        <v>-4.1382781953126653</v>
      </c>
      <c r="Z81" s="117">
        <v>-0.63343024629372735</v>
      </c>
      <c r="AA81" s="117">
        <v>32.649220148864856</v>
      </c>
      <c r="AB81" s="117">
        <v>13.804752280080265</v>
      </c>
      <c r="AC81" s="117">
        <v>-2.9711027156836849</v>
      </c>
      <c r="AD81" s="117">
        <f t="shared" si="2"/>
        <v>1.8185267669461638</v>
      </c>
      <c r="AE81" s="117">
        <f t="shared" si="2"/>
        <v>2.3084154893789872</v>
      </c>
      <c r="AF81" s="117">
        <f t="shared" si="2"/>
        <v>4.8967866648453651</v>
      </c>
      <c r="AG81" s="117">
        <f t="shared" si="2"/>
        <v>4.391970546569496</v>
      </c>
    </row>
    <row r="82" spans="1:33">
      <c r="A82" s="125" t="s">
        <v>116</v>
      </c>
      <c r="B82" s="130"/>
      <c r="C82" s="128">
        <v>119.4542253521127</v>
      </c>
      <c r="D82" s="128">
        <v>26.995587645407142</v>
      </c>
      <c r="E82" s="128">
        <v>32.469993682880585</v>
      </c>
      <c r="F82" s="128">
        <v>30.217771419488173</v>
      </c>
      <c r="G82" s="128">
        <v>23.101806640625</v>
      </c>
      <c r="H82" s="128">
        <v>15.573404730031243</v>
      </c>
      <c r="I82" s="128">
        <v>19.54525954525954</v>
      </c>
      <c r="J82" s="128">
        <v>-45.898227230316515</v>
      </c>
      <c r="K82" s="128">
        <v>-7.3626956752454191</v>
      </c>
      <c r="L82" s="128">
        <v>-9.8238579407131823</v>
      </c>
      <c r="M82" s="128">
        <v>-9.4251230744799273</v>
      </c>
      <c r="N82" s="128">
        <v>-29.166301393880943</v>
      </c>
      <c r="O82" s="128">
        <v>-19.82673267326733</v>
      </c>
      <c r="P82" s="128">
        <v>104.10620561901825</v>
      </c>
      <c r="Q82" s="128">
        <v>99.425200423536552</v>
      </c>
      <c r="R82" s="128">
        <v>37.977851941747559</v>
      </c>
      <c r="S82" s="128">
        <v>27.26073332966854</v>
      </c>
      <c r="T82" s="128">
        <v>-19.198704103671716</v>
      </c>
      <c r="U82" s="128">
        <v>-35.497580925396278</v>
      </c>
      <c r="V82" s="128">
        <v>39.119804400977984</v>
      </c>
      <c r="W82" s="128">
        <v>-9.415864883381488</v>
      </c>
      <c r="X82" s="128">
        <v>-10.590889211150241</v>
      </c>
      <c r="Y82" s="128">
        <v>-44.186217909347747</v>
      </c>
      <c r="Z82" s="128">
        <v>-3.2314346148723132</v>
      </c>
      <c r="AA82" s="128">
        <v>-15.178753830439234</v>
      </c>
      <c r="AB82" s="128">
        <v>-12.090558766859345</v>
      </c>
      <c r="AC82" s="128">
        <v>-5.2420091324200939</v>
      </c>
      <c r="AD82" s="128">
        <f t="shared" si="2"/>
        <v>-2.8238242097147292</v>
      </c>
      <c r="AE82" s="128">
        <f t="shared" si="2"/>
        <v>12.684716850143786</v>
      </c>
      <c r="AF82" s="128">
        <f t="shared" si="2"/>
        <v>-28.850554479845101</v>
      </c>
      <c r="AG82" s="128">
        <f t="shared" si="2"/>
        <v>16.922315685304312</v>
      </c>
    </row>
    <row r="83" spans="1:33">
      <c r="A83" s="125" t="s">
        <v>117</v>
      </c>
      <c r="B83" s="130"/>
      <c r="C83" s="128">
        <v>37.368825185564333</v>
      </c>
      <c r="D83" s="128">
        <v>104.56959195081049</v>
      </c>
      <c r="E83" s="128">
        <v>42.619031354600736</v>
      </c>
      <c r="F83" s="128">
        <v>41.514193568988077</v>
      </c>
      <c r="G83" s="128">
        <v>-1.7396994449207881</v>
      </c>
      <c r="H83" s="128">
        <v>24.544744758536766</v>
      </c>
      <c r="I83" s="128">
        <v>-12.473379981746277</v>
      </c>
      <c r="J83" s="128">
        <v>-18.54836161405504</v>
      </c>
      <c r="K83" s="128">
        <v>-18.340639588263443</v>
      </c>
      <c r="L83" s="128">
        <v>-29.961360613162739</v>
      </c>
      <c r="M83" s="128">
        <v>-15.596454734557284</v>
      </c>
      <c r="N83" s="128">
        <v>-1.5590677739083674</v>
      </c>
      <c r="O83" s="128">
        <v>-26.368781974529227</v>
      </c>
      <c r="P83" s="128">
        <v>9.3281099859560754</v>
      </c>
      <c r="Q83" s="128">
        <v>-2.7347711446149674</v>
      </c>
      <c r="R83" s="128">
        <v>27.414590067076759</v>
      </c>
      <c r="S83" s="128">
        <v>24.797468699708133</v>
      </c>
      <c r="T83" s="128">
        <v>9.247683161391862</v>
      </c>
      <c r="U83" s="128">
        <v>1.6905747954304502</v>
      </c>
      <c r="V83" s="128">
        <v>14.956323286377597</v>
      </c>
      <c r="W83" s="128">
        <v>-9.3753208967995789</v>
      </c>
      <c r="X83" s="128">
        <v>14.475747508305645</v>
      </c>
      <c r="Y83" s="128">
        <v>14.111085391796991</v>
      </c>
      <c r="Z83" s="128">
        <v>-5.3822345623322008</v>
      </c>
      <c r="AA83" s="128">
        <v>47.038870553722035</v>
      </c>
      <c r="AB83" s="128">
        <v>-10.859987114741145</v>
      </c>
      <c r="AC83" s="128">
        <v>3.5088537355886302</v>
      </c>
      <c r="AD83" s="128">
        <f t="shared" si="2"/>
        <v>-8.8971979457610928E-2</v>
      </c>
      <c r="AE83" s="128">
        <f t="shared" si="2"/>
        <v>0.15443057950919581</v>
      </c>
      <c r="AF83" s="128">
        <f t="shared" si="2"/>
        <v>-2.0528981429375364</v>
      </c>
      <c r="AG83" s="128">
        <f t="shared" si="2"/>
        <v>0.39528416794981069</v>
      </c>
    </row>
    <row r="84" spans="1:33">
      <c r="A84" s="125" t="s">
        <v>118</v>
      </c>
      <c r="B84" s="130"/>
      <c r="C84" s="128">
        <v>17.20894818897068</v>
      </c>
      <c r="D84" s="128">
        <v>12.982176110667737</v>
      </c>
      <c r="E84" s="128">
        <v>5.0339227142551977</v>
      </c>
      <c r="F84" s="128">
        <v>19.658627628848777</v>
      </c>
      <c r="G84" s="128">
        <v>18.735023222174775</v>
      </c>
      <c r="H84" s="128">
        <v>23.628831327998</v>
      </c>
      <c r="I84" s="128">
        <v>18.388801989807575</v>
      </c>
      <c r="J84" s="128">
        <v>-27.020447662407989</v>
      </c>
      <c r="K84" s="128">
        <v>-2.3531836685618117</v>
      </c>
      <c r="L84" s="128">
        <v>-16.903023799890931</v>
      </c>
      <c r="M84" s="128">
        <v>-0.26164378341991323</v>
      </c>
      <c r="N84" s="128">
        <v>-2.085057793285543</v>
      </c>
      <c r="O84" s="128">
        <v>-3.2045918610649835</v>
      </c>
      <c r="P84" s="128">
        <v>0.5096808000824069</v>
      </c>
      <c r="Q84" s="128">
        <v>9.7177104917229258</v>
      </c>
      <c r="R84" s="128">
        <v>-0.63357200586460749</v>
      </c>
      <c r="S84" s="128">
        <v>2.344858029207515</v>
      </c>
      <c r="T84" s="128">
        <v>-15.601038338658142</v>
      </c>
      <c r="U84" s="128">
        <v>24.98544964156433</v>
      </c>
      <c r="V84" s="128">
        <v>1.378446115288213</v>
      </c>
      <c r="W84" s="128">
        <v>-15.779803494672834</v>
      </c>
      <c r="X84" s="128">
        <v>8.2540833297795047</v>
      </c>
      <c r="Y84" s="128">
        <v>-4.2051513497628008</v>
      </c>
      <c r="Z84" s="128">
        <v>0.87546537489622267</v>
      </c>
      <c r="AA84" s="128">
        <v>31.58994574432009</v>
      </c>
      <c r="AB84" s="128">
        <v>22.858974317677408</v>
      </c>
      <c r="AC84" s="128">
        <v>-4.4062588486990393</v>
      </c>
      <c r="AD84" s="128">
        <f t="shared" si="2"/>
        <v>2.4261805894581983</v>
      </c>
      <c r="AE84" s="128">
        <f t="shared" si="2"/>
        <v>2.5481186337199944</v>
      </c>
      <c r="AF84" s="128">
        <f t="shared" si="2"/>
        <v>7.620218921685364</v>
      </c>
      <c r="AG84" s="128">
        <f t="shared" si="2"/>
        <v>4.992102409068508</v>
      </c>
    </row>
    <row r="85" spans="1:33">
      <c r="A85" s="36" t="s">
        <v>121</v>
      </c>
      <c r="B85" s="127"/>
      <c r="C85" s="127">
        <v>9.2115365708640837</v>
      </c>
      <c r="D85" s="127">
        <v>10.450981085608262</v>
      </c>
      <c r="E85" s="127">
        <v>10.299655449114439</v>
      </c>
      <c r="F85" s="127">
        <v>8.7482307280207721</v>
      </c>
      <c r="G85" s="127">
        <v>16.334550490449075</v>
      </c>
      <c r="H85" s="127">
        <v>6.6220767878599105</v>
      </c>
      <c r="I85" s="127">
        <v>-19.19531961765486</v>
      </c>
      <c r="J85" s="127">
        <v>-50.523549645613308</v>
      </c>
      <c r="K85" s="127">
        <v>2.5341171941523584</v>
      </c>
      <c r="L85" s="127">
        <v>15.361082076908005</v>
      </c>
      <c r="M85" s="127">
        <v>2.2029335672243633</v>
      </c>
      <c r="N85" s="127">
        <v>6.5908962107575491</v>
      </c>
      <c r="O85" s="127">
        <v>18.050542887271618</v>
      </c>
      <c r="P85" s="127">
        <v>19.486623515332454</v>
      </c>
      <c r="Q85" s="127">
        <v>16.778804775584661</v>
      </c>
      <c r="R85" s="127">
        <v>2.0769146232465232</v>
      </c>
      <c r="S85" s="127">
        <v>0.94719755705696684</v>
      </c>
      <c r="T85" s="127">
        <v>6.8453888120285029</v>
      </c>
      <c r="U85" s="127">
        <v>-18.034216134452137</v>
      </c>
      <c r="V85" s="127">
        <v>12.770632263734626</v>
      </c>
      <c r="W85" s="127">
        <v>9.8991918888324335</v>
      </c>
      <c r="X85" s="127">
        <v>12.14462821665802</v>
      </c>
      <c r="Y85" s="127">
        <v>-1.4694095180439462</v>
      </c>
      <c r="Z85" s="127">
        <v>-2.2912796187222142</v>
      </c>
      <c r="AA85" s="127">
        <v>-0.92063566821984466</v>
      </c>
      <c r="AB85" s="127">
        <v>0.19682257447011864</v>
      </c>
      <c r="AC85" s="127">
        <v>3.9875086229224905</v>
      </c>
      <c r="AD85" s="127">
        <f t="shared" si="2"/>
        <v>4.3228379953020664</v>
      </c>
      <c r="AE85" s="127">
        <f t="shared" si="2"/>
        <v>2.2052991952040912</v>
      </c>
      <c r="AF85" s="127">
        <f t="shared" si="2"/>
        <v>-8.2230363670636848</v>
      </c>
      <c r="AG85" s="127">
        <f t="shared" si="2"/>
        <v>3.584589572526923</v>
      </c>
    </row>
    <row r="86" spans="1:33" s="19" customFormat="1">
      <c r="A86" s="124" t="s">
        <v>122</v>
      </c>
      <c r="B86" s="93"/>
      <c r="C86" s="117">
        <v>-4.6061034801234086</v>
      </c>
      <c r="D86" s="117">
        <v>26.626017097538352</v>
      </c>
      <c r="E86" s="117">
        <v>21.848493426125643</v>
      </c>
      <c r="F86" s="117">
        <v>-5.6057996555453116</v>
      </c>
      <c r="G86" s="117">
        <v>21.459021077137621</v>
      </c>
      <c r="H86" s="117">
        <v>11.448141583851722</v>
      </c>
      <c r="I86" s="117">
        <v>-34.832590078700008</v>
      </c>
      <c r="J86" s="117">
        <v>-59.592807919369683</v>
      </c>
      <c r="K86" s="117">
        <v>25.059718904505317</v>
      </c>
      <c r="L86" s="117">
        <v>43.258198801908833</v>
      </c>
      <c r="M86" s="117">
        <v>-8.5430029412806903</v>
      </c>
      <c r="N86" s="117">
        <v>9.6534054033109413</v>
      </c>
      <c r="O86" s="117">
        <v>24.616492268007079</v>
      </c>
      <c r="P86" s="117">
        <v>35.576759485056442</v>
      </c>
      <c r="Q86" s="117">
        <v>21.090457516339839</v>
      </c>
      <c r="R86" s="117">
        <v>-12.643710422284641</v>
      </c>
      <c r="S86" s="117">
        <v>4.8372626412165829</v>
      </c>
      <c r="T86" s="117">
        <v>11.070038497716766</v>
      </c>
      <c r="U86" s="117">
        <v>-14.785264614613965</v>
      </c>
      <c r="V86" s="117">
        <v>33.705872536297079</v>
      </c>
      <c r="W86" s="117">
        <v>28.165185981397201</v>
      </c>
      <c r="X86" s="117">
        <v>14.771303687853759</v>
      </c>
      <c r="Y86" s="117">
        <v>0.23882480603849388</v>
      </c>
      <c r="Z86" s="117">
        <v>-9.0294253741519839</v>
      </c>
      <c r="AA86" s="117">
        <v>-0.221794773865156</v>
      </c>
      <c r="AB86" s="117">
        <v>-7.1908779880796914</v>
      </c>
      <c r="AC86" s="117">
        <v>13.217182382089334</v>
      </c>
      <c r="AD86" s="117">
        <f t="shared" si="2"/>
        <v>7.3871546750915655</v>
      </c>
      <c r="AE86" s="117">
        <f t="shared" si="2"/>
        <v>1.6945221921099858</v>
      </c>
      <c r="AF86" s="117">
        <f t="shared" si="2"/>
        <v>-11.948452707882495</v>
      </c>
      <c r="AG86" s="117">
        <f t="shared" si="2"/>
        <v>-7.1717472282836354</v>
      </c>
    </row>
    <row r="87" spans="1:33">
      <c r="A87" s="125" t="s">
        <v>123</v>
      </c>
      <c r="B87" s="130"/>
      <c r="C87" s="128">
        <v>-9.5160567750958762</v>
      </c>
      <c r="D87" s="128">
        <v>29.230165438956647</v>
      </c>
      <c r="E87" s="128">
        <v>37.45018245020583</v>
      </c>
      <c r="F87" s="128">
        <v>-4.1806884080139923</v>
      </c>
      <c r="G87" s="128">
        <v>16.689666426617748</v>
      </c>
      <c r="H87" s="128">
        <v>5.9629164601909963</v>
      </c>
      <c r="I87" s="128">
        <v>-37.450329510797687</v>
      </c>
      <c r="J87" s="128">
        <v>-60.777010756140641</v>
      </c>
      <c r="K87" s="128">
        <v>18.902610159977542</v>
      </c>
      <c r="L87" s="128">
        <v>12.557535701640489</v>
      </c>
      <c r="M87" s="128">
        <v>24.122715039670055</v>
      </c>
      <c r="N87" s="128">
        <v>24.908659565930535</v>
      </c>
      <c r="O87" s="128">
        <v>26.978482139837908</v>
      </c>
      <c r="P87" s="128">
        <v>29.316520419168853</v>
      </c>
      <c r="Q87" s="128">
        <v>21.022536158762193</v>
      </c>
      <c r="R87" s="128">
        <v>-11.168903359008965</v>
      </c>
      <c r="S87" s="128">
        <v>7.9253692269380736</v>
      </c>
      <c r="T87" s="128">
        <v>9.1280476621524969</v>
      </c>
      <c r="U87" s="128">
        <v>-11.271255587512158</v>
      </c>
      <c r="V87" s="128">
        <v>37.693654280328616</v>
      </c>
      <c r="W87" s="128">
        <v>11.915829271160845</v>
      </c>
      <c r="X87" s="128">
        <v>26.509697067339062</v>
      </c>
      <c r="Y87" s="128">
        <v>0.27888167603909153</v>
      </c>
      <c r="Z87" s="128">
        <v>-7.127881757783129</v>
      </c>
      <c r="AA87" s="128">
        <v>0.49352760338756241</v>
      </c>
      <c r="AB87" s="128">
        <v>-5.3261244487011652</v>
      </c>
      <c r="AC87" s="128">
        <v>11.521054372259783</v>
      </c>
      <c r="AD87" s="128">
        <f t="shared" si="2"/>
        <v>7.432611381329906</v>
      </c>
      <c r="AE87" s="128">
        <f t="shared" si="2"/>
        <v>2.8441482907358022</v>
      </c>
      <c r="AF87" s="128">
        <f t="shared" si="2"/>
        <v>-11.131588805973365</v>
      </c>
      <c r="AG87" s="128">
        <f t="shared" si="2"/>
        <v>-8.3772652388797297</v>
      </c>
    </row>
    <row r="88" spans="1:33">
      <c r="A88" s="125" t="s">
        <v>124</v>
      </c>
      <c r="B88" s="130"/>
      <c r="C88" s="128">
        <v>20.968190993248427</v>
      </c>
      <c r="D88" s="128">
        <v>17.277539630023881</v>
      </c>
      <c r="E88" s="128">
        <v>-37.785327920126591</v>
      </c>
      <c r="F88" s="128">
        <v>-17.06129369319639</v>
      </c>
      <c r="G88" s="128">
        <v>62.730276450593067</v>
      </c>
      <c r="H88" s="128">
        <v>50.836266962707612</v>
      </c>
      <c r="I88" s="128">
        <v>-22.301740250433369</v>
      </c>
      <c r="J88" s="128">
        <v>-54.996759397746537</v>
      </c>
      <c r="K88" s="128">
        <v>43.83360567203033</v>
      </c>
      <c r="L88" s="128">
        <v>121.62359918357919</v>
      </c>
      <c r="M88" s="128">
        <v>-46.497767120193224</v>
      </c>
      <c r="N88" s="128">
        <v>-20.488795063332248</v>
      </c>
      <c r="O88" s="128">
        <v>16.057022649755922</v>
      </c>
      <c r="P88" s="128">
        <v>62.72415310162782</v>
      </c>
      <c r="Q88" s="128">
        <v>21.319807933555396</v>
      </c>
      <c r="R88" s="128">
        <v>-17.063343495391422</v>
      </c>
      <c r="S88" s="128">
        <v>-6.9325021496130717</v>
      </c>
      <c r="T88" s="128">
        <v>20.53585864418524</v>
      </c>
      <c r="U88" s="128">
        <v>-32.282604529950561</v>
      </c>
      <c r="V88" s="128">
        <v>13.613854381844419</v>
      </c>
      <c r="W88" s="128">
        <v>131.03735990037359</v>
      </c>
      <c r="X88" s="128">
        <v>-17.087728980492869</v>
      </c>
      <c r="Y88" s="128">
        <v>8.542233262993193E-2</v>
      </c>
      <c r="Z88" s="128">
        <v>-15.7475156701027</v>
      </c>
      <c r="AA88" s="128">
        <v>-3.9573198467338386</v>
      </c>
      <c r="AB88" s="128">
        <v>-18.601496275366046</v>
      </c>
      <c r="AC88" s="128">
        <v>24.992357228089901</v>
      </c>
      <c r="AD88" s="128">
        <f t="shared" si="2"/>
        <v>7.1229072317863853</v>
      </c>
      <c r="AE88" s="128">
        <f t="shared" si="2"/>
        <v>-5.5702859163020833</v>
      </c>
      <c r="AF88" s="128">
        <f t="shared" si="2"/>
        <v>-17.269189071140531</v>
      </c>
      <c r="AG88" s="128">
        <f t="shared" si="2"/>
        <v>1.2359762421042575</v>
      </c>
    </row>
    <row r="89" spans="1:33" s="19" customFormat="1">
      <c r="A89" s="124" t="s">
        <v>125</v>
      </c>
      <c r="B89" s="93"/>
      <c r="C89" s="117">
        <v>15.297889981217949</v>
      </c>
      <c r="D89" s="117">
        <v>4.5111601279132998</v>
      </c>
      <c r="E89" s="117">
        <v>5.4033066624727297</v>
      </c>
      <c r="F89" s="117">
        <v>15.320196584942792</v>
      </c>
      <c r="G89" s="117">
        <v>14.308472723954011</v>
      </c>
      <c r="H89" s="117">
        <v>4.411153861313494</v>
      </c>
      <c r="I89" s="117">
        <v>-11.091203698326225</v>
      </c>
      <c r="J89" s="117">
        <v>-47.382178717974675</v>
      </c>
      <c r="K89" s="117">
        <v>-2.8474419162816389</v>
      </c>
      <c r="L89" s="117">
        <v>6.3637660819211561</v>
      </c>
      <c r="M89" s="117">
        <v>6.8894539775344015</v>
      </c>
      <c r="N89" s="117">
        <v>5.5649841337634314</v>
      </c>
      <c r="O89" s="117">
        <v>15.412761336252927</v>
      </c>
      <c r="P89" s="117">
        <v>12.20395323521997</v>
      </c>
      <c r="Q89" s="117">
        <v>14.504116999804054</v>
      </c>
      <c r="R89" s="117">
        <v>9.8413526609360673</v>
      </c>
      <c r="S89" s="117">
        <v>-0.80763598964553296</v>
      </c>
      <c r="T89" s="117">
        <v>4.8110222296422478</v>
      </c>
      <c r="U89" s="117">
        <v>-19.621840329556207</v>
      </c>
      <c r="V89" s="117">
        <v>2.6491145498565203</v>
      </c>
      <c r="W89" s="117">
        <v>-1.0836625049217048</v>
      </c>
      <c r="X89" s="117">
        <v>10.11093263950653</v>
      </c>
      <c r="Y89" s="117">
        <v>-2.8949165632150482</v>
      </c>
      <c r="Z89" s="117">
        <v>3.5929842022739678</v>
      </c>
      <c r="AA89" s="117">
        <v>-1.4128786649293517</v>
      </c>
      <c r="AB89" s="117">
        <v>5.0896703854909333</v>
      </c>
      <c r="AC89" s="117">
        <v>-1.5362529972598225</v>
      </c>
      <c r="AD89" s="117">
        <f t="shared" si="2"/>
        <v>2.3140830201715374</v>
      </c>
      <c r="AE89" s="117">
        <f t="shared" si="2"/>
        <v>2.556846263801333</v>
      </c>
      <c r="AF89" s="117">
        <f t="shared" si="2"/>
        <v>-5.6529866101790418</v>
      </c>
      <c r="AG89" s="117">
        <f t="shared" si="2"/>
        <v>10.539504057098981</v>
      </c>
    </row>
    <row r="90" spans="1:33">
      <c r="A90" s="125" t="s">
        <v>126</v>
      </c>
      <c r="B90" s="130"/>
      <c r="C90" s="128">
        <v>13.26339408614723</v>
      </c>
      <c r="D90" s="128">
        <v>-3.6571246370448165</v>
      </c>
      <c r="E90" s="128">
        <v>11.633616363291125</v>
      </c>
      <c r="F90" s="128">
        <v>16.216176810079801</v>
      </c>
      <c r="G90" s="128">
        <v>22.10259552072462</v>
      </c>
      <c r="H90" s="128">
        <v>-0.85212483217797796</v>
      </c>
      <c r="I90" s="128">
        <v>-8.7874108771348034</v>
      </c>
      <c r="J90" s="128">
        <v>-45.741044766227546</v>
      </c>
      <c r="K90" s="128">
        <v>-4.9814860700562917</v>
      </c>
      <c r="L90" s="128">
        <v>13.138206246074603</v>
      </c>
      <c r="M90" s="128">
        <v>2.6620092326271418</v>
      </c>
      <c r="N90" s="128">
        <v>2.4744021907550717</v>
      </c>
      <c r="O90" s="128">
        <v>19.936864128271353</v>
      </c>
      <c r="P90" s="128">
        <v>7.805058777217738</v>
      </c>
      <c r="Q90" s="128">
        <v>19.519482968064978</v>
      </c>
      <c r="R90" s="128">
        <v>7.9894967002466188</v>
      </c>
      <c r="S90" s="128">
        <v>1.1932190101441336</v>
      </c>
      <c r="T90" s="128">
        <v>5.879117565905716</v>
      </c>
      <c r="U90" s="128">
        <v>-20.905264284222667</v>
      </c>
      <c r="V90" s="128">
        <v>0.94152096547901465</v>
      </c>
      <c r="W90" s="128">
        <v>-1.073892818233702</v>
      </c>
      <c r="X90" s="128">
        <v>16.040274476386941</v>
      </c>
      <c r="Y90" s="128">
        <v>-4.8393839482387477</v>
      </c>
      <c r="Z90" s="128">
        <v>-1.3499700459280319</v>
      </c>
      <c r="AA90" s="128">
        <v>-1.9810083163836225</v>
      </c>
      <c r="AB90" s="128">
        <v>2.1896704852882607</v>
      </c>
      <c r="AC90" s="128">
        <v>-4.07403105587575</v>
      </c>
      <c r="AD90" s="128">
        <f t="shared" si="2"/>
        <v>2.6408413950323109</v>
      </c>
      <c r="AE90" s="128">
        <f t="shared" si="2"/>
        <v>3.6195450551596053</v>
      </c>
      <c r="AF90" s="128">
        <f t="shared" si="2"/>
        <v>-9.4399952891296692</v>
      </c>
      <c r="AG90" s="128">
        <f t="shared" si="2"/>
        <v>11.159445734090227</v>
      </c>
    </row>
    <row r="91" spans="1:33">
      <c r="A91" s="125" t="s">
        <v>127</v>
      </c>
      <c r="B91" s="130"/>
      <c r="C91" s="128">
        <v>18.418800370872262</v>
      </c>
      <c r="D91" s="128">
        <v>15.404382610092227</v>
      </c>
      <c r="E91" s="128">
        <v>-1.1870072861487841</v>
      </c>
      <c r="F91" s="128">
        <v>14.287558647562989</v>
      </c>
      <c r="G91" s="128">
        <v>5.189473684210526</v>
      </c>
      <c r="H91" s="128">
        <v>11.621793792239927</v>
      </c>
      <c r="I91" s="128">
        <v>-14.121781037283881</v>
      </c>
      <c r="J91" s="128">
        <v>-49.635133139484552</v>
      </c>
      <c r="K91" s="128">
        <v>0.38168710757003055</v>
      </c>
      <c r="L91" s="128">
        <v>-3.3697453175598469</v>
      </c>
      <c r="M91" s="128">
        <v>13.537812060249138</v>
      </c>
      <c r="N91" s="128">
        <v>9.9327503500195036</v>
      </c>
      <c r="O91" s="128">
        <v>9.2908473670364913</v>
      </c>
      <c r="P91" s="128">
        <v>18.632346704466002</v>
      </c>
      <c r="Q91" s="128">
        <v>7.6318840579710212</v>
      </c>
      <c r="R91" s="128">
        <v>12.618006744524934</v>
      </c>
      <c r="S91" s="128">
        <v>-3.7415707051115135</v>
      </c>
      <c r="T91" s="128">
        <v>3.2507645935233143</v>
      </c>
      <c r="U91" s="128">
        <v>-17.653270455888219</v>
      </c>
      <c r="V91" s="128">
        <v>5.1654562749369433</v>
      </c>
      <c r="W91" s="128">
        <v>-1.0983583278281799</v>
      </c>
      <c r="X91" s="128">
        <v>1.508496817082559</v>
      </c>
      <c r="Y91" s="128">
        <v>0.33298174648818701</v>
      </c>
      <c r="Z91" s="128">
        <v>11.166915356718434</v>
      </c>
      <c r="AA91" s="128">
        <v>-0.66991423443688802</v>
      </c>
      <c r="AB91" s="128">
        <v>8.386829973661051</v>
      </c>
      <c r="AC91" s="128">
        <v>1.4595886008690968</v>
      </c>
      <c r="AD91" s="128">
        <f t="shared" ref="AD91:AG92" si="3">+AD68/AC68*100-100</f>
        <v>1.9423503549786716</v>
      </c>
      <c r="AE91" s="128">
        <f t="shared" si="3"/>
        <v>1.3378986276883609</v>
      </c>
      <c r="AF91" s="128">
        <f t="shared" si="3"/>
        <v>-1.3380696323912105</v>
      </c>
      <c r="AG91" s="128">
        <f t="shared" si="3"/>
        <v>9.8892146472400242</v>
      </c>
    </row>
    <row r="92" spans="1:33">
      <c r="A92" s="126" t="s">
        <v>128</v>
      </c>
      <c r="B92" s="129"/>
      <c r="C92" s="129">
        <v>10.751116038376011</v>
      </c>
      <c r="D92" s="129">
        <v>7.6702581884662493</v>
      </c>
      <c r="E92" s="129">
        <v>9.6976951230507638</v>
      </c>
      <c r="F92" s="129">
        <v>11.526293615982468</v>
      </c>
      <c r="G92" s="129">
        <v>11.869941015472961</v>
      </c>
      <c r="H92" s="129">
        <v>6.9864098244058397</v>
      </c>
      <c r="I92" s="129">
        <v>-21.789662467949157</v>
      </c>
      <c r="J92" s="129">
        <v>-44.026398999406446</v>
      </c>
      <c r="K92" s="129">
        <v>-4.4895092055026566</v>
      </c>
      <c r="L92" s="129">
        <v>3.0920407486578085</v>
      </c>
      <c r="M92" s="129">
        <v>1.8348404116543549</v>
      </c>
      <c r="N92" s="129">
        <v>6.1921613723436337</v>
      </c>
      <c r="O92" s="129">
        <v>12.638683885379436</v>
      </c>
      <c r="P92" s="129">
        <v>15.864703631007359</v>
      </c>
      <c r="Q92" s="129">
        <v>14.279384882441093</v>
      </c>
      <c r="R92" s="129">
        <v>2.6129533368231392</v>
      </c>
      <c r="S92" s="129">
        <v>1.7548964780091296</v>
      </c>
      <c r="T92" s="129">
        <v>2.33584309733628</v>
      </c>
      <c r="U92" s="129">
        <v>-10.870666904254094</v>
      </c>
      <c r="V92" s="129">
        <v>11.599188276792276</v>
      </c>
      <c r="W92" s="129">
        <v>4.8693818423520128</v>
      </c>
      <c r="X92" s="129">
        <v>10.726620027501525</v>
      </c>
      <c r="Y92" s="129">
        <v>-1.011422800092447</v>
      </c>
      <c r="Z92" s="129">
        <v>-2.2108183577351497</v>
      </c>
      <c r="AA92" s="129">
        <v>4.3661379692140088</v>
      </c>
      <c r="AB92" s="129">
        <v>2.8789403049515698</v>
      </c>
      <c r="AC92" s="129">
        <v>1.8443320260735305</v>
      </c>
      <c r="AD92" s="129">
        <f t="shared" si="3"/>
        <v>3.9352471165974947</v>
      </c>
      <c r="AE92" s="129">
        <f t="shared" si="3"/>
        <v>1.9804459235649006</v>
      </c>
      <c r="AF92" s="129">
        <f t="shared" si="3"/>
        <v>-4.7979512643917701</v>
      </c>
      <c r="AG92" s="129">
        <f t="shared" si="3"/>
        <v>3.1092525217087683</v>
      </c>
    </row>
    <row r="94" spans="1:33"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</row>
    <row r="95" spans="1:33"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</row>
    <row r="96" spans="1:33"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</row>
    <row r="97" spans="16:33"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</row>
    <row r="100" spans="16:33"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</row>
    <row r="101" spans="16:33"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</row>
    <row r="102" spans="16:33"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</row>
    <row r="103" spans="16:33"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</row>
    <row r="104" spans="16:33"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</row>
    <row r="105" spans="16:33"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</row>
    <row r="106" spans="16:33"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</row>
    <row r="107" spans="16:33"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</row>
    <row r="108" spans="16:33"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</row>
    <row r="109" spans="16:33"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</row>
    <row r="110" spans="16:33"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</row>
    <row r="111" spans="16:33"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</row>
    <row r="112" spans="16:33"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</row>
    <row r="113" spans="19:33"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</row>
    <row r="114" spans="19:33"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47" max="2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3BAE0-A432-427B-9A9F-D65F88C6C29E}">
  <dimension ref="A1:AG61"/>
  <sheetViews>
    <sheetView zoomScale="102" zoomScaleNormal="102" zoomScaleSheetLayoutView="80" workbookViewId="0">
      <pane xSplit="1" ySplit="4" topLeftCell="B5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9.125" defaultRowHeight="12" customHeight="1"/>
  <cols>
    <col min="1" max="1" width="32.125" style="132" customWidth="1"/>
    <col min="2" max="25" width="7.125" style="132" hidden="1" customWidth="1"/>
    <col min="26" max="33" width="7.125" style="132" customWidth="1"/>
    <col min="34" max="16384" width="9.125" style="132"/>
  </cols>
  <sheetData>
    <row r="1" spans="1:33" ht="12" customHeight="1">
      <c r="A1" s="131" t="s">
        <v>134</v>
      </c>
      <c r="B1" s="131"/>
      <c r="C1" s="131"/>
      <c r="D1" s="131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</row>
    <row r="2" spans="1:33" ht="12" customHeight="1">
      <c r="A2" s="131" t="s">
        <v>3</v>
      </c>
      <c r="B2" s="131"/>
      <c r="C2" s="131"/>
      <c r="D2" s="131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s="78" customFormat="1" ht="12" customHeight="1">
      <c r="A3" s="78" t="s">
        <v>4</v>
      </c>
      <c r="O3" s="79"/>
      <c r="P3" s="79"/>
      <c r="V3" s="10"/>
      <c r="W3" s="8"/>
      <c r="X3" s="9"/>
      <c r="Y3" s="9"/>
      <c r="Z3" s="9"/>
      <c r="AA3" s="9"/>
      <c r="AB3" s="9"/>
      <c r="AC3" s="9"/>
      <c r="AD3" s="9"/>
      <c r="AE3" s="9"/>
      <c r="AF3" s="9"/>
      <c r="AG3" s="9" t="s">
        <v>5</v>
      </c>
    </row>
    <row r="4" spans="1:33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>
        <v>2014</v>
      </c>
      <c r="AA4" s="13">
        <v>2015</v>
      </c>
      <c r="AB4" s="13">
        <v>2016</v>
      </c>
      <c r="AC4" s="13">
        <v>2017</v>
      </c>
      <c r="AD4" s="13" t="str">
        <f>Table40!AD4</f>
        <v>2018r</v>
      </c>
      <c r="AE4" s="13" t="str">
        <f>Table40!AE4</f>
        <v>2019r</v>
      </c>
      <c r="AF4" s="13" t="str">
        <f>Table40!AF4</f>
        <v>2020r</v>
      </c>
      <c r="AG4" s="13" t="str">
        <f>Table40!AG4</f>
        <v>2021p</v>
      </c>
    </row>
    <row r="5" spans="1:33" ht="12.75" customHeight="1">
      <c r="A5" s="81" t="s">
        <v>135</v>
      </c>
      <c r="B5" s="81">
        <v>893294</v>
      </c>
      <c r="C5" s="81">
        <v>1036030</v>
      </c>
      <c r="D5" s="81">
        <v>1120053</v>
      </c>
      <c r="E5" s="81">
        <v>1253038</v>
      </c>
      <c r="F5" s="81">
        <v>1450761</v>
      </c>
      <c r="G5" s="81">
        <v>1717800</v>
      </c>
      <c r="H5" s="81">
        <v>1907337</v>
      </c>
      <c r="I5" s="81">
        <v>1608310</v>
      </c>
      <c r="J5" s="81">
        <v>1024020</v>
      </c>
      <c r="K5" s="81">
        <v>958880</v>
      </c>
      <c r="L5" s="81">
        <v>1073313</v>
      </c>
      <c r="M5" s="81">
        <v>1184945</v>
      </c>
      <c r="N5" s="81">
        <v>1248081</v>
      </c>
      <c r="O5" s="81">
        <v>1431723</v>
      </c>
      <c r="P5" s="81">
        <v>1698552</v>
      </c>
      <c r="Q5" s="81">
        <v>2077800</v>
      </c>
      <c r="R5" s="81">
        <v>2215651</v>
      </c>
      <c r="S5" s="81">
        <v>2266251</v>
      </c>
      <c r="T5" s="81">
        <v>2523280</v>
      </c>
      <c r="U5" s="81">
        <v>2187386</v>
      </c>
      <c r="V5" s="81">
        <v>2532035</v>
      </c>
      <c r="W5" s="81">
        <v>2850791</v>
      </c>
      <c r="X5" s="81">
        <v>3252694.7249357556</v>
      </c>
      <c r="Y5" s="81">
        <v>3182925</v>
      </c>
      <c r="Z5" s="81">
        <v>3162777.2099427911</v>
      </c>
      <c r="AA5" s="81">
        <v>3270123.5067954431</v>
      </c>
      <c r="AB5" s="81">
        <v>3335363</v>
      </c>
      <c r="AC5" s="81">
        <v>3442805</v>
      </c>
      <c r="AD5" s="81">
        <v>3586677</v>
      </c>
      <c r="AE5" s="81">
        <v>3677927</v>
      </c>
      <c r="AF5" s="81">
        <v>3503089</v>
      </c>
      <c r="AG5" s="81">
        <v>3655717</v>
      </c>
    </row>
    <row r="6" spans="1:33" s="133" customFormat="1" ht="12.75" customHeight="1">
      <c r="A6" s="33" t="s">
        <v>136</v>
      </c>
      <c r="B6" s="21">
        <v>196775</v>
      </c>
      <c r="C6" s="21">
        <v>241643</v>
      </c>
      <c r="D6" s="21">
        <v>219281</v>
      </c>
      <c r="E6" s="21">
        <v>236097</v>
      </c>
      <c r="F6" s="21">
        <v>272623</v>
      </c>
      <c r="G6" s="21">
        <v>296013</v>
      </c>
      <c r="H6" s="21">
        <v>301151</v>
      </c>
      <c r="I6" s="21">
        <v>158728</v>
      </c>
      <c r="J6" s="21">
        <v>77969</v>
      </c>
      <c r="K6" s="21">
        <v>60590</v>
      </c>
      <c r="L6" s="21">
        <v>73399</v>
      </c>
      <c r="M6" s="21">
        <v>89883</v>
      </c>
      <c r="N6" s="21">
        <v>112143</v>
      </c>
      <c r="O6" s="21">
        <v>137747</v>
      </c>
      <c r="P6" s="21">
        <v>182251</v>
      </c>
      <c r="Q6" s="21">
        <v>224632</v>
      </c>
      <c r="R6" s="21">
        <v>253287</v>
      </c>
      <c r="S6" s="21">
        <v>269028</v>
      </c>
      <c r="T6" s="21">
        <v>285426</v>
      </c>
      <c r="U6" s="21">
        <v>229891</v>
      </c>
      <c r="V6" s="21">
        <v>267856</v>
      </c>
      <c r="W6" s="21">
        <v>295181</v>
      </c>
      <c r="X6" s="21">
        <v>324091.01400962268</v>
      </c>
      <c r="Y6" s="21">
        <v>329263</v>
      </c>
      <c r="Z6" s="21">
        <v>328711.61187408061</v>
      </c>
      <c r="AA6" s="21">
        <v>314573</v>
      </c>
      <c r="AB6" s="21">
        <v>309353</v>
      </c>
      <c r="AC6" s="21">
        <v>312743</v>
      </c>
      <c r="AD6" s="21">
        <v>328233</v>
      </c>
      <c r="AE6" s="21">
        <v>326832</v>
      </c>
      <c r="AF6" s="21">
        <v>298517</v>
      </c>
      <c r="AG6" s="21">
        <v>295384</v>
      </c>
    </row>
    <row r="7" spans="1:33" s="133" customFormat="1" ht="12.75" customHeight="1">
      <c r="A7" s="33" t="s">
        <v>137</v>
      </c>
      <c r="B7" s="21">
        <v>234202</v>
      </c>
      <c r="C7" s="21">
        <v>289220</v>
      </c>
      <c r="D7" s="21">
        <v>347174</v>
      </c>
      <c r="E7" s="21">
        <v>391474</v>
      </c>
      <c r="F7" s="21">
        <v>461272</v>
      </c>
      <c r="G7" s="21">
        <v>520279</v>
      </c>
      <c r="H7" s="21">
        <v>609951</v>
      </c>
      <c r="I7" s="21">
        <v>537731</v>
      </c>
      <c r="J7" s="21">
        <v>443409</v>
      </c>
      <c r="K7" s="21">
        <v>403092</v>
      </c>
      <c r="L7" s="21">
        <v>346401</v>
      </c>
      <c r="M7" s="21">
        <v>345303</v>
      </c>
      <c r="N7" s="21">
        <v>350748</v>
      </c>
      <c r="O7" s="21">
        <v>359033</v>
      </c>
      <c r="P7" s="21">
        <v>389195</v>
      </c>
      <c r="Q7" s="21">
        <v>432044</v>
      </c>
      <c r="R7" s="21">
        <v>469083</v>
      </c>
      <c r="S7" s="21">
        <v>504885</v>
      </c>
      <c r="T7" s="21">
        <v>522332</v>
      </c>
      <c r="U7" s="21">
        <v>555478</v>
      </c>
      <c r="V7" s="21">
        <v>596967</v>
      </c>
      <c r="W7" s="21">
        <v>579227</v>
      </c>
      <c r="X7" s="21">
        <v>663573</v>
      </c>
      <c r="Y7" s="21">
        <v>668291</v>
      </c>
      <c r="Z7" s="21">
        <v>654660.35867102898</v>
      </c>
      <c r="AA7" s="21">
        <v>800133.91180709703</v>
      </c>
      <c r="AB7" s="21">
        <v>821420</v>
      </c>
      <c r="AC7" s="21">
        <v>811325</v>
      </c>
      <c r="AD7" s="21">
        <v>843312</v>
      </c>
      <c r="AE7" s="21">
        <v>879497</v>
      </c>
      <c r="AF7" s="21">
        <v>933425</v>
      </c>
      <c r="AG7" s="21">
        <v>981476</v>
      </c>
    </row>
    <row r="8" spans="1:33" s="133" customFormat="1" ht="12.75" customHeight="1">
      <c r="A8" s="33" t="s">
        <v>138</v>
      </c>
      <c r="B8" s="21">
        <v>458804</v>
      </c>
      <c r="C8" s="21">
        <v>500675</v>
      </c>
      <c r="D8" s="21">
        <v>548846</v>
      </c>
      <c r="E8" s="21">
        <v>620762</v>
      </c>
      <c r="F8" s="21">
        <v>710661</v>
      </c>
      <c r="G8" s="21">
        <v>891889</v>
      </c>
      <c r="H8" s="21">
        <v>987527</v>
      </c>
      <c r="I8" s="21">
        <v>879426</v>
      </c>
      <c r="J8" s="21">
        <v>494085</v>
      </c>
      <c r="K8" s="21">
        <v>486071</v>
      </c>
      <c r="L8" s="21">
        <v>647935</v>
      </c>
      <c r="M8" s="21">
        <v>743341</v>
      </c>
      <c r="N8" s="21">
        <v>778894</v>
      </c>
      <c r="O8" s="21">
        <v>929267</v>
      </c>
      <c r="P8" s="21">
        <v>1122263</v>
      </c>
      <c r="Q8" s="21">
        <v>1414466</v>
      </c>
      <c r="R8" s="21">
        <v>1487653</v>
      </c>
      <c r="S8" s="21">
        <v>1487464</v>
      </c>
      <c r="T8" s="21">
        <v>1711306</v>
      </c>
      <c r="U8" s="21">
        <v>1398724</v>
      </c>
      <c r="V8" s="21">
        <v>1664109</v>
      </c>
      <c r="W8" s="21">
        <v>1973897</v>
      </c>
      <c r="X8" s="21">
        <v>2262101.8644354902</v>
      </c>
      <c r="Y8" s="21">
        <v>2180542</v>
      </c>
      <c r="Z8" s="21">
        <v>2174940.5306919999</v>
      </c>
      <c r="AA8" s="21">
        <v>2150866.6765307402</v>
      </c>
      <c r="AB8" s="21">
        <v>2198316</v>
      </c>
      <c r="AC8" s="21">
        <v>2311151</v>
      </c>
      <c r="AD8" s="21">
        <v>2404830</v>
      </c>
      <c r="AE8" s="21">
        <v>2459968</v>
      </c>
      <c r="AF8" s="21">
        <v>2261400</v>
      </c>
      <c r="AG8" s="21">
        <v>2368163</v>
      </c>
    </row>
    <row r="9" spans="1:33" s="133" customFormat="1" ht="12.75" customHeight="1">
      <c r="A9" s="33" t="s">
        <v>139</v>
      </c>
      <c r="B9" s="21">
        <v>3513</v>
      </c>
      <c r="C9" s="21">
        <v>4492</v>
      </c>
      <c r="D9" s="21">
        <v>4752</v>
      </c>
      <c r="E9" s="21">
        <v>4705</v>
      </c>
      <c r="F9" s="21">
        <v>6205</v>
      </c>
      <c r="G9" s="21">
        <v>9619</v>
      </c>
      <c r="H9" s="21">
        <v>8708</v>
      </c>
      <c r="I9" s="21">
        <v>32425</v>
      </c>
      <c r="J9" s="21">
        <v>8557</v>
      </c>
      <c r="K9" s="21">
        <v>9127</v>
      </c>
      <c r="L9" s="21">
        <v>5578</v>
      </c>
      <c r="M9" s="21">
        <v>6418</v>
      </c>
      <c r="N9" s="21">
        <v>6296</v>
      </c>
      <c r="O9" s="21">
        <v>5676</v>
      </c>
      <c r="P9" s="21">
        <v>4843</v>
      </c>
      <c r="Q9" s="21">
        <v>6658</v>
      </c>
      <c r="R9" s="21">
        <v>5628</v>
      </c>
      <c r="S9" s="21">
        <v>4874</v>
      </c>
      <c r="T9" s="21">
        <v>4216</v>
      </c>
      <c r="U9" s="21">
        <v>3293</v>
      </c>
      <c r="V9" s="21">
        <v>3103</v>
      </c>
      <c r="W9" s="21">
        <v>2486</v>
      </c>
      <c r="X9" s="21">
        <v>2928.8464906425716</v>
      </c>
      <c r="Y9" s="21">
        <v>4829</v>
      </c>
      <c r="Z9" s="21">
        <v>4464.7087056816545</v>
      </c>
      <c r="AA9" s="21">
        <v>4549.9184576057505</v>
      </c>
      <c r="AB9" s="21">
        <v>6274</v>
      </c>
      <c r="AC9" s="21">
        <v>7586</v>
      </c>
      <c r="AD9" s="21">
        <v>10302</v>
      </c>
      <c r="AE9" s="21">
        <v>11630</v>
      </c>
      <c r="AF9" s="21">
        <v>9747</v>
      </c>
      <c r="AG9" s="21">
        <v>10694</v>
      </c>
    </row>
    <row r="10" spans="1:33" ht="12.75" customHeight="1">
      <c r="A10" s="81" t="s">
        <v>140</v>
      </c>
      <c r="B10" s="81">
        <v>6270</v>
      </c>
      <c r="C10" s="81">
        <v>6627</v>
      </c>
      <c r="D10" s="81">
        <v>6897</v>
      </c>
      <c r="E10" s="81">
        <v>6937</v>
      </c>
      <c r="F10" s="81">
        <v>7371</v>
      </c>
      <c r="G10" s="81">
        <v>7830</v>
      </c>
      <c r="H10" s="81">
        <v>8419</v>
      </c>
      <c r="I10" s="81">
        <v>9412</v>
      </c>
      <c r="J10" s="81">
        <v>11298</v>
      </c>
      <c r="K10" s="81">
        <v>13373</v>
      </c>
      <c r="L10" s="81">
        <v>15376</v>
      </c>
      <c r="M10" s="81">
        <v>11084</v>
      </c>
      <c r="N10" s="81">
        <v>8359</v>
      </c>
      <c r="O10" s="81">
        <v>10269</v>
      </c>
      <c r="P10" s="81">
        <v>12368</v>
      </c>
      <c r="Q10" s="81">
        <v>13182</v>
      </c>
      <c r="R10" s="81">
        <v>21330</v>
      </c>
      <c r="S10" s="81">
        <v>26119</v>
      </c>
      <c r="T10" s="81">
        <v>30952</v>
      </c>
      <c r="U10" s="81">
        <v>34435</v>
      </c>
      <c r="V10" s="81">
        <v>48992</v>
      </c>
      <c r="W10" s="81">
        <v>57142</v>
      </c>
      <c r="X10" s="81">
        <v>68258.447176239541</v>
      </c>
      <c r="Y10" s="81">
        <v>77089</v>
      </c>
      <c r="Z10" s="81">
        <v>82496.669922824964</v>
      </c>
      <c r="AA10" s="81">
        <v>83584.93483812199</v>
      </c>
      <c r="AB10" s="81">
        <v>106694</v>
      </c>
      <c r="AC10" s="81">
        <v>118393</v>
      </c>
      <c r="AD10" s="81">
        <v>124770</v>
      </c>
      <c r="AE10" s="81">
        <v>115537</v>
      </c>
      <c r="AF10" s="81">
        <v>115700</v>
      </c>
      <c r="AG10" s="81">
        <v>134636</v>
      </c>
    </row>
    <row r="11" spans="1:33" s="133" customFormat="1" ht="12.75" customHeight="1">
      <c r="A11" s="33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64</v>
      </c>
      <c r="I11" s="21">
        <v>56</v>
      </c>
      <c r="J11" s="21">
        <v>217</v>
      </c>
      <c r="K11" s="21">
        <v>473</v>
      </c>
      <c r="L11" s="21">
        <v>570</v>
      </c>
      <c r="M11" s="21">
        <v>698</v>
      </c>
      <c r="N11" s="21">
        <v>832</v>
      </c>
      <c r="O11" s="21">
        <v>1473</v>
      </c>
      <c r="P11" s="21">
        <v>845</v>
      </c>
      <c r="Q11" s="21">
        <v>1323</v>
      </c>
      <c r="R11" s="21">
        <v>1152</v>
      </c>
      <c r="S11" s="21">
        <v>1053</v>
      </c>
      <c r="T11" s="21">
        <v>4963</v>
      </c>
      <c r="U11" s="21">
        <v>4838</v>
      </c>
      <c r="V11" s="21">
        <v>18187</v>
      </c>
      <c r="W11" s="21">
        <v>27724</v>
      </c>
      <c r="X11" s="21">
        <v>32875.167300000001</v>
      </c>
      <c r="Y11" s="21">
        <v>35151</v>
      </c>
      <c r="Z11" s="21">
        <v>35985.032900000006</v>
      </c>
      <c r="AA11" s="21">
        <v>34108.229800000001</v>
      </c>
      <c r="AB11" s="21">
        <v>63234</v>
      </c>
      <c r="AC11" s="21">
        <v>68805</v>
      </c>
      <c r="AD11" s="21">
        <v>75725</v>
      </c>
      <c r="AE11" s="21">
        <v>70666</v>
      </c>
      <c r="AF11" s="21">
        <v>60363</v>
      </c>
      <c r="AG11" s="21">
        <v>66584</v>
      </c>
    </row>
    <row r="12" spans="1:33" s="133" customFormat="1" ht="12.75" customHeight="1">
      <c r="A12" s="33" t="s">
        <v>142</v>
      </c>
      <c r="B12" s="21">
        <v>6270</v>
      </c>
      <c r="C12" s="21">
        <v>6627</v>
      </c>
      <c r="D12" s="21">
        <v>6897</v>
      </c>
      <c r="E12" s="21">
        <v>6937</v>
      </c>
      <c r="F12" s="21">
        <v>7371</v>
      </c>
      <c r="G12" s="21">
        <v>7830</v>
      </c>
      <c r="H12" s="21">
        <v>8355</v>
      </c>
      <c r="I12" s="21">
        <v>9356</v>
      </c>
      <c r="J12" s="21">
        <v>11081</v>
      </c>
      <c r="K12" s="21">
        <v>12900</v>
      </c>
      <c r="L12" s="21">
        <v>14806</v>
      </c>
      <c r="M12" s="21">
        <v>10386</v>
      </c>
      <c r="N12" s="21">
        <v>7527</v>
      </c>
      <c r="O12" s="21">
        <v>8796</v>
      </c>
      <c r="P12" s="21">
        <v>11523</v>
      </c>
      <c r="Q12" s="21">
        <v>11859</v>
      </c>
      <c r="R12" s="21">
        <v>20178</v>
      </c>
      <c r="S12" s="21">
        <v>25066</v>
      </c>
      <c r="T12" s="21">
        <v>25989</v>
      </c>
      <c r="U12" s="21">
        <v>29597</v>
      </c>
      <c r="V12" s="21">
        <v>30805</v>
      </c>
      <c r="W12" s="21">
        <v>29418</v>
      </c>
      <c r="X12" s="21">
        <v>35383.279876239547</v>
      </c>
      <c r="Y12" s="21">
        <v>41938</v>
      </c>
      <c r="Z12" s="21">
        <v>46511.637022824958</v>
      </c>
      <c r="AA12" s="21">
        <v>49476.705038121996</v>
      </c>
      <c r="AB12" s="21">
        <v>43460</v>
      </c>
      <c r="AC12" s="21">
        <v>49588</v>
      </c>
      <c r="AD12" s="21">
        <v>49045</v>
      </c>
      <c r="AE12" s="21">
        <v>44871</v>
      </c>
      <c r="AF12" s="21">
        <v>55337</v>
      </c>
      <c r="AG12" s="21">
        <v>68052</v>
      </c>
    </row>
    <row r="13" spans="1:33" ht="12.75" customHeight="1">
      <c r="A13" s="81" t="s">
        <v>143</v>
      </c>
      <c r="B13" s="134">
        <v>15933</v>
      </c>
      <c r="C13" s="134">
        <v>12502</v>
      </c>
      <c r="D13" s="134">
        <v>12004</v>
      </c>
      <c r="E13" s="134">
        <v>14871</v>
      </c>
      <c r="F13" s="134">
        <v>17492</v>
      </c>
      <c r="G13" s="134">
        <v>17139</v>
      </c>
      <c r="H13" s="134">
        <v>16453</v>
      </c>
      <c r="I13" s="134">
        <v>12584</v>
      </c>
      <c r="J13" s="134">
        <v>6156</v>
      </c>
      <c r="K13" s="134">
        <v>5347</v>
      </c>
      <c r="L13" s="134">
        <v>5122</v>
      </c>
      <c r="M13" s="134">
        <v>5546</v>
      </c>
      <c r="N13" s="134">
        <v>7766</v>
      </c>
      <c r="O13" s="134">
        <v>13002</v>
      </c>
      <c r="P13" s="134">
        <v>18205</v>
      </c>
      <c r="Q13" s="134">
        <v>19171</v>
      </c>
      <c r="R13" s="134">
        <v>18309</v>
      </c>
      <c r="S13" s="134">
        <v>18113</v>
      </c>
      <c r="T13" s="134">
        <v>13030</v>
      </c>
      <c r="U13" s="134">
        <v>10196</v>
      </c>
      <c r="V13" s="134">
        <v>12140</v>
      </c>
      <c r="W13" s="134">
        <v>13360</v>
      </c>
      <c r="X13" s="134">
        <v>14744</v>
      </c>
      <c r="Y13" s="134">
        <v>18312</v>
      </c>
      <c r="Z13" s="134">
        <v>17505</v>
      </c>
      <c r="AA13" s="134">
        <v>17361</v>
      </c>
      <c r="AB13" s="134">
        <v>17844</v>
      </c>
      <c r="AC13" s="134">
        <v>17978</v>
      </c>
      <c r="AD13" s="134">
        <v>19422</v>
      </c>
      <c r="AE13" s="134">
        <v>18921</v>
      </c>
      <c r="AF13" s="134">
        <v>16577</v>
      </c>
      <c r="AG13" s="134">
        <v>15122</v>
      </c>
    </row>
    <row r="14" spans="1:33" ht="12.75" customHeight="1">
      <c r="A14" s="86" t="s">
        <v>128</v>
      </c>
      <c r="B14" s="86">
        <v>915497</v>
      </c>
      <c r="C14" s="86">
        <v>1055159</v>
      </c>
      <c r="D14" s="86">
        <v>1138954</v>
      </c>
      <c r="E14" s="86">
        <v>1274846</v>
      </c>
      <c r="F14" s="86">
        <v>1475624</v>
      </c>
      <c r="G14" s="86">
        <v>1742769</v>
      </c>
      <c r="H14" s="86">
        <v>1932209</v>
      </c>
      <c r="I14" s="86">
        <v>1630306</v>
      </c>
      <c r="J14" s="86">
        <v>1041474</v>
      </c>
      <c r="K14" s="86">
        <v>977600</v>
      </c>
      <c r="L14" s="86">
        <v>1093811</v>
      </c>
      <c r="M14" s="86">
        <v>1201575</v>
      </c>
      <c r="N14" s="86">
        <v>1264206</v>
      </c>
      <c r="O14" s="86">
        <v>1454994</v>
      </c>
      <c r="P14" s="86">
        <v>1729125</v>
      </c>
      <c r="Q14" s="86">
        <v>2110153</v>
      </c>
      <c r="R14" s="86">
        <v>2255290</v>
      </c>
      <c r="S14" s="86">
        <v>2310483</v>
      </c>
      <c r="T14" s="86">
        <v>2567262</v>
      </c>
      <c r="U14" s="86">
        <v>2232017</v>
      </c>
      <c r="V14" s="86">
        <v>2593167</v>
      </c>
      <c r="W14" s="86">
        <v>2921293</v>
      </c>
      <c r="X14" s="86">
        <v>3335697</v>
      </c>
      <c r="Y14" s="86">
        <v>3278326</v>
      </c>
      <c r="Z14" s="86">
        <v>3262778</v>
      </c>
      <c r="AA14" s="86">
        <v>3371069</v>
      </c>
      <c r="AB14" s="86">
        <v>3459901</v>
      </c>
      <c r="AC14" s="86">
        <v>3579177</v>
      </c>
      <c r="AD14" s="86">
        <v>3730869</v>
      </c>
      <c r="AE14" s="86">
        <v>3812385</v>
      </c>
      <c r="AF14" s="86">
        <v>3635366</v>
      </c>
      <c r="AG14" s="86">
        <v>3805475</v>
      </c>
    </row>
    <row r="15" spans="1:33" ht="12" customHeight="1"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</row>
    <row r="16" spans="1:33" ht="12" customHeight="1">
      <c r="A16" s="131" t="s">
        <v>144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</row>
    <row r="17" spans="1:33" ht="12" customHeight="1">
      <c r="A17" s="131" t="s">
        <v>64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</row>
    <row r="18" spans="1:33" s="78" customFormat="1" ht="12" customHeight="1">
      <c r="A18" s="78" t="s">
        <v>4</v>
      </c>
      <c r="O18" s="79"/>
      <c r="P18" s="79"/>
      <c r="V18" s="66"/>
      <c r="X18" s="66"/>
      <c r="Y18" s="66"/>
      <c r="Z18" s="66"/>
      <c r="AA18" s="66"/>
      <c r="AB18" s="66"/>
      <c r="AC18" s="66"/>
      <c r="AD18" s="66"/>
      <c r="AE18" s="66"/>
      <c r="AF18" s="66"/>
      <c r="AG18" s="66" t="s">
        <v>5</v>
      </c>
    </row>
    <row r="19" spans="1:33" s="78" customFormat="1" ht="13.5" customHeight="1">
      <c r="A19" s="11"/>
      <c r="B19" s="12">
        <v>1990</v>
      </c>
      <c r="C19" s="12">
        <v>1991</v>
      </c>
      <c r="D19" s="12">
        <v>1992</v>
      </c>
      <c r="E19" s="12">
        <v>1993</v>
      </c>
      <c r="F19" s="12">
        <v>1994</v>
      </c>
      <c r="G19" s="12">
        <v>1995</v>
      </c>
      <c r="H19" s="12">
        <v>1996</v>
      </c>
      <c r="I19" s="12">
        <v>1997</v>
      </c>
      <c r="J19" s="12">
        <v>1998</v>
      </c>
      <c r="K19" s="12">
        <v>1999</v>
      </c>
      <c r="L19" s="12">
        <v>2000</v>
      </c>
      <c r="M19" s="12">
        <v>2001</v>
      </c>
      <c r="N19" s="12">
        <v>2002</v>
      </c>
      <c r="O19" s="12">
        <v>2003</v>
      </c>
      <c r="P19" s="12">
        <v>2004</v>
      </c>
      <c r="Q19" s="12" t="s">
        <v>6</v>
      </c>
      <c r="R19" s="12" t="s">
        <v>7</v>
      </c>
      <c r="S19" s="12" t="s">
        <v>8</v>
      </c>
      <c r="T19" s="12" t="s">
        <v>9</v>
      </c>
      <c r="U19" s="12">
        <v>2009</v>
      </c>
      <c r="V19" s="13" t="s">
        <v>10</v>
      </c>
      <c r="W19" s="13" t="s">
        <v>11</v>
      </c>
      <c r="X19" s="13">
        <v>2012</v>
      </c>
      <c r="Y19" s="13">
        <v>2013</v>
      </c>
      <c r="Z19" s="13">
        <v>2014</v>
      </c>
      <c r="AA19" s="13">
        <v>2015</v>
      </c>
      <c r="AB19" s="13">
        <v>2016</v>
      </c>
      <c r="AC19" s="13">
        <v>2017</v>
      </c>
      <c r="AD19" s="13" t="str">
        <f>'Table46-47.2'!AD4</f>
        <v>2018r</v>
      </c>
      <c r="AE19" s="13" t="str">
        <f>'Table46-47.2'!AE4</f>
        <v>2019r</v>
      </c>
      <c r="AF19" s="13" t="str">
        <f>'Table46-47.2'!AF4</f>
        <v>2020r</v>
      </c>
      <c r="AG19" s="13" t="str">
        <f>'Table46-47.2'!AG4</f>
        <v>2021p</v>
      </c>
    </row>
    <row r="20" spans="1:33" ht="12.75" customHeight="1">
      <c r="A20" s="81" t="s">
        <v>135</v>
      </c>
      <c r="B20" s="81">
        <v>1517253</v>
      </c>
      <c r="C20" s="81">
        <v>1691660</v>
      </c>
      <c r="D20" s="81">
        <v>1824629</v>
      </c>
      <c r="E20" s="81">
        <v>2003078</v>
      </c>
      <c r="F20" s="81">
        <v>2232627</v>
      </c>
      <c r="G20" s="81">
        <v>2504151</v>
      </c>
      <c r="H20" s="81">
        <v>2684046</v>
      </c>
      <c r="I20" s="81">
        <v>2097464</v>
      </c>
      <c r="J20" s="81">
        <v>1169186</v>
      </c>
      <c r="K20" s="81">
        <v>1114410</v>
      </c>
      <c r="L20" s="81">
        <v>1147863</v>
      </c>
      <c r="M20" s="81">
        <v>1173772</v>
      </c>
      <c r="N20" s="81">
        <v>1248081</v>
      </c>
      <c r="O20" s="81">
        <v>1401121</v>
      </c>
      <c r="P20" s="81">
        <v>1620669</v>
      </c>
      <c r="Q20" s="81">
        <v>1855859</v>
      </c>
      <c r="R20" s="81">
        <v>1900170</v>
      </c>
      <c r="S20" s="81">
        <v>1930994</v>
      </c>
      <c r="T20" s="81">
        <v>1979233</v>
      </c>
      <c r="U20" s="81">
        <v>1759142</v>
      </c>
      <c r="V20" s="81">
        <v>1955311</v>
      </c>
      <c r="W20" s="81">
        <v>2047632.4062195348</v>
      </c>
      <c r="X20" s="81">
        <v>2265180.7055474771</v>
      </c>
      <c r="Y20" s="81">
        <v>2232179.1377821253</v>
      </c>
      <c r="Z20" s="81">
        <v>2175996</v>
      </c>
      <c r="AA20" s="81">
        <v>2272657</v>
      </c>
      <c r="AB20" s="81">
        <v>2326421</v>
      </c>
      <c r="AC20" s="81">
        <v>2366570</v>
      </c>
      <c r="AD20" s="81">
        <v>2461180</v>
      </c>
      <c r="AE20" s="81">
        <v>2509530</v>
      </c>
      <c r="AF20" s="81">
        <v>2380917</v>
      </c>
      <c r="AG20" s="81">
        <v>2446094</v>
      </c>
    </row>
    <row r="21" spans="1:33" s="133" customFormat="1" ht="12.75" customHeight="1">
      <c r="A21" s="33" t="s">
        <v>136</v>
      </c>
      <c r="B21" s="21">
        <v>297138</v>
      </c>
      <c r="C21" s="21">
        <v>337866</v>
      </c>
      <c r="D21" s="21">
        <v>300336</v>
      </c>
      <c r="E21" s="21">
        <v>321564</v>
      </c>
      <c r="F21" s="21">
        <v>361947</v>
      </c>
      <c r="G21" s="21">
        <v>379819</v>
      </c>
      <c r="H21" s="21">
        <v>374773</v>
      </c>
      <c r="I21" s="21">
        <v>187978</v>
      </c>
      <c r="J21" s="21">
        <v>81480</v>
      </c>
      <c r="K21" s="21">
        <v>63060</v>
      </c>
      <c r="L21" s="21">
        <v>75663</v>
      </c>
      <c r="M21" s="21">
        <v>90466</v>
      </c>
      <c r="N21" s="21">
        <v>112143</v>
      </c>
      <c r="O21" s="21">
        <v>132176</v>
      </c>
      <c r="P21" s="21">
        <v>166866</v>
      </c>
      <c r="Q21" s="21">
        <v>197127</v>
      </c>
      <c r="R21" s="21">
        <v>212381</v>
      </c>
      <c r="S21" s="21">
        <v>220106</v>
      </c>
      <c r="T21" s="21">
        <v>215026</v>
      </c>
      <c r="U21" s="21">
        <v>180903</v>
      </c>
      <c r="V21" s="21">
        <v>204255</v>
      </c>
      <c r="W21" s="21">
        <v>206614</v>
      </c>
      <c r="X21" s="21">
        <v>219927.76458625146</v>
      </c>
      <c r="Y21" s="21">
        <v>218252.97330651621</v>
      </c>
      <c r="Z21" s="21">
        <v>214799</v>
      </c>
      <c r="AA21" s="21">
        <v>210935</v>
      </c>
      <c r="AB21" s="21">
        <v>213871</v>
      </c>
      <c r="AC21" s="21">
        <v>213501</v>
      </c>
      <c r="AD21" s="21">
        <v>220569</v>
      </c>
      <c r="AE21" s="21">
        <v>215702</v>
      </c>
      <c r="AF21" s="21">
        <v>198680</v>
      </c>
      <c r="AG21" s="21">
        <v>193950</v>
      </c>
    </row>
    <row r="22" spans="1:33" s="133" customFormat="1" ht="12.75" customHeight="1">
      <c r="A22" s="33" t="s">
        <v>137</v>
      </c>
      <c r="B22" s="21">
        <v>352171</v>
      </c>
      <c r="C22" s="21">
        <v>400636</v>
      </c>
      <c r="D22" s="21">
        <v>476398</v>
      </c>
      <c r="E22" s="21">
        <v>526038</v>
      </c>
      <c r="F22" s="21">
        <v>603533</v>
      </c>
      <c r="G22" s="21">
        <v>658843</v>
      </c>
      <c r="H22" s="21">
        <v>746027</v>
      </c>
      <c r="I22" s="21">
        <v>637430</v>
      </c>
      <c r="J22" s="21">
        <v>466071</v>
      </c>
      <c r="K22" s="21">
        <v>422120</v>
      </c>
      <c r="L22" s="21">
        <v>359878</v>
      </c>
      <c r="M22" s="21">
        <v>350082</v>
      </c>
      <c r="N22" s="21">
        <v>350748</v>
      </c>
      <c r="O22" s="21">
        <v>343271</v>
      </c>
      <c r="P22" s="21">
        <v>350622</v>
      </c>
      <c r="Q22" s="21">
        <v>370181</v>
      </c>
      <c r="R22" s="21">
        <v>379455</v>
      </c>
      <c r="S22" s="21">
        <v>393167</v>
      </c>
      <c r="T22" s="21">
        <v>361114</v>
      </c>
      <c r="U22" s="21">
        <v>418123</v>
      </c>
      <c r="V22" s="21">
        <v>441339</v>
      </c>
      <c r="W22" s="21">
        <v>401771</v>
      </c>
      <c r="X22" s="21">
        <v>432953.38202951604</v>
      </c>
      <c r="Y22" s="21">
        <v>463032.33922780881</v>
      </c>
      <c r="Z22" s="21">
        <v>455846</v>
      </c>
      <c r="AA22" s="21">
        <v>609222</v>
      </c>
      <c r="AB22" s="21">
        <v>631292</v>
      </c>
      <c r="AC22" s="21">
        <v>617836</v>
      </c>
      <c r="AD22" s="21">
        <v>636865</v>
      </c>
      <c r="AE22" s="21">
        <v>652110</v>
      </c>
      <c r="AF22" s="21">
        <v>692672</v>
      </c>
      <c r="AG22" s="21">
        <v>714564</v>
      </c>
    </row>
    <row r="23" spans="1:33" s="133" customFormat="1" ht="12.75" customHeight="1">
      <c r="A23" s="33" t="s">
        <v>138</v>
      </c>
      <c r="B23" s="21">
        <v>840204</v>
      </c>
      <c r="C23" s="21">
        <v>918294</v>
      </c>
      <c r="D23" s="21">
        <v>1016077</v>
      </c>
      <c r="E23" s="21">
        <v>1123497</v>
      </c>
      <c r="F23" s="21">
        <v>1222831</v>
      </c>
      <c r="G23" s="21">
        <v>1425182</v>
      </c>
      <c r="H23" s="21">
        <v>1520632</v>
      </c>
      <c r="I23" s="21">
        <v>1223840</v>
      </c>
      <c r="J23" s="21">
        <v>593647</v>
      </c>
      <c r="K23" s="21">
        <v>607080</v>
      </c>
      <c r="L23" s="21">
        <v>706495</v>
      </c>
      <c r="M23" s="21">
        <v>727073</v>
      </c>
      <c r="N23" s="21">
        <v>778894</v>
      </c>
      <c r="O23" s="21">
        <v>919909</v>
      </c>
      <c r="P23" s="21">
        <v>1099484</v>
      </c>
      <c r="Q23" s="21">
        <v>1285992</v>
      </c>
      <c r="R23" s="21">
        <v>1306669</v>
      </c>
      <c r="S23" s="21">
        <v>1315685</v>
      </c>
      <c r="T23" s="21">
        <v>1408547</v>
      </c>
      <c r="U23" s="21">
        <v>1147891</v>
      </c>
      <c r="V23" s="21">
        <v>1298575</v>
      </c>
      <c r="W23" s="21">
        <v>1431950</v>
      </c>
      <c r="X23" s="21">
        <v>1602683.7255807514</v>
      </c>
      <c r="Y23" s="21">
        <v>1532241.1794965928</v>
      </c>
      <c r="Z23" s="21">
        <v>1485895</v>
      </c>
      <c r="AA23" s="21">
        <v>1434959</v>
      </c>
      <c r="AB23" s="21">
        <v>1463364</v>
      </c>
      <c r="AC23" s="21">
        <v>1512762</v>
      </c>
      <c r="AD23" s="21">
        <v>1578654</v>
      </c>
      <c r="AE23" s="21">
        <v>1615692</v>
      </c>
      <c r="AF23" s="21">
        <v>1474215</v>
      </c>
      <c r="AG23" s="21">
        <v>1521692</v>
      </c>
    </row>
    <row r="24" spans="1:33" s="133" customFormat="1" ht="12.75" customHeight="1">
      <c r="A24" s="33" t="s">
        <v>139</v>
      </c>
      <c r="B24" s="21">
        <v>6601</v>
      </c>
      <c r="C24" s="21">
        <v>8178</v>
      </c>
      <c r="D24" s="21">
        <v>8670</v>
      </c>
      <c r="E24" s="21">
        <v>8382</v>
      </c>
      <c r="F24" s="21">
        <v>10859</v>
      </c>
      <c r="G24" s="21">
        <v>16292</v>
      </c>
      <c r="H24" s="21">
        <v>14183</v>
      </c>
      <c r="I24" s="21">
        <v>38281</v>
      </c>
      <c r="J24" s="21">
        <v>9398</v>
      </c>
      <c r="K24" s="21">
        <v>9712</v>
      </c>
      <c r="L24" s="21">
        <v>5999</v>
      </c>
      <c r="M24" s="21">
        <v>6455</v>
      </c>
      <c r="N24" s="21">
        <v>6296</v>
      </c>
      <c r="O24" s="21">
        <v>5765</v>
      </c>
      <c r="P24" s="21">
        <v>4851</v>
      </c>
      <c r="Q24" s="21">
        <v>6214</v>
      </c>
      <c r="R24" s="21">
        <v>4963</v>
      </c>
      <c r="S24" s="21">
        <v>4533</v>
      </c>
      <c r="T24" s="21">
        <v>3602</v>
      </c>
      <c r="U24" s="21">
        <v>2687</v>
      </c>
      <c r="V24" s="21">
        <v>2520</v>
      </c>
      <c r="W24" s="21">
        <v>1757</v>
      </c>
      <c r="X24" s="21">
        <v>4267.4248621889037</v>
      </c>
      <c r="Y24" s="21">
        <v>16512.550629642712</v>
      </c>
      <c r="Z24" s="21">
        <v>21385</v>
      </c>
      <c r="AA24" s="21">
        <v>24711</v>
      </c>
      <c r="AB24" s="21">
        <v>32424</v>
      </c>
      <c r="AC24" s="21">
        <v>39647</v>
      </c>
      <c r="AD24" s="21">
        <v>48145</v>
      </c>
      <c r="AE24" s="21">
        <v>53261</v>
      </c>
      <c r="AF24" s="21">
        <v>44091</v>
      </c>
      <c r="AG24" s="21">
        <v>47138</v>
      </c>
    </row>
    <row r="25" spans="1:33" ht="12.75" customHeight="1">
      <c r="A25" s="81" t="s">
        <v>140</v>
      </c>
      <c r="B25" s="81">
        <v>10082</v>
      </c>
      <c r="C25" s="81">
        <v>10080</v>
      </c>
      <c r="D25" s="81">
        <v>10076</v>
      </c>
      <c r="E25" s="81">
        <v>9809</v>
      </c>
      <c r="F25" s="81">
        <v>9915</v>
      </c>
      <c r="G25" s="81">
        <v>9955</v>
      </c>
      <c r="H25" s="81">
        <v>10031</v>
      </c>
      <c r="I25" s="81">
        <v>10619</v>
      </c>
      <c r="J25" s="81">
        <v>11778</v>
      </c>
      <c r="K25" s="81">
        <v>13905</v>
      </c>
      <c r="L25" s="81">
        <v>15751</v>
      </c>
      <c r="M25" s="81">
        <v>11166</v>
      </c>
      <c r="N25" s="81">
        <v>8359</v>
      </c>
      <c r="O25" s="81">
        <v>10113</v>
      </c>
      <c r="P25" s="81">
        <v>11847</v>
      </c>
      <c r="Q25" s="81">
        <v>12103</v>
      </c>
      <c r="R25" s="81">
        <v>18730</v>
      </c>
      <c r="S25" s="81">
        <v>22430</v>
      </c>
      <c r="T25" s="81">
        <v>25061</v>
      </c>
      <c r="U25" s="81">
        <v>27924</v>
      </c>
      <c r="V25" s="81">
        <v>38798</v>
      </c>
      <c r="W25" s="81">
        <v>43546.281558143572</v>
      </c>
      <c r="X25" s="81">
        <v>50830.448721805878</v>
      </c>
      <c r="Y25" s="81">
        <v>58632.089443495446</v>
      </c>
      <c r="Z25" s="81">
        <v>65078</v>
      </c>
      <c r="AA25" s="81">
        <v>66416</v>
      </c>
      <c r="AB25" s="81">
        <v>81313</v>
      </c>
      <c r="AC25" s="81">
        <v>86183</v>
      </c>
      <c r="AD25" s="81">
        <v>87676</v>
      </c>
      <c r="AE25" s="81">
        <v>90351</v>
      </c>
      <c r="AF25" s="81">
        <v>96480</v>
      </c>
      <c r="AG25" s="81">
        <v>112165</v>
      </c>
    </row>
    <row r="26" spans="1:33" s="133" customFormat="1" ht="12.75" customHeight="1">
      <c r="A26" s="33" t="s">
        <v>141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80</v>
      </c>
      <c r="I26" s="21">
        <v>67</v>
      </c>
      <c r="J26" s="21">
        <v>222</v>
      </c>
      <c r="K26" s="21">
        <v>491</v>
      </c>
      <c r="L26" s="21">
        <v>588</v>
      </c>
      <c r="M26" s="21">
        <v>706</v>
      </c>
      <c r="N26" s="21">
        <v>832</v>
      </c>
      <c r="O26" s="21">
        <v>1471</v>
      </c>
      <c r="P26" s="21">
        <v>812</v>
      </c>
      <c r="Q26" s="21">
        <v>1242</v>
      </c>
      <c r="R26" s="21">
        <v>1054</v>
      </c>
      <c r="S26" s="21">
        <v>936</v>
      </c>
      <c r="T26" s="21">
        <v>4044</v>
      </c>
      <c r="U26" s="21">
        <v>4102</v>
      </c>
      <c r="V26" s="21">
        <v>15232</v>
      </c>
      <c r="W26" s="21">
        <v>22318</v>
      </c>
      <c r="X26" s="21">
        <v>26044.362397781311</v>
      </c>
      <c r="Y26" s="21">
        <v>28364.64200412334</v>
      </c>
      <c r="Z26" s="21">
        <v>28683</v>
      </c>
      <c r="AA26" s="21">
        <v>27669</v>
      </c>
      <c r="AB26" s="21">
        <v>50015</v>
      </c>
      <c r="AC26" s="21">
        <v>50653</v>
      </c>
      <c r="AD26" s="21">
        <v>52354</v>
      </c>
      <c r="AE26" s="21">
        <v>57377</v>
      </c>
      <c r="AF26" s="21">
        <v>54405</v>
      </c>
      <c r="AG26" s="21">
        <v>62690</v>
      </c>
    </row>
    <row r="27" spans="1:33" s="133" customFormat="1" ht="12.75" customHeight="1">
      <c r="A27" s="33" t="s">
        <v>142</v>
      </c>
      <c r="B27" s="21">
        <v>9994</v>
      </c>
      <c r="C27" s="21">
        <v>9992</v>
      </c>
      <c r="D27" s="21">
        <v>9988</v>
      </c>
      <c r="E27" s="21">
        <v>9723</v>
      </c>
      <c r="F27" s="21">
        <v>9829</v>
      </c>
      <c r="G27" s="21">
        <v>9868</v>
      </c>
      <c r="H27" s="21">
        <v>9943</v>
      </c>
      <c r="I27" s="21">
        <v>10543</v>
      </c>
      <c r="J27" s="21">
        <v>11554</v>
      </c>
      <c r="K27" s="21">
        <v>13409</v>
      </c>
      <c r="L27" s="21">
        <v>15157</v>
      </c>
      <c r="M27" s="21">
        <v>10459</v>
      </c>
      <c r="N27" s="21">
        <v>7527</v>
      </c>
      <c r="O27" s="21">
        <v>8642</v>
      </c>
      <c r="P27" s="21">
        <v>11020</v>
      </c>
      <c r="Q27" s="21">
        <v>10848</v>
      </c>
      <c r="R27" s="21">
        <v>17634</v>
      </c>
      <c r="S27" s="21">
        <v>21428</v>
      </c>
      <c r="T27" s="21">
        <v>21060</v>
      </c>
      <c r="U27" s="21">
        <v>23868</v>
      </c>
      <c r="V27" s="21">
        <v>24096</v>
      </c>
      <c r="W27" s="21">
        <v>22168</v>
      </c>
      <c r="X27" s="21">
        <v>25882.556761066549</v>
      </c>
      <c r="Y27" s="21">
        <v>31403.647377967158</v>
      </c>
      <c r="Z27" s="21">
        <v>37455</v>
      </c>
      <c r="AA27" s="21">
        <v>39845</v>
      </c>
      <c r="AB27" s="21">
        <v>32759</v>
      </c>
      <c r="AC27" s="21">
        <v>36967</v>
      </c>
      <c r="AD27" s="21">
        <v>36773</v>
      </c>
      <c r="AE27" s="21">
        <v>34181</v>
      </c>
      <c r="AF27" s="21">
        <v>42940</v>
      </c>
      <c r="AG27" s="21">
        <v>50402</v>
      </c>
    </row>
    <row r="28" spans="1:33" ht="12.75" customHeight="1">
      <c r="A28" s="81" t="s">
        <v>143</v>
      </c>
      <c r="B28" s="134">
        <v>26084</v>
      </c>
      <c r="C28" s="134">
        <v>19117</v>
      </c>
      <c r="D28" s="134">
        <v>18354</v>
      </c>
      <c r="E28" s="134">
        <v>20027</v>
      </c>
      <c r="F28" s="134">
        <v>24432</v>
      </c>
      <c r="G28" s="134">
        <v>22602</v>
      </c>
      <c r="H28" s="134">
        <v>20352</v>
      </c>
      <c r="I28" s="134">
        <v>14565</v>
      </c>
      <c r="J28" s="134">
        <v>6462</v>
      </c>
      <c r="K28" s="134">
        <v>5598</v>
      </c>
      <c r="L28" s="134">
        <v>5252</v>
      </c>
      <c r="M28" s="134">
        <v>5579</v>
      </c>
      <c r="N28" s="134">
        <v>7766</v>
      </c>
      <c r="O28" s="134">
        <v>12750</v>
      </c>
      <c r="P28" s="134">
        <v>17387</v>
      </c>
      <c r="Q28" s="134">
        <v>17528</v>
      </c>
      <c r="R28" s="134">
        <v>15983</v>
      </c>
      <c r="S28" s="134">
        <v>15478</v>
      </c>
      <c r="T28" s="134">
        <v>10599</v>
      </c>
      <c r="U28" s="134">
        <v>8951</v>
      </c>
      <c r="V28" s="134">
        <v>10321</v>
      </c>
      <c r="W28" s="134">
        <v>10936</v>
      </c>
      <c r="X28" s="134">
        <v>11685.303293413173</v>
      </c>
      <c r="Y28" s="134">
        <v>14200.845388726075</v>
      </c>
      <c r="Z28" s="134">
        <v>13547</v>
      </c>
      <c r="AA28" s="134">
        <v>13753</v>
      </c>
      <c r="AB28" s="134">
        <v>14497</v>
      </c>
      <c r="AC28" s="134">
        <v>14384</v>
      </c>
      <c r="AD28" s="134">
        <v>15315</v>
      </c>
      <c r="AE28" s="134">
        <v>15016</v>
      </c>
      <c r="AF28" s="134">
        <v>13223</v>
      </c>
      <c r="AG28" s="134">
        <v>11887</v>
      </c>
    </row>
    <row r="29" spans="1:33" ht="12.75" customHeight="1">
      <c r="A29" s="86" t="s">
        <v>128</v>
      </c>
      <c r="B29" s="86">
        <v>1553262</v>
      </c>
      <c r="C29" s="86">
        <v>1720255</v>
      </c>
      <c r="D29" s="86">
        <v>1852203</v>
      </c>
      <c r="E29" s="86">
        <v>2031824</v>
      </c>
      <c r="F29" s="86">
        <v>2266018</v>
      </c>
      <c r="G29" s="86">
        <v>2534993</v>
      </c>
      <c r="H29" s="86">
        <v>2712098</v>
      </c>
      <c r="I29" s="86">
        <v>2121141</v>
      </c>
      <c r="J29" s="86">
        <v>1187279</v>
      </c>
      <c r="K29" s="86">
        <v>1133976</v>
      </c>
      <c r="L29" s="86">
        <v>1169039</v>
      </c>
      <c r="M29" s="86">
        <v>1190489</v>
      </c>
      <c r="N29" s="86">
        <v>1264206</v>
      </c>
      <c r="O29" s="86">
        <v>1423985</v>
      </c>
      <c r="P29" s="86">
        <v>1649896</v>
      </c>
      <c r="Q29" s="86">
        <v>1885491</v>
      </c>
      <c r="R29" s="86">
        <v>1934758</v>
      </c>
      <c r="S29" s="86">
        <v>1968711</v>
      </c>
      <c r="T29" s="86">
        <v>2014697</v>
      </c>
      <c r="U29" s="86">
        <v>1795686</v>
      </c>
      <c r="V29" s="86">
        <v>2003971</v>
      </c>
      <c r="W29" s="86">
        <f>'Table44-45.2'!W27</f>
        <v>2101552</v>
      </c>
      <c r="X29" s="86">
        <f>'Table44-45.2'!X27</f>
        <v>2326977</v>
      </c>
      <c r="Y29" s="86">
        <f>'Table44-45.2'!Y27</f>
        <v>2303441</v>
      </c>
      <c r="Z29" s="86">
        <f>'Table44-45.2'!Z27</f>
        <v>2252515</v>
      </c>
      <c r="AA29" s="86">
        <f>'Table44-45.2'!AA27</f>
        <v>2350865</v>
      </c>
      <c r="AB29" s="86">
        <f>'Table44-45.2'!AB27</f>
        <v>2418543</v>
      </c>
      <c r="AC29" s="86">
        <f>'Table44-45.2'!AC27</f>
        <v>2463149</v>
      </c>
      <c r="AD29" s="86">
        <f>'Table44-45.2'!AD27</f>
        <v>2560080</v>
      </c>
      <c r="AE29" s="86">
        <f>'Table44-45.2'!AE27</f>
        <v>2610781</v>
      </c>
      <c r="AF29" s="86">
        <f>'Table44-45.2'!AF27</f>
        <v>2485517</v>
      </c>
      <c r="AG29" s="86">
        <f>'Table44-45.2'!AG27</f>
        <v>2562798</v>
      </c>
    </row>
    <row r="30" spans="1:33" ht="12" customHeight="1">
      <c r="A30" s="78" t="s">
        <v>65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</row>
    <row r="31" spans="1:33" ht="12" customHeight="1"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</row>
    <row r="32" spans="1:33" ht="12" customHeight="1">
      <c r="A32" s="131" t="s">
        <v>145</v>
      </c>
      <c r="B32" s="131"/>
      <c r="C32" s="131"/>
      <c r="D32" s="131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</row>
    <row r="33" spans="1:33" ht="12" customHeight="1">
      <c r="A33" s="131" t="s">
        <v>146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</row>
    <row r="34" spans="1:33" s="78" customFormat="1" ht="12" customHeight="1">
      <c r="A34" s="78" t="s">
        <v>4</v>
      </c>
      <c r="O34" s="79"/>
      <c r="P34" s="79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</row>
    <row r="35" spans="1:33" s="78" customFormat="1" ht="13.5" customHeight="1">
      <c r="A35" s="11"/>
      <c r="B35" s="12">
        <v>1990</v>
      </c>
      <c r="C35" s="12">
        <v>1991</v>
      </c>
      <c r="D35" s="12">
        <v>1992</v>
      </c>
      <c r="E35" s="12">
        <v>1993</v>
      </c>
      <c r="F35" s="12">
        <v>1994</v>
      </c>
      <c r="G35" s="12">
        <v>1995</v>
      </c>
      <c r="H35" s="12">
        <v>1996</v>
      </c>
      <c r="I35" s="12">
        <v>1997</v>
      </c>
      <c r="J35" s="12">
        <v>1998</v>
      </c>
      <c r="K35" s="12">
        <v>1999</v>
      </c>
      <c r="L35" s="12">
        <v>2000</v>
      </c>
      <c r="M35" s="12">
        <v>2001</v>
      </c>
      <c r="N35" s="12">
        <v>2002</v>
      </c>
      <c r="O35" s="12">
        <v>2003</v>
      </c>
      <c r="P35" s="12">
        <v>2004</v>
      </c>
      <c r="Q35" s="12" t="s">
        <v>6</v>
      </c>
      <c r="R35" s="12" t="s">
        <v>7</v>
      </c>
      <c r="S35" s="12" t="s">
        <v>8</v>
      </c>
      <c r="T35" s="12" t="s">
        <v>9</v>
      </c>
      <c r="U35" s="12">
        <v>2009</v>
      </c>
      <c r="V35" s="13" t="s">
        <v>10</v>
      </c>
      <c r="W35" s="13" t="s">
        <v>11</v>
      </c>
      <c r="X35" s="13">
        <v>2012</v>
      </c>
      <c r="Y35" s="13">
        <v>2013</v>
      </c>
      <c r="Z35" s="13">
        <v>2014</v>
      </c>
      <c r="AA35" s="13">
        <v>2015</v>
      </c>
      <c r="AB35" s="13">
        <v>2016</v>
      </c>
      <c r="AC35" s="13">
        <v>2017</v>
      </c>
      <c r="AD35" s="13" t="str">
        <f>'Table46-47.2'!AD4</f>
        <v>2018r</v>
      </c>
      <c r="AE35" s="13" t="str">
        <f>'Table46-47.2'!AE4</f>
        <v>2019r</v>
      </c>
      <c r="AF35" s="13" t="str">
        <f>'Table46-47.2'!AF4</f>
        <v>2020r</v>
      </c>
      <c r="AG35" s="13" t="str">
        <f>'Table46-47.2'!AG4</f>
        <v>2021p</v>
      </c>
    </row>
    <row r="36" spans="1:33" ht="12.75" customHeight="1">
      <c r="A36" s="81" t="s">
        <v>135</v>
      </c>
      <c r="B36" s="93">
        <v>121.56686945799191</v>
      </c>
      <c r="C36" s="93">
        <v>135.54088236260307</v>
      </c>
      <c r="D36" s="93">
        <v>146.19475819277756</v>
      </c>
      <c r="E36" s="93">
        <v>160.49262828293996</v>
      </c>
      <c r="F36" s="93">
        <v>178.8847839202744</v>
      </c>
      <c r="G36" s="93">
        <v>200.640102685643</v>
      </c>
      <c r="H36" s="93">
        <v>215.05383064079976</v>
      </c>
      <c r="I36" s="93">
        <v>168.05511821748749</v>
      </c>
      <c r="J36" s="93">
        <v>93.67869553338285</v>
      </c>
      <c r="K36" s="93">
        <v>89.289877820429922</v>
      </c>
      <c r="L36" s="93">
        <v>91.970232701242935</v>
      </c>
      <c r="M36" s="93">
        <v>94.046139633565446</v>
      </c>
      <c r="N36" s="93">
        <v>100</v>
      </c>
      <c r="O36" s="93">
        <v>112.26202466025843</v>
      </c>
      <c r="P36" s="93">
        <v>129.85287012621777</v>
      </c>
      <c r="Q36" s="93">
        <v>148.69699963383786</v>
      </c>
      <c r="R36" s="93">
        <v>152.24733010117131</v>
      </c>
      <c r="S36" s="93">
        <v>154.71704160226781</v>
      </c>
      <c r="T36" s="93">
        <v>158.58209523260112</v>
      </c>
      <c r="U36" s="93">
        <v>140.94774297501527</v>
      </c>
      <c r="V36" s="93">
        <v>156.66539271088982</v>
      </c>
      <c r="W36" s="93">
        <v>164.06246118797864</v>
      </c>
      <c r="X36" s="93">
        <v>181.49312063282906</v>
      </c>
      <c r="Y36" s="93">
        <v>178.84893533456966</v>
      </c>
      <c r="Z36" s="93">
        <v>174.34737262125068</v>
      </c>
      <c r="AA36" s="93">
        <v>182.09214392824882</v>
      </c>
      <c r="AB36" s="93">
        <v>186.39987801489644</v>
      </c>
      <c r="AC36" s="93">
        <v>189.61681729729551</v>
      </c>
      <c r="AD36" s="93">
        <f t="shared" ref="AD36:AG45" si="0">+AC36*AD20/AC20</f>
        <v>197.19725949190507</v>
      </c>
      <c r="AE36" s="93">
        <f t="shared" si="0"/>
        <v>201.07120918125474</v>
      </c>
      <c r="AF36" s="93">
        <f t="shared" si="0"/>
        <v>190.76634276147544</v>
      </c>
      <c r="AG36" s="93">
        <f t="shared" si="0"/>
        <v>195.98852309038429</v>
      </c>
    </row>
    <row r="37" spans="1:33" s="133" customFormat="1" ht="12.75" customHeight="1">
      <c r="A37" s="33" t="s">
        <v>136</v>
      </c>
      <c r="B37" s="47">
        <v>264.96348412295021</v>
      </c>
      <c r="C37" s="47">
        <v>301.28139964152916</v>
      </c>
      <c r="D37" s="47">
        <v>267.81520023541373</v>
      </c>
      <c r="E37" s="47">
        <v>286.7446028731174</v>
      </c>
      <c r="F37" s="47">
        <v>322.75487547149623</v>
      </c>
      <c r="G37" s="47">
        <v>338.69167045647077</v>
      </c>
      <c r="H37" s="47">
        <v>334.19205835406581</v>
      </c>
      <c r="I37" s="47">
        <v>167.62348073441945</v>
      </c>
      <c r="J37" s="47">
        <v>72.65723228378053</v>
      </c>
      <c r="K37" s="47">
        <v>56.231775500922936</v>
      </c>
      <c r="L37" s="47">
        <v>67.470105133624031</v>
      </c>
      <c r="M37" s="47">
        <v>80.670215706731582</v>
      </c>
      <c r="N37" s="47">
        <v>100</v>
      </c>
      <c r="O37" s="47">
        <v>117.86379889961924</v>
      </c>
      <c r="P37" s="47">
        <v>148.79751745539178</v>
      </c>
      <c r="Q37" s="47">
        <v>175.78181429068243</v>
      </c>
      <c r="R37" s="47">
        <v>189.38408995657329</v>
      </c>
      <c r="S37" s="47">
        <v>196.27261621322776</v>
      </c>
      <c r="T37" s="47">
        <v>191.74268567810742</v>
      </c>
      <c r="U37" s="47">
        <v>161.31457157379415</v>
      </c>
      <c r="V37" s="47">
        <v>182.13798453759929</v>
      </c>
      <c r="W37" s="47">
        <v>184.24154873688056</v>
      </c>
      <c r="X37" s="47">
        <v>196.11368037795623</v>
      </c>
      <c r="Y37" s="47">
        <v>194.62023782716369</v>
      </c>
      <c r="Z37" s="47">
        <v>191.54026555380182</v>
      </c>
      <c r="AA37" s="47">
        <v>188.09466484756067</v>
      </c>
      <c r="AB37" s="47">
        <v>190.71275068439397</v>
      </c>
      <c r="AC37" s="47">
        <v>190.38281479896196</v>
      </c>
      <c r="AD37" s="47">
        <f t="shared" si="0"/>
        <v>196.68548192932232</v>
      </c>
      <c r="AE37" s="47">
        <f t="shared" si="0"/>
        <v>192.34548745797773</v>
      </c>
      <c r="AF37" s="47">
        <f t="shared" si="0"/>
        <v>177.1666532908875</v>
      </c>
      <c r="AG37" s="47">
        <f t="shared" si="0"/>
        <v>172.94882426901361</v>
      </c>
    </row>
    <row r="38" spans="1:33" s="133" customFormat="1" ht="12.75" customHeight="1">
      <c r="A38" s="33" t="s">
        <v>137</v>
      </c>
      <c r="B38" s="47">
        <v>100.40570438035284</v>
      </c>
      <c r="C38" s="47">
        <v>114.22331702532873</v>
      </c>
      <c r="D38" s="47">
        <v>135.82344019067821</v>
      </c>
      <c r="E38" s="47">
        <v>149.97605118204524</v>
      </c>
      <c r="F38" s="47">
        <v>172.07026127019969</v>
      </c>
      <c r="G38" s="47">
        <v>187.83941747351378</v>
      </c>
      <c r="H38" s="47">
        <v>212.69600967076082</v>
      </c>
      <c r="I38" s="47">
        <v>181.73446462987675</v>
      </c>
      <c r="J38" s="47">
        <v>132.87916110711967</v>
      </c>
      <c r="K38" s="47">
        <v>120.34851232223707</v>
      </c>
      <c r="L38" s="47">
        <v>102.60300842770309</v>
      </c>
      <c r="M38" s="47">
        <v>99.810120086215747</v>
      </c>
      <c r="N38" s="47">
        <v>100</v>
      </c>
      <c r="O38" s="47">
        <v>97.868270097049731</v>
      </c>
      <c r="P38" s="47">
        <v>99.964076773067845</v>
      </c>
      <c r="Q38" s="47">
        <v>105.540444991846</v>
      </c>
      <c r="R38" s="47">
        <v>108.18450853604297</v>
      </c>
      <c r="S38" s="47">
        <v>112.09386796218368</v>
      </c>
      <c r="T38" s="47">
        <v>102.95539817760901</v>
      </c>
      <c r="U38" s="47">
        <v>119.20894773455589</v>
      </c>
      <c r="V38" s="47">
        <v>125.82794484929354</v>
      </c>
      <c r="W38" s="47">
        <v>114.54691117269383</v>
      </c>
      <c r="X38" s="47">
        <v>123.43716344199144</v>
      </c>
      <c r="Y38" s="47">
        <v>132.01282380164932</v>
      </c>
      <c r="Z38" s="47">
        <v>129.96396273107763</v>
      </c>
      <c r="AA38" s="47">
        <v>173.69222347668418</v>
      </c>
      <c r="AB38" s="47">
        <v>179.98449028932458</v>
      </c>
      <c r="AC38" s="47">
        <v>176.14811773695081</v>
      </c>
      <c r="AD38" s="47">
        <f t="shared" si="0"/>
        <v>181.57338031863338</v>
      </c>
      <c r="AE38" s="47">
        <f t="shared" si="0"/>
        <v>185.91980567244866</v>
      </c>
      <c r="AF38" s="47">
        <f t="shared" si="0"/>
        <v>197.48423369484652</v>
      </c>
      <c r="AG38" s="47">
        <f t="shared" si="0"/>
        <v>203.72575182182089</v>
      </c>
    </row>
    <row r="39" spans="1:33" s="133" customFormat="1" ht="12.75" customHeight="1">
      <c r="A39" s="33" t="s">
        <v>138</v>
      </c>
      <c r="B39" s="47">
        <v>107.87141767685976</v>
      </c>
      <c r="C39" s="47">
        <v>117.8971721440915</v>
      </c>
      <c r="D39" s="47">
        <v>130.45125524140641</v>
      </c>
      <c r="E39" s="47">
        <v>144.24260554067692</v>
      </c>
      <c r="F39" s="47">
        <v>156.9958171458504</v>
      </c>
      <c r="G39" s="47">
        <v>182.97509032037735</v>
      </c>
      <c r="H39" s="47">
        <v>195.22964613926928</v>
      </c>
      <c r="I39" s="47">
        <v>157.12535980505692</v>
      </c>
      <c r="J39" s="47">
        <v>76.216661060426716</v>
      </c>
      <c r="K39" s="47">
        <v>77.941285977296019</v>
      </c>
      <c r="L39" s="47">
        <v>90.704896943614926</v>
      </c>
      <c r="M39" s="47">
        <v>93.346848223249893</v>
      </c>
      <c r="N39" s="47">
        <v>100</v>
      </c>
      <c r="O39" s="47">
        <v>118.10451743112669</v>
      </c>
      <c r="P39" s="47">
        <v>141.15964431617138</v>
      </c>
      <c r="Q39" s="47">
        <v>165.10487948295918</v>
      </c>
      <c r="R39" s="47">
        <v>167.75954109288298</v>
      </c>
      <c r="S39" s="47">
        <v>168.91707985939038</v>
      </c>
      <c r="T39" s="47">
        <v>180.83936967032744</v>
      </c>
      <c r="U39" s="47">
        <v>147.37448227871832</v>
      </c>
      <c r="V39" s="47">
        <v>166.72037530138894</v>
      </c>
      <c r="W39" s="47">
        <v>183.84401672568944</v>
      </c>
      <c r="X39" s="47">
        <v>205.76403760721948</v>
      </c>
      <c r="Y39" s="47">
        <v>196.72011804264235</v>
      </c>
      <c r="Z39" s="47">
        <v>190.76986293698684</v>
      </c>
      <c r="AA39" s="47">
        <v>184.23033373838373</v>
      </c>
      <c r="AB39" s="47">
        <v>187.87717147370498</v>
      </c>
      <c r="AC39" s="47">
        <v>194.21924119556371</v>
      </c>
      <c r="AD39" s="47">
        <f t="shared" si="0"/>
        <v>202.67892899897103</v>
      </c>
      <c r="AE39" s="47">
        <f t="shared" si="0"/>
        <v>207.43413322501669</v>
      </c>
      <c r="AF39" s="47">
        <f t="shared" si="0"/>
        <v>189.27030072087874</v>
      </c>
      <c r="AG39" s="47">
        <f t="shared" si="0"/>
        <v>195.36573867757104</v>
      </c>
    </row>
    <row r="40" spans="1:33" s="133" customFormat="1" ht="12.75" customHeight="1">
      <c r="A40" s="33" t="s">
        <v>139</v>
      </c>
      <c r="B40" s="47">
        <v>104.84434561626428</v>
      </c>
      <c r="C40" s="47">
        <v>129.89199491740786</v>
      </c>
      <c r="D40" s="47">
        <v>137.70648030495551</v>
      </c>
      <c r="E40" s="47">
        <v>133.13214739517153</v>
      </c>
      <c r="F40" s="47">
        <v>172.47458703939009</v>
      </c>
      <c r="G40" s="47">
        <v>258.76747141041932</v>
      </c>
      <c r="H40" s="47">
        <v>225.27001270648032</v>
      </c>
      <c r="I40" s="47">
        <v>608.02096569250318</v>
      </c>
      <c r="J40" s="47">
        <v>149.26937738246505</v>
      </c>
      <c r="K40" s="47">
        <v>154.2566709021601</v>
      </c>
      <c r="L40" s="47">
        <v>95.282719186785258</v>
      </c>
      <c r="M40" s="47">
        <v>102.52541296060991</v>
      </c>
      <c r="N40" s="47">
        <v>100</v>
      </c>
      <c r="O40" s="47">
        <v>91.566073697585765</v>
      </c>
      <c r="P40" s="47">
        <v>77.048919949174078</v>
      </c>
      <c r="Q40" s="47">
        <v>98.697585768742059</v>
      </c>
      <c r="R40" s="47">
        <v>78.827827191867854</v>
      </c>
      <c r="S40" s="47">
        <v>71.998094027954252</v>
      </c>
      <c r="T40" s="47">
        <v>57.210927573062257</v>
      </c>
      <c r="U40" s="47">
        <v>42.677890724269375</v>
      </c>
      <c r="V40" s="47">
        <v>40.025412960609906</v>
      </c>
      <c r="W40" s="47">
        <v>27.906607369758571</v>
      </c>
      <c r="X40" s="47">
        <v>67.77993745535106</v>
      </c>
      <c r="Y40" s="47">
        <v>262.27049920017009</v>
      </c>
      <c r="Z40" s="47">
        <v>339.66010165184235</v>
      </c>
      <c r="AA40" s="47">
        <v>392.48729351969496</v>
      </c>
      <c r="AB40" s="47">
        <v>514.99364675984737</v>
      </c>
      <c r="AC40" s="47">
        <v>629.74904701397691</v>
      </c>
      <c r="AD40" s="47">
        <f t="shared" si="0"/>
        <v>764.7304428705304</v>
      </c>
      <c r="AE40" s="47">
        <f t="shared" si="0"/>
        <v>845.99248349210336</v>
      </c>
      <c r="AF40" s="47">
        <f t="shared" si="0"/>
        <v>700.33710575562486</v>
      </c>
      <c r="AG40" s="47">
        <f t="shared" si="0"/>
        <v>748.73535395224974</v>
      </c>
    </row>
    <row r="41" spans="1:33" ht="12.75" customHeight="1">
      <c r="A41" s="81" t="s">
        <v>140</v>
      </c>
      <c r="B41" s="93">
        <v>120.61251345854768</v>
      </c>
      <c r="C41" s="93">
        <v>120.58858715157317</v>
      </c>
      <c r="D41" s="93">
        <v>120.54073453762412</v>
      </c>
      <c r="E41" s="93">
        <v>117.3465725565259</v>
      </c>
      <c r="F41" s="93">
        <v>118.61466682617537</v>
      </c>
      <c r="G41" s="93">
        <v>119.09319296566574</v>
      </c>
      <c r="H41" s="93">
        <v>120.00239263069743</v>
      </c>
      <c r="I41" s="93">
        <v>127.03672688120587</v>
      </c>
      <c r="J41" s="93">
        <v>140.90202177293932</v>
      </c>
      <c r="K41" s="93">
        <v>166.34764924033973</v>
      </c>
      <c r="L41" s="93">
        <v>188.4316305778203</v>
      </c>
      <c r="M41" s="93">
        <v>133.58057183873669</v>
      </c>
      <c r="N41" s="93">
        <v>100</v>
      </c>
      <c r="O41" s="93">
        <v>120.98337121665271</v>
      </c>
      <c r="P41" s="93">
        <v>141.72747936356024</v>
      </c>
      <c r="Q41" s="93">
        <v>144.79004665629861</v>
      </c>
      <c r="R41" s="93">
        <v>224.06986481636562</v>
      </c>
      <c r="S41" s="93">
        <v>268.33353271922482</v>
      </c>
      <c r="T41" s="93">
        <v>299.80858954420387</v>
      </c>
      <c r="U41" s="93">
        <v>334.0590979782271</v>
      </c>
      <c r="V41" s="93">
        <v>464.14642899868414</v>
      </c>
      <c r="W41" s="93">
        <v>520.95085007947819</v>
      </c>
      <c r="X41" s="93">
        <v>608.09639166734257</v>
      </c>
      <c r="Y41" s="93">
        <v>701.42922053747657</v>
      </c>
      <c r="Z41" s="93">
        <v>778.54313648721541</v>
      </c>
      <c r="AA41" s="93">
        <v>794.54993934870311</v>
      </c>
      <c r="AB41" s="93">
        <v>972.76618914510198</v>
      </c>
      <c r="AC41" s="93">
        <v>1031.0271233270489</v>
      </c>
      <c r="AD41" s="93">
        <f t="shared" si="0"/>
        <v>1048.8882269684548</v>
      </c>
      <c r="AE41" s="93">
        <f t="shared" si="0"/>
        <v>1080.8898694605919</v>
      </c>
      <c r="AF41" s="93">
        <f t="shared" si="0"/>
        <v>1154.21251126781</v>
      </c>
      <c r="AG41" s="93">
        <f t="shared" si="0"/>
        <v>1341.8557869646963</v>
      </c>
    </row>
    <row r="42" spans="1:33" s="133" customFormat="1" ht="12.75" customHeight="1">
      <c r="A42" s="33" t="s">
        <v>141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9.615384615384615</v>
      </c>
      <c r="I42" s="47">
        <v>8.052884615384615</v>
      </c>
      <c r="J42" s="47">
        <v>26.682692307692307</v>
      </c>
      <c r="K42" s="47">
        <v>59.014423076923073</v>
      </c>
      <c r="L42" s="47">
        <v>70.67307692307692</v>
      </c>
      <c r="M42" s="47">
        <v>84.855769230769226</v>
      </c>
      <c r="N42" s="47">
        <v>100</v>
      </c>
      <c r="O42" s="47">
        <v>176.80288461538461</v>
      </c>
      <c r="P42" s="47">
        <v>97.596153846153854</v>
      </c>
      <c r="Q42" s="47">
        <v>149.27884615384616</v>
      </c>
      <c r="R42" s="47">
        <v>126.68269230769231</v>
      </c>
      <c r="S42" s="47">
        <v>112.5</v>
      </c>
      <c r="T42" s="47">
        <v>486.05769230769232</v>
      </c>
      <c r="U42" s="47">
        <v>493.02884615384619</v>
      </c>
      <c r="V42" s="47">
        <v>1830.7692307692309</v>
      </c>
      <c r="W42" s="47">
        <v>2682.4519230769233</v>
      </c>
      <c r="X42" s="47">
        <v>3130.3320189640999</v>
      </c>
      <c r="Y42" s="47">
        <v>3409.2117793417474</v>
      </c>
      <c r="Z42" s="47">
        <v>3447.4759615384614</v>
      </c>
      <c r="AA42" s="47">
        <v>3325.6009615384614</v>
      </c>
      <c r="AB42" s="47">
        <v>6011.4182692307686</v>
      </c>
      <c r="AC42" s="47">
        <v>6088.100961538461</v>
      </c>
      <c r="AD42" s="47">
        <f t="shared" si="0"/>
        <v>6292.5480769230762</v>
      </c>
      <c r="AE42" s="47">
        <f t="shared" si="0"/>
        <v>6896.2740384615381</v>
      </c>
      <c r="AF42" s="47">
        <f t="shared" si="0"/>
        <v>6539.0625</v>
      </c>
      <c r="AG42" s="47">
        <f t="shared" si="0"/>
        <v>7534.8557692307695</v>
      </c>
    </row>
    <row r="43" spans="1:33" s="133" customFormat="1" ht="12.75" customHeight="1">
      <c r="A43" s="33" t="s">
        <v>142</v>
      </c>
      <c r="B43" s="47">
        <v>132.77534210176694</v>
      </c>
      <c r="C43" s="47">
        <v>132.74877109073998</v>
      </c>
      <c r="D43" s="47">
        <v>132.69562906868606</v>
      </c>
      <c r="E43" s="47">
        <v>129.17497010761258</v>
      </c>
      <c r="F43" s="47">
        <v>130.58323369204197</v>
      </c>
      <c r="G43" s="47">
        <v>131.10136840706789</v>
      </c>
      <c r="H43" s="47">
        <v>132.09778132057923</v>
      </c>
      <c r="I43" s="47">
        <v>140.06908462867011</v>
      </c>
      <c r="J43" s="47">
        <v>153.50073070280322</v>
      </c>
      <c r="K43" s="47">
        <v>178.1453434303175</v>
      </c>
      <c r="L43" s="47">
        <v>201.36840706788891</v>
      </c>
      <c r="M43" s="47">
        <v>138.95310216553739</v>
      </c>
      <c r="N43" s="47">
        <v>100</v>
      </c>
      <c r="O43" s="47">
        <v>114.81333864753555</v>
      </c>
      <c r="P43" s="47">
        <v>146.40627075860237</v>
      </c>
      <c r="Q43" s="47">
        <v>144.12116381028301</v>
      </c>
      <c r="R43" s="47">
        <v>234.27660422479079</v>
      </c>
      <c r="S43" s="47">
        <v>284.68181214295208</v>
      </c>
      <c r="T43" s="47">
        <v>279.79274611398966</v>
      </c>
      <c r="U43" s="47">
        <v>317.09844559585497</v>
      </c>
      <c r="V43" s="47">
        <v>320.12754085292949</v>
      </c>
      <c r="W43" s="47">
        <v>294.51308622293078</v>
      </c>
      <c r="X43" s="47">
        <v>343.8628505522326</v>
      </c>
      <c r="Y43" s="47">
        <v>417.21333038351474</v>
      </c>
      <c r="Z43" s="47">
        <v>497.60860900757268</v>
      </c>
      <c r="AA43" s="47">
        <v>529.36096718480132</v>
      </c>
      <c r="AB43" s="47">
        <v>435.21987511624809</v>
      </c>
      <c r="AC43" s="47">
        <v>491.12528231699207</v>
      </c>
      <c r="AD43" s="47">
        <f t="shared" si="0"/>
        <v>488.54789424737595</v>
      </c>
      <c r="AE43" s="47">
        <f t="shared" si="0"/>
        <v>454.11186395642341</v>
      </c>
      <c r="AF43" s="47">
        <f t="shared" si="0"/>
        <v>570.47960674903663</v>
      </c>
      <c r="AG43" s="47">
        <f t="shared" si="0"/>
        <v>669.61604889066007</v>
      </c>
    </row>
    <row r="44" spans="1:33" ht="12.75" customHeight="1">
      <c r="A44" s="81" t="s">
        <v>143</v>
      </c>
      <c r="B44" s="137">
        <v>335.8743239763071</v>
      </c>
      <c r="C44" s="137">
        <v>246.16276075199593</v>
      </c>
      <c r="D44" s="137">
        <v>236.33788308009275</v>
      </c>
      <c r="E44" s="137">
        <v>257.88050476435751</v>
      </c>
      <c r="F44" s="137">
        <v>314.60211176925066</v>
      </c>
      <c r="G44" s="137">
        <v>291.03785732680922</v>
      </c>
      <c r="H44" s="137">
        <v>262.06541334020091</v>
      </c>
      <c r="I44" s="137">
        <v>187.54828740664436</v>
      </c>
      <c r="J44" s="137">
        <v>83.208859129539022</v>
      </c>
      <c r="K44" s="137">
        <v>72.083440638681438</v>
      </c>
      <c r="L44" s="137">
        <v>67.628122585629669</v>
      </c>
      <c r="M44" s="137">
        <v>71.838784445016742</v>
      </c>
      <c r="N44" s="137">
        <v>100</v>
      </c>
      <c r="O44" s="137">
        <v>164.17718259078032</v>
      </c>
      <c r="P44" s="137">
        <v>223.88617048673703</v>
      </c>
      <c r="Q44" s="137">
        <v>225.7017769765645</v>
      </c>
      <c r="R44" s="137">
        <v>205.80736543909347</v>
      </c>
      <c r="S44" s="137">
        <v>199.30466134432137</v>
      </c>
      <c r="T44" s="137">
        <v>136.47952613958279</v>
      </c>
      <c r="U44" s="137">
        <v>115.25882049961371</v>
      </c>
      <c r="V44" s="137">
        <v>132.8998197270152</v>
      </c>
      <c r="W44" s="137">
        <v>140.81895441668811</v>
      </c>
      <c r="X44" s="137">
        <v>150.49410285825445</v>
      </c>
      <c r="Y44" s="137">
        <v>182.89157182679082</v>
      </c>
      <c r="Z44" s="137">
        <v>174.47849600824105</v>
      </c>
      <c r="AA44" s="137">
        <v>177.13108421323719</v>
      </c>
      <c r="AB44" s="137">
        <v>186.71130569147564</v>
      </c>
      <c r="AC44" s="137">
        <v>185.25624517125931</v>
      </c>
      <c r="AD44" s="137">
        <f t="shared" si="0"/>
        <v>197.24689897092856</v>
      </c>
      <c r="AE44" s="137">
        <f t="shared" si="0"/>
        <v>193.3959800814537</v>
      </c>
      <c r="AF44" s="137">
        <f t="shared" si="0"/>
        <v>170.30334607199404</v>
      </c>
      <c r="AG44" s="137">
        <f t="shared" si="0"/>
        <v>153.09656467955784</v>
      </c>
    </row>
    <row r="45" spans="1:33" ht="12.75" customHeight="1">
      <c r="A45" s="86" t="s">
        <v>128</v>
      </c>
      <c r="B45" s="97">
        <v>122.86462807485488</v>
      </c>
      <c r="C45" s="97">
        <v>136.07394680930165</v>
      </c>
      <c r="D45" s="97">
        <v>146.51116985681131</v>
      </c>
      <c r="E45" s="97">
        <v>160.71937643073991</v>
      </c>
      <c r="F45" s="97">
        <v>179.24436365592314</v>
      </c>
      <c r="G45" s="97">
        <v>200.52056389544106</v>
      </c>
      <c r="H45" s="97">
        <v>214.52975227138612</v>
      </c>
      <c r="I45" s="97">
        <v>167.78444335812358</v>
      </c>
      <c r="J45" s="97">
        <v>93.91499486634298</v>
      </c>
      <c r="K45" s="97">
        <v>89.698672526471157</v>
      </c>
      <c r="L45" s="97">
        <v>92.47219203199478</v>
      </c>
      <c r="M45" s="97">
        <v>94.168909180940446</v>
      </c>
      <c r="N45" s="97">
        <v>100</v>
      </c>
      <c r="O45" s="97">
        <v>112.63868388537944</v>
      </c>
      <c r="P45" s="97">
        <v>130.50847725766212</v>
      </c>
      <c r="Q45" s="97">
        <v>149.14428502949679</v>
      </c>
      <c r="R45" s="97">
        <v>153.04135560185603</v>
      </c>
      <c r="S45" s="97">
        <v>155.72707296121041</v>
      </c>
      <c r="T45" s="97">
        <v>159.36461304565867</v>
      </c>
      <c r="U45" s="97">
        <v>142.04061679821166</v>
      </c>
      <c r="V45" s="97">
        <v>158.51617537015326</v>
      </c>
      <c r="W45" s="97">
        <v>166.23492774603093</v>
      </c>
      <c r="X45" s="97">
        <v>184.06626725019774</v>
      </c>
      <c r="Y45" s="97">
        <v>182.20456965473895</v>
      </c>
      <c r="Z45" s="97">
        <v>178.17617743311757</v>
      </c>
      <c r="AA45" s="97">
        <v>185.95584283218926</v>
      </c>
      <c r="AB45" s="97">
        <v>191.30924233883763</v>
      </c>
      <c r="AC45" s="97">
        <v>194.83770198293266</v>
      </c>
      <c r="AD45" s="97">
        <f t="shared" si="0"/>
        <v>202.50504703226082</v>
      </c>
      <c r="AE45" s="97">
        <f t="shared" si="0"/>
        <v>206.51554998122438</v>
      </c>
      <c r="AF45" s="97">
        <f t="shared" si="0"/>
        <v>196.60703453973463</v>
      </c>
      <c r="AG45" s="97">
        <f t="shared" si="0"/>
        <v>202.72004371901812</v>
      </c>
    </row>
    <row r="46" spans="1:33" ht="12" customHeight="1">
      <c r="N46" s="138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</row>
    <row r="47" spans="1:33" ht="12" customHeight="1">
      <c r="A47" s="131" t="s">
        <v>147</v>
      </c>
      <c r="B47" s="131"/>
      <c r="C47" s="131"/>
      <c r="D47" s="131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140"/>
      <c r="AC47" s="140"/>
      <c r="AD47" s="140"/>
      <c r="AE47" s="140"/>
      <c r="AF47" s="140"/>
      <c r="AG47" s="140"/>
    </row>
    <row r="48" spans="1:33" ht="12" customHeight="1">
      <c r="A48" s="131" t="s">
        <v>148</v>
      </c>
      <c r="B48" s="131"/>
      <c r="C48" s="131"/>
      <c r="D48" s="131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</row>
    <row r="49" spans="1:33" s="78" customFormat="1" ht="12" customHeight="1">
      <c r="A49" s="78" t="s">
        <v>4</v>
      </c>
      <c r="O49" s="79"/>
      <c r="P49" s="79"/>
      <c r="V49" s="66"/>
      <c r="X49" s="66"/>
      <c r="Y49" s="66"/>
      <c r="Z49" s="66"/>
      <c r="AA49" s="66"/>
      <c r="AB49" s="66"/>
      <c r="AC49" s="66"/>
      <c r="AD49" s="66"/>
      <c r="AE49" s="66"/>
      <c r="AF49" s="66"/>
      <c r="AG49" s="66" t="s">
        <v>69</v>
      </c>
    </row>
    <row r="50" spans="1:33" s="78" customFormat="1" ht="13.5" customHeight="1">
      <c r="A50" s="11"/>
      <c r="B50" s="12">
        <v>1990</v>
      </c>
      <c r="C50" s="12">
        <v>1991</v>
      </c>
      <c r="D50" s="12">
        <v>1992</v>
      </c>
      <c r="E50" s="12">
        <v>1993</v>
      </c>
      <c r="F50" s="12">
        <v>1994</v>
      </c>
      <c r="G50" s="12">
        <v>1995</v>
      </c>
      <c r="H50" s="12">
        <v>1996</v>
      </c>
      <c r="I50" s="12">
        <v>1997</v>
      </c>
      <c r="J50" s="12">
        <v>1998</v>
      </c>
      <c r="K50" s="12">
        <v>1999</v>
      </c>
      <c r="L50" s="12">
        <v>2000</v>
      </c>
      <c r="M50" s="12">
        <v>2001</v>
      </c>
      <c r="N50" s="12">
        <v>2002</v>
      </c>
      <c r="O50" s="12">
        <v>2003</v>
      </c>
      <c r="P50" s="12">
        <v>2004</v>
      </c>
      <c r="Q50" s="12" t="s">
        <v>6</v>
      </c>
      <c r="R50" s="12" t="s">
        <v>7</v>
      </c>
      <c r="S50" s="12" t="s">
        <v>8</v>
      </c>
      <c r="T50" s="12" t="s">
        <v>9</v>
      </c>
      <c r="U50" s="12">
        <v>2009</v>
      </c>
      <c r="V50" s="13" t="s">
        <v>10</v>
      </c>
      <c r="W50" s="13" t="s">
        <v>11</v>
      </c>
      <c r="X50" s="13">
        <v>2012</v>
      </c>
      <c r="Y50" s="13">
        <v>2013</v>
      </c>
      <c r="Z50" s="13">
        <v>2014</v>
      </c>
      <c r="AA50" s="13">
        <v>2015</v>
      </c>
      <c r="AB50" s="13">
        <v>2016</v>
      </c>
      <c r="AC50" s="13">
        <v>2017</v>
      </c>
      <c r="AD50" s="13" t="str">
        <f>'Table46-47.2'!AD4</f>
        <v>2018r</v>
      </c>
      <c r="AE50" s="13" t="str">
        <f>'Table46-47.2'!AE4</f>
        <v>2019r</v>
      </c>
      <c r="AF50" s="13" t="str">
        <f>'Table46-47.2'!AF4</f>
        <v>2020r</v>
      </c>
      <c r="AG50" s="13" t="str">
        <f>'Table46-47.2'!AG4</f>
        <v>2021p</v>
      </c>
    </row>
    <row r="51" spans="1:33" ht="12.75" customHeight="1">
      <c r="A51" s="81" t="s">
        <v>135</v>
      </c>
      <c r="B51" s="93"/>
      <c r="C51" s="93">
        <v>11.494918777553906</v>
      </c>
      <c r="D51" s="93">
        <v>7.8602674296253383</v>
      </c>
      <c r="E51" s="93">
        <v>9.7800155538468232</v>
      </c>
      <c r="F51" s="93">
        <v>11.45981334725856</v>
      </c>
      <c r="G51" s="93">
        <v>12.161637389496775</v>
      </c>
      <c r="H51" s="93">
        <v>7.1838718990987473</v>
      </c>
      <c r="I51" s="93">
        <v>-21.854394447785168</v>
      </c>
      <c r="J51" s="93">
        <v>-44.257160075214642</v>
      </c>
      <c r="K51" s="93">
        <v>-4.6849688586760436</v>
      </c>
      <c r="L51" s="93">
        <v>3.0018574851266493</v>
      </c>
      <c r="M51" s="93">
        <v>2.2571508969275982</v>
      </c>
      <c r="N51" s="93">
        <v>6.3307865582072225</v>
      </c>
      <c r="O51" s="93">
        <v>12.262024660258433</v>
      </c>
      <c r="P51" s="93">
        <v>15.669453244937444</v>
      </c>
      <c r="Q51" s="93">
        <v>14.511908353895819</v>
      </c>
      <c r="R51" s="93">
        <v>2.3876275083398042</v>
      </c>
      <c r="S51" s="93">
        <v>1.6221706478894049</v>
      </c>
      <c r="T51" s="93">
        <v>2.4981434432214797</v>
      </c>
      <c r="U51" s="93">
        <v>-11.120014672350337</v>
      </c>
      <c r="V51" s="93">
        <v>11.151402217672029</v>
      </c>
      <c r="W51" s="93">
        <v>4.7215714645667504</v>
      </c>
      <c r="X51" s="93">
        <v>10.62440446073694</v>
      </c>
      <c r="Y51" s="93">
        <v>-1.4569066249121079</v>
      </c>
      <c r="Z51" s="93">
        <v>-2.516963662600503</v>
      </c>
      <c r="AA51" s="93">
        <v>4.4421497098340268</v>
      </c>
      <c r="AB51" s="93">
        <v>2.3656891471084123</v>
      </c>
      <c r="AC51" s="93">
        <v>1.7258269247053732</v>
      </c>
      <c r="AD51" s="93">
        <f t="shared" ref="AD51:AG60" si="1">+AD20/AC20*100-100</f>
        <v>3.9977689229559985</v>
      </c>
      <c r="AE51" s="93">
        <f t="shared" si="1"/>
        <v>1.9645048310160291</v>
      </c>
      <c r="AF51" s="93">
        <f t="shared" si="1"/>
        <v>-5.1249835626591533</v>
      </c>
      <c r="AG51" s="93">
        <f t="shared" si="1"/>
        <v>2.7374746788737241</v>
      </c>
    </row>
    <row r="52" spans="1:33" s="133" customFormat="1" ht="12.75" customHeight="1">
      <c r="A52" s="33" t="s">
        <v>136</v>
      </c>
      <c r="B52" s="121"/>
      <c r="C52" s="47">
        <v>13.70676251438725</v>
      </c>
      <c r="D52" s="47">
        <v>-11.107954040951157</v>
      </c>
      <c r="E52" s="47">
        <v>7.068083746204266</v>
      </c>
      <c r="F52" s="47">
        <v>12.558308765906617</v>
      </c>
      <c r="G52" s="47">
        <v>4.9377395032974363</v>
      </c>
      <c r="H52" s="47">
        <v>-1.3285275354839996</v>
      </c>
      <c r="I52" s="47">
        <v>-49.842171127589239</v>
      </c>
      <c r="J52" s="47">
        <v>-56.654502122588809</v>
      </c>
      <c r="K52" s="47">
        <v>-22.606774668630322</v>
      </c>
      <c r="L52" s="47">
        <v>19.985727878211208</v>
      </c>
      <c r="M52" s="47">
        <v>19.564384177206833</v>
      </c>
      <c r="N52" s="47">
        <v>23.961488293944683</v>
      </c>
      <c r="O52" s="47">
        <v>17.863798899619241</v>
      </c>
      <c r="P52" s="47">
        <v>26.245309284590235</v>
      </c>
      <c r="Q52" s="47">
        <v>18.134910646866345</v>
      </c>
      <c r="R52" s="47">
        <v>7.7381586489927656</v>
      </c>
      <c r="S52" s="47">
        <v>3.6373310230199536</v>
      </c>
      <c r="T52" s="47">
        <v>-2.3079788829018781</v>
      </c>
      <c r="U52" s="47">
        <v>-15.869243719364178</v>
      </c>
      <c r="V52" s="47">
        <v>12.908575313842221</v>
      </c>
      <c r="W52" s="47">
        <v>1.1549288879097048</v>
      </c>
      <c r="X52" s="47">
        <v>6.4437862808190545</v>
      </c>
      <c r="Y52" s="47">
        <v>-0.76151880272416861</v>
      </c>
      <c r="Z52" s="47">
        <v>-1.5825549838743456</v>
      </c>
      <c r="AA52" s="47">
        <v>-1.7988910562898326</v>
      </c>
      <c r="AB52" s="47">
        <v>1.3918979780501104</v>
      </c>
      <c r="AC52" s="47">
        <v>-0.17300148220188305</v>
      </c>
      <c r="AD52" s="47">
        <f t="shared" si="1"/>
        <v>3.3105231357230167</v>
      </c>
      <c r="AE52" s="47">
        <f t="shared" si="1"/>
        <v>-2.2065657458663708</v>
      </c>
      <c r="AF52" s="47">
        <f t="shared" si="1"/>
        <v>-7.8914428238959289</v>
      </c>
      <c r="AG52" s="47">
        <f t="shared" si="1"/>
        <v>-2.3807127038453757</v>
      </c>
    </row>
    <row r="53" spans="1:33" s="133" customFormat="1" ht="12.75" customHeight="1">
      <c r="A53" s="33" t="s">
        <v>137</v>
      </c>
      <c r="B53" s="121"/>
      <c r="C53" s="47">
        <v>13.761780498678206</v>
      </c>
      <c r="D53" s="47">
        <v>18.910432412464189</v>
      </c>
      <c r="E53" s="47">
        <v>10.419859025436722</v>
      </c>
      <c r="F53" s="47">
        <v>14.731825457476447</v>
      </c>
      <c r="G53" s="47">
        <v>9.1643704652438345</v>
      </c>
      <c r="H53" s="47">
        <v>13.232894634988909</v>
      </c>
      <c r="I53" s="47">
        <v>-14.556711754400311</v>
      </c>
      <c r="J53" s="47">
        <v>-26.882794973565723</v>
      </c>
      <c r="K53" s="47">
        <v>-9.4301082882221863</v>
      </c>
      <c r="L53" s="47">
        <v>-14.745096181180713</v>
      </c>
      <c r="M53" s="47">
        <v>-2.7220335780458953</v>
      </c>
      <c r="N53" s="47">
        <v>0.19024114350352761</v>
      </c>
      <c r="O53" s="47">
        <v>-2.1317299029502692</v>
      </c>
      <c r="P53" s="47">
        <v>2.141456749914795</v>
      </c>
      <c r="Q53" s="47">
        <v>5.5783721500647374</v>
      </c>
      <c r="R53" s="47">
        <v>2.5052609399185854</v>
      </c>
      <c r="S53" s="47">
        <v>3.6136037211263528</v>
      </c>
      <c r="T53" s="47">
        <v>-8.1525153433528175</v>
      </c>
      <c r="U53" s="47">
        <v>15.78698139645654</v>
      </c>
      <c r="V53" s="47">
        <v>5.5524331357040779</v>
      </c>
      <c r="W53" s="47">
        <v>-8.9654437971717726</v>
      </c>
      <c r="X53" s="47">
        <v>7.7612326498219204</v>
      </c>
      <c r="Y53" s="47">
        <v>6.9473893603265964</v>
      </c>
      <c r="Z53" s="47">
        <v>-1.5520166992641009</v>
      </c>
      <c r="AA53" s="47">
        <v>33.646450775042439</v>
      </c>
      <c r="AB53" s="47">
        <v>3.6226531543509566</v>
      </c>
      <c r="AC53" s="47">
        <v>-2.1315017456264229</v>
      </c>
      <c r="AD53" s="47">
        <f t="shared" si="1"/>
        <v>3.0799435448889483</v>
      </c>
      <c r="AE53" s="47">
        <f t="shared" si="1"/>
        <v>2.3937569186562229</v>
      </c>
      <c r="AF53" s="47">
        <f t="shared" si="1"/>
        <v>6.2201162380580115</v>
      </c>
      <c r="AG53" s="47">
        <f t="shared" si="1"/>
        <v>3.1605146447380577</v>
      </c>
    </row>
    <row r="54" spans="1:33" s="133" customFormat="1" ht="12.75" customHeight="1">
      <c r="A54" s="33" t="s">
        <v>138</v>
      </c>
      <c r="B54" s="121"/>
      <c r="C54" s="47">
        <v>9.294171415513361</v>
      </c>
      <c r="D54" s="47">
        <v>10.648332669058064</v>
      </c>
      <c r="E54" s="47">
        <v>10.572033418727116</v>
      </c>
      <c r="F54" s="47">
        <v>8.841501134404453</v>
      </c>
      <c r="G54" s="47">
        <v>16.547748625934403</v>
      </c>
      <c r="H54" s="47">
        <v>6.6973902280550845</v>
      </c>
      <c r="I54" s="47">
        <v>-19.517674230188504</v>
      </c>
      <c r="J54" s="47">
        <v>-51.493087331677337</v>
      </c>
      <c r="K54" s="47">
        <v>2.2627925349576401</v>
      </c>
      <c r="L54" s="47">
        <v>16.375930684588511</v>
      </c>
      <c r="M54" s="47">
        <v>2.9126886956029239</v>
      </c>
      <c r="N54" s="47">
        <v>7.1273448470786178</v>
      </c>
      <c r="O54" s="47">
        <v>18.104517431126681</v>
      </c>
      <c r="P54" s="47">
        <v>19.520952615965271</v>
      </c>
      <c r="Q54" s="47">
        <v>16.96323002426594</v>
      </c>
      <c r="R54" s="47">
        <v>1.6078638125275972</v>
      </c>
      <c r="S54" s="47">
        <v>0.68999876785935044</v>
      </c>
      <c r="T54" s="47">
        <v>7.0580724109494497</v>
      </c>
      <c r="U54" s="47">
        <v>-18.505310791901152</v>
      </c>
      <c r="V54" s="47">
        <v>13.127030353927353</v>
      </c>
      <c r="W54" s="47">
        <v>10.2708750465234</v>
      </c>
      <c r="X54" s="47">
        <v>11.923162511313336</v>
      </c>
      <c r="Y54" s="47">
        <v>-4.3952867905133814</v>
      </c>
      <c r="Z54" s="47">
        <v>-3.0247313619269534</v>
      </c>
      <c r="AA54" s="47">
        <v>-3.4279676558572447</v>
      </c>
      <c r="AB54" s="47">
        <v>1.9794990658269711</v>
      </c>
      <c r="AC54" s="47">
        <v>3.3756467973791899</v>
      </c>
      <c r="AD54" s="47">
        <f t="shared" si="1"/>
        <v>4.3557413525723092</v>
      </c>
      <c r="AE54" s="47">
        <f t="shared" si="1"/>
        <v>2.3461759194858445</v>
      </c>
      <c r="AF54" s="47">
        <f t="shared" si="1"/>
        <v>-8.7564337757443838</v>
      </c>
      <c r="AG54" s="47">
        <f t="shared" si="1"/>
        <v>3.2204936186377182</v>
      </c>
    </row>
    <row r="55" spans="1:33" s="133" customFormat="1" ht="12.75" customHeight="1">
      <c r="A55" s="33" t="s">
        <v>139</v>
      </c>
      <c r="B55" s="121"/>
      <c r="C55" s="47">
        <v>23.890319648538096</v>
      </c>
      <c r="D55" s="47">
        <v>6.0161408657373414</v>
      </c>
      <c r="E55" s="47">
        <v>-3.3217993079584716</v>
      </c>
      <c r="F55" s="47">
        <v>29.551419708900028</v>
      </c>
      <c r="G55" s="47">
        <v>50.032231328851651</v>
      </c>
      <c r="H55" s="47">
        <v>-12.945003682789093</v>
      </c>
      <c r="I55" s="47">
        <v>169.90763590213635</v>
      </c>
      <c r="J55" s="47">
        <v>-75.449962122201612</v>
      </c>
      <c r="K55" s="47">
        <v>3.3411364120025553</v>
      </c>
      <c r="L55" s="47">
        <v>-38.231054365733108</v>
      </c>
      <c r="M55" s="47">
        <v>7.6012668778129751</v>
      </c>
      <c r="N55" s="47">
        <v>-2.4632068164213763</v>
      </c>
      <c r="O55" s="47">
        <v>-8.4339263024142355</v>
      </c>
      <c r="P55" s="47">
        <v>-15.854293148308756</v>
      </c>
      <c r="Q55" s="47">
        <v>28.097299525870966</v>
      </c>
      <c r="R55" s="47">
        <v>-20.13196009011908</v>
      </c>
      <c r="S55" s="47">
        <v>-8.6641144469071207</v>
      </c>
      <c r="T55" s="47">
        <v>-20.538274873152446</v>
      </c>
      <c r="U55" s="47">
        <v>-25.40255413659078</v>
      </c>
      <c r="V55" s="47">
        <v>-6.2151097878675188</v>
      </c>
      <c r="W55" s="47">
        <v>-30.277777777777786</v>
      </c>
      <c r="X55" s="47">
        <v>142.88132397204919</v>
      </c>
      <c r="Y55" s="47">
        <v>286.94414460464282</v>
      </c>
      <c r="Z55" s="47">
        <v>29.50755143551504</v>
      </c>
      <c r="AA55" s="47">
        <v>15.552957680617268</v>
      </c>
      <c r="AB55" s="47">
        <v>31.212820201529695</v>
      </c>
      <c r="AC55" s="47">
        <v>22.282876881322466</v>
      </c>
      <c r="AD55" s="47">
        <f t="shared" si="1"/>
        <v>21.434156430499158</v>
      </c>
      <c r="AE55" s="47">
        <f t="shared" si="1"/>
        <v>10.626233253712741</v>
      </c>
      <c r="AF55" s="47">
        <f t="shared" si="1"/>
        <v>-17.21710069281464</v>
      </c>
      <c r="AG55" s="47">
        <f t="shared" si="1"/>
        <v>6.910707400603286</v>
      </c>
    </row>
    <row r="56" spans="1:33" ht="12.75" customHeight="1">
      <c r="A56" s="81" t="s">
        <v>140</v>
      </c>
      <c r="B56" s="93"/>
      <c r="C56" s="93">
        <v>-1.9837333862327E-2</v>
      </c>
      <c r="D56" s="93">
        <v>-3.9682539682544871E-2</v>
      </c>
      <c r="E56" s="93">
        <v>-2.6498610559745828</v>
      </c>
      <c r="F56" s="93">
        <v>1.0806402283617018</v>
      </c>
      <c r="G56" s="93">
        <v>0.40342914775592931</v>
      </c>
      <c r="H56" s="93">
        <v>0.76343545956805769</v>
      </c>
      <c r="I56" s="93">
        <v>5.8618283321702762</v>
      </c>
      <c r="J56" s="93">
        <v>10.914398719276775</v>
      </c>
      <c r="K56" s="93">
        <v>18.059093224656152</v>
      </c>
      <c r="L56" s="93">
        <v>13.275800071916578</v>
      </c>
      <c r="M56" s="93">
        <v>-29.109262903942607</v>
      </c>
      <c r="N56" s="93">
        <v>-25.138814257567617</v>
      </c>
      <c r="O56" s="93">
        <v>20.983371216652728</v>
      </c>
      <c r="P56" s="93">
        <v>17.146247404331064</v>
      </c>
      <c r="Q56" s="93">
        <v>2.1608846121381049</v>
      </c>
      <c r="R56" s="93">
        <v>54.755019416673548</v>
      </c>
      <c r="S56" s="93">
        <v>19.754404698344914</v>
      </c>
      <c r="T56" s="93">
        <v>11.729826125724458</v>
      </c>
      <c r="U56" s="93">
        <v>11.424125134671414</v>
      </c>
      <c r="V56" s="93">
        <v>38.941412405099555</v>
      </c>
      <c r="W56" s="93">
        <v>12.238469916345096</v>
      </c>
      <c r="X56" s="93">
        <v>16.728169571960422</v>
      </c>
      <c r="Y56" s="93">
        <v>15.348360909398622</v>
      </c>
      <c r="Z56" s="93">
        <v>10.993827130647588</v>
      </c>
      <c r="AA56" s="93">
        <v>2.0559943452472424</v>
      </c>
      <c r="AB56" s="93">
        <v>22.429836184052036</v>
      </c>
      <c r="AC56" s="93">
        <v>5.9892022185874367</v>
      </c>
      <c r="AD56" s="93">
        <f t="shared" si="1"/>
        <v>1.7323602102502775</v>
      </c>
      <c r="AE56" s="93">
        <f t="shared" si="1"/>
        <v>3.0510059765500159</v>
      </c>
      <c r="AF56" s="93">
        <f t="shared" si="1"/>
        <v>6.7835441777069434</v>
      </c>
      <c r="AG56" s="93">
        <f t="shared" si="1"/>
        <v>16.257255389718068</v>
      </c>
    </row>
    <row r="57" spans="1:33" s="133" customFormat="1" ht="12.75" customHeight="1">
      <c r="A57" s="33" t="s">
        <v>141</v>
      </c>
      <c r="B57" s="121"/>
      <c r="C57" s="47"/>
      <c r="D57" s="47"/>
      <c r="E57" s="47"/>
      <c r="F57" s="47"/>
      <c r="G57" s="47"/>
      <c r="H57" s="47"/>
      <c r="I57" s="47">
        <v>-16.25</v>
      </c>
      <c r="J57" s="47">
        <v>231.34328358208955</v>
      </c>
      <c r="K57" s="47">
        <v>121.17117117117115</v>
      </c>
      <c r="L57" s="47">
        <v>19.75560081466395</v>
      </c>
      <c r="M57" s="47">
        <v>20.068027210884338</v>
      </c>
      <c r="N57" s="47">
        <v>17.847025495750728</v>
      </c>
      <c r="O57" s="47">
        <v>76.802884615384613</v>
      </c>
      <c r="P57" s="47">
        <v>-44.799456152277358</v>
      </c>
      <c r="Q57" s="47">
        <v>52.955665024630548</v>
      </c>
      <c r="R57" s="47">
        <v>-15.136876006441227</v>
      </c>
      <c r="S57" s="47">
        <v>-11.195445920303598</v>
      </c>
      <c r="T57" s="47">
        <v>332.05128205128204</v>
      </c>
      <c r="U57" s="47">
        <v>1.4342235410484676</v>
      </c>
      <c r="V57" s="47">
        <v>271.33105802047783</v>
      </c>
      <c r="W57" s="47">
        <v>46.5204831932773</v>
      </c>
      <c r="X57" s="47">
        <v>16.696668150288161</v>
      </c>
      <c r="Y57" s="47">
        <v>8.9089514686667428</v>
      </c>
      <c r="Z57" s="47">
        <v>1.1223762169477709</v>
      </c>
      <c r="AA57" s="47">
        <v>-3.5351950632778966</v>
      </c>
      <c r="AB57" s="47">
        <v>80.761863457298801</v>
      </c>
      <c r="AC57" s="47">
        <v>1.2756173148055723</v>
      </c>
      <c r="AD57" s="47">
        <f t="shared" si="1"/>
        <v>3.358142656900867</v>
      </c>
      <c r="AE57" s="47">
        <f t="shared" si="1"/>
        <v>9.5943003399931399</v>
      </c>
      <c r="AF57" s="47">
        <f t="shared" si="1"/>
        <v>-5.1797758683793091</v>
      </c>
      <c r="AG57" s="47">
        <f t="shared" si="1"/>
        <v>15.228379744508771</v>
      </c>
    </row>
    <row r="58" spans="1:33" s="133" customFormat="1" ht="12.75" customHeight="1">
      <c r="A58" s="33" t="s">
        <v>142</v>
      </c>
      <c r="B58" s="121"/>
      <c r="C58" s="47">
        <v>-2.0012007204314841E-2</v>
      </c>
      <c r="D58" s="47">
        <v>-4.0032025620490685E-2</v>
      </c>
      <c r="E58" s="47">
        <v>-2.6531838205847151</v>
      </c>
      <c r="F58" s="47">
        <v>1.0901984984058402</v>
      </c>
      <c r="G58" s="47">
        <v>0.39678502390884773</v>
      </c>
      <c r="H58" s="47">
        <v>0.76003242805025195</v>
      </c>
      <c r="I58" s="47">
        <v>6.0343960575279141</v>
      </c>
      <c r="J58" s="47">
        <v>9.5893009579815782</v>
      </c>
      <c r="K58" s="47">
        <v>16.055045871559642</v>
      </c>
      <c r="L58" s="47">
        <v>13.036020583190407</v>
      </c>
      <c r="M58" s="47">
        <v>-30.995579600184726</v>
      </c>
      <c r="N58" s="47">
        <v>-28.033272779424408</v>
      </c>
      <c r="O58" s="47">
        <v>14.813338647535531</v>
      </c>
      <c r="P58" s="47">
        <v>27.516778523489933</v>
      </c>
      <c r="Q58" s="47">
        <v>-1.5607985480943682</v>
      </c>
      <c r="R58" s="47">
        <v>62.555309734513258</v>
      </c>
      <c r="S58" s="47">
        <v>21.515254621753428</v>
      </c>
      <c r="T58" s="47">
        <v>-1.717379130110146</v>
      </c>
      <c r="U58" s="47">
        <v>13.333333333333329</v>
      </c>
      <c r="V58" s="47">
        <v>0.95525389643036362</v>
      </c>
      <c r="W58" s="47">
        <v>-8.0013280212483409</v>
      </c>
      <c r="X58" s="47">
        <v>16.756391018885552</v>
      </c>
      <c r="Y58" s="47">
        <v>21.331318493254983</v>
      </c>
      <c r="Z58" s="47">
        <v>19.269585310267104</v>
      </c>
      <c r="AA58" s="47">
        <v>6.3809905219596885</v>
      </c>
      <c r="AB58" s="47">
        <v>-17.783912661563562</v>
      </c>
      <c r="AC58" s="47">
        <v>12.845324948869006</v>
      </c>
      <c r="AD58" s="47">
        <f t="shared" si="1"/>
        <v>-0.52479238239510551</v>
      </c>
      <c r="AE58" s="47">
        <f t="shared" si="1"/>
        <v>-7.048649824599579</v>
      </c>
      <c r="AF58" s="47">
        <f t="shared" si="1"/>
        <v>25.625347415230678</v>
      </c>
      <c r="AG58" s="47">
        <f t="shared" si="1"/>
        <v>17.377736376339087</v>
      </c>
    </row>
    <row r="59" spans="1:33" ht="12.75" customHeight="1">
      <c r="A59" s="81" t="s">
        <v>143</v>
      </c>
      <c r="B59" s="137"/>
      <c r="C59" s="137">
        <v>-26.70986045085111</v>
      </c>
      <c r="D59" s="137">
        <v>-3.9912120102526529</v>
      </c>
      <c r="E59" s="137">
        <v>9.1151792524790238</v>
      </c>
      <c r="F59" s="137">
        <v>21.995306336445793</v>
      </c>
      <c r="G59" s="137">
        <v>-7.4901768172888126</v>
      </c>
      <c r="H59" s="137">
        <v>-9.9548712503318342</v>
      </c>
      <c r="I59" s="137">
        <v>-28.434551886792462</v>
      </c>
      <c r="J59" s="137">
        <v>-55.633367662203916</v>
      </c>
      <c r="K59" s="137">
        <v>-13.370473537604454</v>
      </c>
      <c r="L59" s="137">
        <v>-6.1807788495891458</v>
      </c>
      <c r="M59" s="137">
        <v>6.2261995430312282</v>
      </c>
      <c r="N59" s="137">
        <v>39.200573579494545</v>
      </c>
      <c r="O59" s="137">
        <v>64.177182590780319</v>
      </c>
      <c r="P59" s="137">
        <v>36.36862745098037</v>
      </c>
      <c r="Q59" s="137">
        <v>0.81095071030081556</v>
      </c>
      <c r="R59" s="137">
        <v>-8.8144682793245011</v>
      </c>
      <c r="S59" s="137">
        <v>-3.1596070825251985</v>
      </c>
      <c r="T59" s="137">
        <v>-31.522160485850875</v>
      </c>
      <c r="U59" s="137">
        <v>-15.548636663836206</v>
      </c>
      <c r="V59" s="137">
        <v>15.305552452239965</v>
      </c>
      <c r="W59" s="137">
        <v>5.9587249297548652</v>
      </c>
      <c r="X59" s="137">
        <v>6.8706293706295014</v>
      </c>
      <c r="Y59" s="137">
        <v>21.527400976668474</v>
      </c>
      <c r="Z59" s="137">
        <v>-4.6000347279629921</v>
      </c>
      <c r="AA59" s="137">
        <v>1.5202952029520276</v>
      </c>
      <c r="AB59" s="137">
        <v>5.408548996801386</v>
      </c>
      <c r="AC59" s="137">
        <v>-0.77931034482759287</v>
      </c>
      <c r="AD59" s="137">
        <f t="shared" si="1"/>
        <v>6.4724694104560712</v>
      </c>
      <c r="AE59" s="137">
        <f t="shared" si="1"/>
        <v>-1.9523343127652595</v>
      </c>
      <c r="AF59" s="137">
        <f t="shared" si="1"/>
        <v>-11.940596696856687</v>
      </c>
      <c r="AG59" s="137">
        <f t="shared" si="1"/>
        <v>-10.103607350828099</v>
      </c>
    </row>
    <row r="60" spans="1:33" ht="12.75" customHeight="1">
      <c r="A60" s="86" t="s">
        <v>128</v>
      </c>
      <c r="B60" s="97"/>
      <c r="C60" s="97">
        <v>10.751116038376011</v>
      </c>
      <c r="D60" s="97">
        <v>7.6702581884662493</v>
      </c>
      <c r="E60" s="97">
        <v>9.6976951230507638</v>
      </c>
      <c r="F60" s="97">
        <v>11.526293615982468</v>
      </c>
      <c r="G60" s="97">
        <v>11.869941015472961</v>
      </c>
      <c r="H60" s="97">
        <v>6.9864098244058397</v>
      </c>
      <c r="I60" s="97">
        <v>-21.789662467949157</v>
      </c>
      <c r="J60" s="97">
        <v>-44.026398999406446</v>
      </c>
      <c r="K60" s="97">
        <v>-4.4895092055026566</v>
      </c>
      <c r="L60" s="97">
        <v>3.0920407486578085</v>
      </c>
      <c r="M60" s="97">
        <v>1.8348404116543549</v>
      </c>
      <c r="N60" s="97">
        <v>6.1921613723436337</v>
      </c>
      <c r="O60" s="97">
        <v>12.638683885379436</v>
      </c>
      <c r="P60" s="97">
        <v>15.864703631007359</v>
      </c>
      <c r="Q60" s="97">
        <v>14.279384882441093</v>
      </c>
      <c r="R60" s="97">
        <v>2.6129533368231392</v>
      </c>
      <c r="S60" s="97">
        <v>1.7548964780091296</v>
      </c>
      <c r="T60" s="97">
        <v>2.33584309733628</v>
      </c>
      <c r="U60" s="97">
        <v>-10.870666904254094</v>
      </c>
      <c r="V60" s="97">
        <v>11.599188276792276</v>
      </c>
      <c r="W60" s="97">
        <v>4.8693783822713925</v>
      </c>
      <c r="X60" s="97">
        <v>10.726590221405829</v>
      </c>
      <c r="Y60" s="97">
        <v>-1.011427907606901</v>
      </c>
      <c r="Z60" s="97">
        <v>-2.2109172285057355</v>
      </c>
      <c r="AA60" s="97">
        <v>4.3662769687557983</v>
      </c>
      <c r="AB60" s="141">
        <v>2.8788552298834702</v>
      </c>
      <c r="AC60" s="141">
        <v>1.8443748984409183</v>
      </c>
      <c r="AD60" s="141">
        <f t="shared" si="1"/>
        <v>3.9352471165974947</v>
      </c>
      <c r="AE60" s="141">
        <f t="shared" si="1"/>
        <v>1.9804459235649006</v>
      </c>
      <c r="AF60" s="141">
        <f t="shared" si="1"/>
        <v>-4.7979512643917701</v>
      </c>
      <c r="AG60" s="141">
        <f t="shared" si="1"/>
        <v>3.1092525217087683</v>
      </c>
    </row>
    <row r="61" spans="1:33" ht="12" customHeight="1"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Expenditure</vt:lpstr>
      <vt:lpstr>Table38</vt:lpstr>
      <vt:lpstr>Table39-39.2</vt:lpstr>
      <vt:lpstr>Table40</vt:lpstr>
      <vt:lpstr>Table41-41.2</vt:lpstr>
      <vt:lpstr>Table42-43.2</vt:lpstr>
      <vt:lpstr>Table44-45.2</vt:lpstr>
      <vt:lpstr>Table46-47.2</vt:lpstr>
      <vt:lpstr>Table48-49.2</vt:lpstr>
      <vt:lpstr>Expenditure!Print_Area</vt:lpstr>
      <vt:lpstr>Table38!Print_Area</vt:lpstr>
      <vt:lpstr>'Table39-39.2'!Print_Area</vt:lpstr>
      <vt:lpstr>Table40!Print_Area</vt:lpstr>
      <vt:lpstr>'Table41-41.2'!Print_Area</vt:lpstr>
      <vt:lpstr>'Table42-43.2'!Print_Area</vt:lpstr>
      <vt:lpstr>'Table44-45.2'!Print_Area</vt:lpstr>
      <vt:lpstr>'Table46-47.2'!Print_Area</vt:lpstr>
      <vt:lpstr>'Table48-49.2'!Print_Area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Nutchayapa Thanyacharoen</dc:creator>
  <cp:lastModifiedBy>Nutchayapa Thanyacharoen</cp:lastModifiedBy>
  <dcterms:created xsi:type="dcterms:W3CDTF">2023-03-09T03:59:40Z</dcterms:created>
  <dcterms:modified xsi:type="dcterms:W3CDTF">2023-03-09T03:59:55Z</dcterms:modified>
</cp:coreProperties>
</file>